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finnman" sheetId="1" r:id="rId4"/>
    <sheet state="visible" name="Fama French Model" sheetId="2" r:id="rId5"/>
    <sheet state="visible" name="ultrattech" sheetId="3" r:id="rId6"/>
    <sheet state="visible" name="AMBUJA" sheetId="4" r:id="rId7"/>
    <sheet state="visible" name="ACC" sheetId="5" r:id="rId8"/>
    <sheet state="visible" name="PART 2" sheetId="6" r:id="rId9"/>
    <sheet state="visible" name="PART 3" sheetId="7" r:id="rId10"/>
  </sheets>
  <definedNames/>
  <calcPr/>
</workbook>
</file>

<file path=xl/sharedStrings.xml><?xml version="1.0" encoding="utf-8"?>
<sst xmlns="http://schemas.openxmlformats.org/spreadsheetml/2006/main" count="643" uniqueCount="338">
  <si>
    <t>Method 1 : cost of equity using CAPM</t>
  </si>
  <si>
    <t>India Cements Limited</t>
  </si>
  <si>
    <t>Nifty 50(Proxy for Market Return)</t>
  </si>
  <si>
    <t>Nifty 50 Small Cap(Proxy for Small Cap Returns)</t>
  </si>
  <si>
    <t>Date</t>
  </si>
  <si>
    <t>Price</t>
  </si>
  <si>
    <t>change</t>
  </si>
  <si>
    <t>Change %</t>
  </si>
  <si>
    <t>Change</t>
  </si>
  <si>
    <t>Excess Return from the market</t>
  </si>
  <si>
    <t>beta</t>
  </si>
  <si>
    <t>beta(regression)</t>
  </si>
  <si>
    <r>
      <rPr>
        <rFont val="Calibri"/>
        <color theme="1"/>
        <sz val="11.0"/>
      </rPr>
      <t>Er</t>
    </r>
    <r>
      <rPr>
        <rFont val="Calibri"/>
        <color theme="1"/>
        <sz val="11.0"/>
        <vertAlign val="subscript"/>
      </rPr>
      <t>m</t>
    </r>
  </si>
  <si>
    <r>
      <rPr>
        <rFont val="Calibri"/>
        <color theme="1"/>
        <sz val="11.0"/>
      </rPr>
      <t>R</t>
    </r>
    <r>
      <rPr>
        <rFont val="Calibri"/>
        <color theme="1"/>
        <sz val="11.0"/>
        <vertAlign val="subscript"/>
      </rPr>
      <t xml:space="preserve">f </t>
    </r>
  </si>
  <si>
    <t>Used for Beta analysis</t>
  </si>
  <si>
    <t>Coefficients</t>
  </si>
  <si>
    <t>Standard Error</t>
  </si>
  <si>
    <t>t Stat</t>
  </si>
  <si>
    <t>P-value</t>
  </si>
  <si>
    <t>Lower 95%</t>
  </si>
  <si>
    <t>Upper 95%</t>
  </si>
  <si>
    <t>Lower 95.0%</t>
  </si>
  <si>
    <t>Upper 95.0%</t>
  </si>
  <si>
    <r>
      <rPr>
        <rFont val="Calibri"/>
        <b/>
        <color theme="1"/>
        <sz val="11.0"/>
      </rPr>
      <t>India Cements Ltd</t>
    </r>
    <r>
      <rPr>
        <rFont val="Calibri"/>
        <b val="0"/>
        <color theme="1"/>
        <sz val="11.0"/>
      </rPr>
      <t>: Significantly higher cost of equity (~18-20%) compared to the industry average (~10-12%).</t>
    </r>
  </si>
  <si>
    <t>Intercept</t>
  </si>
  <si>
    <t>premium</t>
  </si>
  <si>
    <t>X Variable 1</t>
  </si>
  <si>
    <t>beta premium</t>
  </si>
  <si>
    <t>Ke(ERi)</t>
  </si>
  <si>
    <t>(cost of equity)</t>
  </si>
  <si>
    <t>Cost of Equity Using CAPM Model</t>
  </si>
  <si>
    <r>
      <rPr>
        <rFont val="Calibri"/>
        <b/>
        <color theme="1"/>
        <sz val="11.0"/>
      </rPr>
      <t>India Cements Ltd</t>
    </r>
    <r>
      <rPr>
        <rFont val="Calibri"/>
        <b val="0"/>
        <color theme="1"/>
        <sz val="11.0"/>
      </rPr>
      <t>: Beta is well above the industry average (&gt;1.5 vs. ~1).</t>
    </r>
  </si>
  <si>
    <t>COST OF DEBT</t>
  </si>
  <si>
    <t>Year</t>
  </si>
  <si>
    <t>2021</t>
  </si>
  <si>
    <t>2022</t>
  </si>
  <si>
    <t>2023</t>
  </si>
  <si>
    <t>2024</t>
  </si>
  <si>
    <t>Total Debt (Crores)</t>
  </si>
  <si>
    <t>Interest Paid(crores)</t>
  </si>
  <si>
    <t>Average Interest rate(%)</t>
  </si>
  <si>
    <r>
      <rPr>
        <rFont val="Calibri"/>
        <b/>
        <color theme="1"/>
        <sz val="11.0"/>
      </rPr>
      <t>India Cements Ltd</t>
    </r>
    <r>
      <rPr>
        <rFont val="Calibri"/>
        <b val="0"/>
        <color theme="1"/>
        <sz val="11.0"/>
      </rPr>
      <t>: Lower WACC (~10-12%) than the industry average (~15-18%).</t>
    </r>
  </si>
  <si>
    <t>Taxable income(Crores)</t>
  </si>
  <si>
    <t>Tax Paid (Crores)</t>
  </si>
  <si>
    <t>Tax rate</t>
  </si>
  <si>
    <t>After Tax cost of debt</t>
  </si>
  <si>
    <t>Total Equity (crores)</t>
  </si>
  <si>
    <t>weight of debt</t>
  </si>
  <si>
    <t>weight of debt(%)</t>
  </si>
  <si>
    <t>weight of equity</t>
  </si>
  <si>
    <t>weight of equity(%)</t>
  </si>
  <si>
    <t>WACC(%)</t>
  </si>
  <si>
    <t>Average WACC</t>
  </si>
  <si>
    <t>Variance of the stock</t>
  </si>
  <si>
    <t>Variance of the market</t>
  </si>
  <si>
    <r>
      <rPr>
        <rFont val="Calibri"/>
        <b/>
        <color theme="1"/>
        <sz val="11.0"/>
      </rPr>
      <t>India Cements Ltd</t>
    </r>
    <r>
      <rPr>
        <rFont val="Calibri"/>
        <b val="0"/>
        <color theme="1"/>
        <sz val="11.0"/>
      </rPr>
      <t>: Highest unsystematic risk among all companies in the chart, with a value significantly above the industry average.</t>
    </r>
  </si>
  <si>
    <t>UNSYSTEMATIC RISK</t>
  </si>
  <si>
    <t>systematic Risk</t>
  </si>
  <si>
    <t>Dividend Yield</t>
  </si>
  <si>
    <t>price of the stock (Rs)</t>
  </si>
  <si>
    <t>Dividend (Rs)</t>
  </si>
  <si>
    <r>
      <rPr>
        <rFont val="Calibri"/>
        <b/>
        <color theme="1"/>
        <sz val="11.0"/>
      </rPr>
      <t>India Cements Ltd</t>
    </r>
    <r>
      <rPr>
        <rFont val="Calibri"/>
        <b val="0"/>
        <color theme="1"/>
        <sz val="11.0"/>
      </rPr>
      <t>: The lowest dividend yield among the companies as well as comparing to the Industry Average.</t>
    </r>
  </si>
  <si>
    <t>AVERAGE</t>
  </si>
  <si>
    <t>Method 2 : cost of equity using DDM</t>
  </si>
  <si>
    <t>Cost of Equity(Ke) Using DDM Model</t>
  </si>
  <si>
    <t>Retention Ratio</t>
  </si>
  <si>
    <t>ROE</t>
  </si>
  <si>
    <t>g=Retention Ratio*ROE</t>
  </si>
  <si>
    <t>Ke</t>
  </si>
  <si>
    <t>COST OF EQUITY</t>
  </si>
  <si>
    <t>average Cost of Equity</t>
  </si>
  <si>
    <t>Method 3 : cost of equity using ECR</t>
  </si>
  <si>
    <t>Cost of Equity(Ke) Using ECR Model</t>
  </si>
  <si>
    <t>EPS (Curreent year)</t>
  </si>
  <si>
    <t>Growth rate</t>
  </si>
  <si>
    <t>Expected EPS</t>
  </si>
  <si>
    <t>Avg Cost of Equity</t>
  </si>
  <si>
    <t>Method 4: cost of equity using bond yield + risk premium</t>
  </si>
  <si>
    <t>Bond Yield</t>
  </si>
  <si>
    <t>Risk Premium</t>
  </si>
  <si>
    <t>Cost Of Equity (Ke)</t>
  </si>
  <si>
    <t>Cost Of Equity Using Different Methods</t>
  </si>
  <si>
    <t>Model</t>
  </si>
  <si>
    <t>cost of equity</t>
  </si>
  <si>
    <t>Capm Model</t>
  </si>
  <si>
    <t>DDM Model</t>
  </si>
  <si>
    <t>ECR Model</t>
  </si>
  <si>
    <t>Fama French model</t>
  </si>
  <si>
    <t>Bond Yield plus risk premium model</t>
  </si>
  <si>
    <t>Mkt-RF</t>
  </si>
  <si>
    <t>SMB</t>
  </si>
  <si>
    <t>HML</t>
  </si>
  <si>
    <t>RF</t>
  </si>
  <si>
    <t>Cost of equity</t>
  </si>
  <si>
    <t>%</t>
  </si>
  <si>
    <t>Method  5: calculate the cost of equity using the Fama French Model</t>
  </si>
  <si>
    <r>
      <rPr>
        <rFont val="Calibri"/>
        <color theme="1"/>
        <sz val="11.0"/>
      </rPr>
      <t>Er</t>
    </r>
    <r>
      <rPr>
        <rFont val="Calibri"/>
        <color theme="1"/>
        <sz val="11.0"/>
        <vertAlign val="subscript"/>
      </rPr>
      <t>m</t>
    </r>
  </si>
  <si>
    <r>
      <rPr>
        <rFont val="Calibri"/>
        <color theme="1"/>
        <sz val="11.0"/>
      </rPr>
      <t>R</t>
    </r>
    <r>
      <rPr>
        <rFont val="Calibri"/>
        <color theme="1"/>
        <sz val="11.0"/>
        <vertAlign val="subscript"/>
      </rPr>
      <t xml:space="preserve">f </t>
    </r>
  </si>
  <si>
    <t>after tax cost of debt</t>
  </si>
  <si>
    <t>(average)</t>
  </si>
  <si>
    <t>#REF!</t>
  </si>
  <si>
    <t xml:space="preserve"> Financial Year</t>
  </si>
  <si>
    <r>
      <rPr>
        <rFont val="Calibri"/>
        <color theme="1"/>
        <sz val="11.0"/>
      </rPr>
      <t>Er</t>
    </r>
    <r>
      <rPr>
        <rFont val="Calibri"/>
        <color theme="1"/>
        <sz val="11.0"/>
        <vertAlign val="subscript"/>
      </rPr>
      <t>m</t>
    </r>
  </si>
  <si>
    <r>
      <rPr>
        <rFont val="Calibri"/>
        <color theme="1"/>
        <sz val="11.0"/>
      </rPr>
      <t>R</t>
    </r>
    <r>
      <rPr>
        <rFont val="Calibri"/>
        <color theme="1"/>
        <sz val="11.0"/>
        <vertAlign val="subscript"/>
      </rPr>
      <t xml:space="preserve">f </t>
    </r>
  </si>
  <si>
    <r>
      <rPr>
        <rFont val="Calibri"/>
        <color theme="1"/>
        <sz val="11.0"/>
      </rPr>
      <t>Er</t>
    </r>
    <r>
      <rPr>
        <rFont val="Calibri"/>
        <color theme="1"/>
        <sz val="11.0"/>
        <vertAlign val="subscript"/>
      </rPr>
      <t>m</t>
    </r>
  </si>
  <si>
    <r>
      <rPr>
        <rFont val="Calibri"/>
        <color theme="1"/>
        <sz val="11.0"/>
      </rPr>
      <t>R</t>
    </r>
    <r>
      <rPr>
        <rFont val="Calibri"/>
        <color theme="1"/>
        <sz val="11.0"/>
        <vertAlign val="subscript"/>
      </rPr>
      <t xml:space="preserve">f </t>
    </r>
  </si>
  <si>
    <t>AVG</t>
  </si>
  <si>
    <t>Financial Data Summary (in ₹ Crores)</t>
  </si>
  <si>
    <t>Interest Coverage Ratio</t>
  </si>
  <si>
    <t>Cash Flow Coverage Ratio</t>
  </si>
  <si>
    <t>Total Debt</t>
  </si>
  <si>
    <t>Current Assets(₹ Cr)</t>
  </si>
  <si>
    <t>Short-Term Liabilities (₹ Cr)</t>
  </si>
  <si>
    <t>Long-Term Liabilities (₹ Cr)</t>
  </si>
  <si>
    <t>Debt-to-Equity Ratio</t>
  </si>
  <si>
    <t>Leverage Ratio (Current Liabilities/Current Assets)</t>
  </si>
  <si>
    <t>Cash Reserves (₹ Cr)</t>
  </si>
  <si>
    <t>Dividend Policy</t>
  </si>
  <si>
    <t>Cash Flow from Operations (₹ Cr)</t>
  </si>
  <si>
    <t>Interest Expense (₹ Cr)</t>
  </si>
  <si>
    <t>Dividend (₹/Share)</t>
  </si>
  <si>
    <t>Shareholder's equity</t>
  </si>
  <si>
    <t>None</t>
  </si>
  <si>
    <t>METRIC</t>
  </si>
  <si>
    <t>FY 2022</t>
  </si>
  <si>
    <t>FY 2023</t>
  </si>
  <si>
    <t>FY 2024</t>
  </si>
  <si>
    <t>Metric</t>
  </si>
  <si>
    <t>Interpretation</t>
  </si>
  <si>
    <t>EBIT [Operating Income]</t>
  </si>
  <si>
    <t>Declining ability to cover interest payments</t>
  </si>
  <si>
    <t>Focus on Debt Reduction</t>
  </si>
  <si>
    <t>Total Debt (₹ crore)</t>
  </si>
  <si>
    <t>Interest Expense</t>
  </si>
  <si>
    <t>Increasing financial leverage</t>
  </si>
  <si>
    <t>Interest Expense (₹ crore)</t>
  </si>
  <si>
    <t>Cashflow from Operations</t>
  </si>
  <si>
    <t>EBIT (₹ crore)</t>
  </si>
  <si>
    <t>Negative EBIT in FY 2024 limits dividend capacity</t>
  </si>
  <si>
    <t>High fixed interest burden</t>
  </si>
  <si>
    <t>Retention of Earnings</t>
  </si>
  <si>
    <t>Shareholder Equity (₹ crore)</t>
  </si>
  <si>
    <t>CRITERIA:</t>
  </si>
  <si>
    <t>Stock Buybacks</t>
  </si>
  <si>
    <t>Hypothetical Buyback (₹ crore)</t>
  </si>
  <si>
    <t>-</t>
  </si>
  <si>
    <t>Leverage Ratios</t>
  </si>
  <si>
    <t>Shares Bought Back (crore)</t>
  </si>
  <si>
    <t>Commitment to Dividends</t>
  </si>
  <si>
    <t>Dividend Payout Foregone (₹ crore)</t>
  </si>
  <si>
    <t>Debt Reduction Over 3 Years (₹ crore)</t>
  </si>
  <si>
    <t>Interest Savings (₹ crore)</t>
  </si>
  <si>
    <t>Market Value Enhancement</t>
  </si>
  <si>
    <t>Dividend Yield Foregone (%)</t>
  </si>
  <si>
    <t>Debt Proportion %</t>
  </si>
  <si>
    <t>Equity Proportion %</t>
  </si>
  <si>
    <t>Analysis of Financing Needs</t>
  </si>
  <si>
    <t>Cash Reserves</t>
  </si>
  <si>
    <t>1. Short-Term Liabilities vs. Current Assets (Leverage Ratio)</t>
  </si>
  <si>
    <t>FY 2022 (0.93): Liquidity was manageable, with current assets covering short-term liabilities adequately.</t>
  </si>
  <si>
    <t>INTERPRETATION</t>
  </si>
  <si>
    <t>FY 2023 (1.00): Liquidity hit its limit, as short-term liabilities equaled current assets, reflecting higher dependency on short-term financing.</t>
  </si>
  <si>
    <t>The company barely covers interest payments from operational earnings; weak cash flow to support debt.</t>
  </si>
  <si>
    <t>FY 2024 (0.96): Slight improvement due to better working capital management, but cash reserves indicate ongoing challenges.</t>
  </si>
  <si>
    <t>Decline in EBIT leads to reduced capacity to meet interest; reliance on external funds increases.</t>
  </si>
  <si>
    <t>2. Long-Term Liabilities and Debt-to-Equity Ratio</t>
  </si>
  <si>
    <t>Negative EBIT and cash flow indicate inability to service debt, signaling high financial distress.</t>
  </si>
  <si>
    <t>Long-term liabilities increased in FY 2023 (₹14,153 Cr) but stabilized in FY 2024 (₹12,165 Cr), suggesting cautious debt management.</t>
  </si>
  <si>
    <t>Debt-to-equity ratio dropped from 0.87 (FY 2023) to 0.66 (FY 2024), showing improved financial stability, though equity erosion continues due to operational losses.</t>
  </si>
  <si>
    <t>INSIGHTS</t>
  </si>
  <si>
    <t>3. Cash Reserves and Cash Flow from Operations</t>
  </si>
  <si>
    <t>"India Cements Ltd. showed a declining trend in its ability to service debt, with operational challenges intensifying in 2024."</t>
  </si>
  <si>
    <t>Cash reserves increased in FY 2023 (₹852.5 Cr) but dropped to ₹748.9 Cr in FY 2024, signaling reduced liquidity amidst negative cash flow (-₹195 Cr).</t>
  </si>
  <si>
    <t>"Urgent actions like cost reduction, revenue growth, or restructuring are critical to address financial distress."</t>
  </si>
  <si>
    <t>Negative operating cash flow in FY 2024 reflects an inability to generate enough internal funds to meet financing needs.</t>
  </si>
  <si>
    <t>4. Interest Expense and Dividend</t>
  </si>
  <si>
    <t>1. High Debt Levels and Interest Obligations</t>
  </si>
  <si>
    <t>Interest expense increased from ₹199 Cr in FY 2023 to ₹236 Cr in FY 2024, adding pressure on debt servicing.</t>
  </si>
  <si>
    <t>Debt Dependency: Total debt remains consistently high, at ₹4,675 crore in FY 2022, ₹4,850 crore in FY 2023, and ₹4,800 crore in FY 2024.</t>
  </si>
  <si>
    <t>Dividend payouts remained suspended over all three years, prioritizing cash conservation.</t>
  </si>
  <si>
    <t>Interest Expense: The interest expense is significant, standing at ₹210 crore in FY 2022, ₹199 crore in FY 2023, and ₹236 crore in FY 2024, consuming a major portion of cash flows.</t>
  </si>
  <si>
    <t>EBIT-Interest Coverage:</t>
  </si>
  <si>
    <t>Recommendations for Debt Servicing</t>
  </si>
  <si>
    <t>FY 2022: EBIT of ₹265 crore barely covers interest expense (1.26x).</t>
  </si>
  <si>
    <t>Reduce Debt: Explore refinancing or asset sales to lower interest obligations.</t>
  </si>
  <si>
    <t>Capital Structure Analysis</t>
  </si>
  <si>
    <t>Key Insights on Financing Needs</t>
  </si>
  <si>
    <t>FY 2023: EBIT of ₹185 crore fails to fully cover interest expense (0.93x).</t>
  </si>
  <si>
    <t>Increase EBIT: Focus on operational efficiency and revenue growth to return to positive ICR.</t>
  </si>
  <si>
    <t>FY 2024: EBIT is negative (-₹328 crore), meaning the company cannot cover its interest obligations.</t>
  </si>
  <si>
    <t>Improve Cash Flow: Optimize working capital and reduce non-core expenses to stabilize CFCR.</t>
  </si>
  <si>
    <t>Strengths</t>
  </si>
  <si>
    <t>Debt Servicing:</t>
  </si>
  <si>
    <t>Implication: High interest burdens prevent the company from paying dividends and prioritize debt servicing.</t>
  </si>
  <si>
    <t>Moderate Debt Levels:</t>
  </si>
  <si>
    <t>India Cements maintained a manageable debt-to-equity ratio across all years, below industry thresholds.</t>
  </si>
  <si>
    <t>Rising interest expenses (₹236 Cr in FY 2024) and negative operating cash flows indicate challenges in meeting financing needs without external support.</t>
  </si>
  <si>
    <t>2. Profitability and Operational Challenges</t>
  </si>
  <si>
    <t>Leverage Control:</t>
  </si>
  <si>
    <t>Declining EBIT:</t>
  </si>
  <si>
    <t>The leverage ratio remained under control, with short-term liabilities consistently backed by assets.</t>
  </si>
  <si>
    <t>Liquidity Management:</t>
  </si>
  <si>
    <t>EBIT has declined drastically from ₹265 crore in FY 2022 to ₹185 crore in FY 2023, turning negative (-₹328 crore) in FY 2024.</t>
  </si>
  <si>
    <t>Formula</t>
  </si>
  <si>
    <t>Calculation</t>
  </si>
  <si>
    <t>Negative Operating Income: A negative EBIT directly impacts net income, leaving no surplus for dividends.</t>
  </si>
  <si>
    <t>Debt Reduction (3 Years)</t>
  </si>
  <si>
    <t>Dividend Payout Foregone * 3 years</t>
  </si>
  <si>
    <t>₹200 crore * 3 = ₹600 crore</t>
  </si>
  <si>
    <t>Weaknesses</t>
  </si>
  <si>
    <t>A leverage ratio close to 1 in FY 2023 and FY 2024 highlights reliance on short-term funding, with cash reserves insufficient to cover liabilities.</t>
  </si>
  <si>
    <t>Implication: Weak profitability forces the company to forgo or significantly reduce dividends, with a focus on addressing operational inefficiencies.</t>
  </si>
  <si>
    <t>Interest Savings Annually</t>
  </si>
  <si>
    <t>Debt Reduction * Interest Rate (5%)</t>
  </si>
  <si>
    <t>₹600 crore * 5% = ₹30 crore</t>
  </si>
  <si>
    <t>Liquidity Challenges:</t>
  </si>
  <si>
    <t>EBIT Recovery Target</t>
  </si>
  <si>
    <t>Target EBIT - Current EBIT</t>
  </si>
  <si>
    <t>₹265 crore - (-₹328 crore) = ₹593 crore</t>
  </si>
  <si>
    <t>Although improving in 2024, leverage ratios close to 1 in 2023 highlight liquidity risks.</t>
  </si>
  <si>
    <t>Capital Structure Adjustments:</t>
  </si>
  <si>
    <t>3. Shareholder's Equity Decline</t>
  </si>
  <si>
    <t>Debt-to-Equity Ratio (FY 2024)</t>
  </si>
  <si>
    <t>Total Debt / Shareholder Equity</t>
  </si>
  <si>
    <t>₹4,800 crore / ₹2,900 crore = 1.66</t>
  </si>
  <si>
    <t>Dividend Suspension:</t>
  </si>
  <si>
    <t>Equity Erosion: Shareholder's equity has decreased steadily from ₹3,050 crore in FY 2022 to ₹2,900 crore in FY 2024.</t>
  </si>
  <si>
    <t>Dividend Yield Foregone</t>
  </si>
  <si>
    <t>Dividend Payout * Dividend Yield (2%)</t>
  </si>
  <si>
    <t>₹200 crore * 2% = ₹4 crore</t>
  </si>
  <si>
    <t>The absence of dividends reflects financial stress and prioritization of internal funding.</t>
  </si>
  <si>
    <t>Reduction in debt-to-equity ratio in FY 2024 suggests improved financial discipline and reduced risk exposure, albeit with operational setbacks.</t>
  </si>
  <si>
    <t>Implication: A declining equity base signals deteriorating financial health, limiting the ability to pay dividends without further weakening shareholder value.</t>
  </si>
  <si>
    <t>Shares Repurchased</t>
  </si>
  <si>
    <t>Total Buyback / Buyback Price per Share</t>
  </si>
  <si>
    <t>₹500 crore / ₹200 = 2.5 crore shares</t>
  </si>
  <si>
    <t>Key Risks</t>
  </si>
  <si>
    <t>Declining Cash Reserves: A significant drop from 2023 to 2024 indicates reliance on external financing or reduced operating efficiency.</t>
  </si>
  <si>
    <t>4. Capital Allocation Priority</t>
  </si>
  <si>
    <t>Dependence on Debt: Though the debt-to-equity ratio improved in 2024, consistent focus on reducing liabilities is critical.</t>
  </si>
  <si>
    <t>Debt Servicing Focus: High debt levels and rising interest expenses are likely prompting the company to allocate cash flow to service debt rather than distribute dividends.</t>
  </si>
  <si>
    <t>1. Debt Reduction and Interest Savings</t>
  </si>
  <si>
    <t>Operational Turnaround: Funds are likely redirected toward stabilizing operations and addressing the EBIT decline.</t>
  </si>
  <si>
    <t>Formula for Debt Reduction (3 years)</t>
  </si>
  <si>
    <t>3. Recommendations</t>
  </si>
  <si>
    <t>Implication: Dividend policy is expected to remain conservative or suspended until the debt and operational issues are resolved.</t>
  </si>
  <si>
    <t>Debt Reduction Target: ₹600 crore over 3 years.</t>
  </si>
  <si>
    <t>Focus on Operational Efficiency:</t>
  </si>
  <si>
    <t>Increase EBIT through cost-cutting and operational improvements to stabilize financial performance.</t>
  </si>
  <si>
    <t>5. Market Signals and Shareholder Expectations</t>
  </si>
  <si>
    <t>Interest savings per year from debt reduction (assuming 5% interest rate)</t>
  </si>
  <si>
    <t>Improve Liquidity:</t>
  </si>
  <si>
    <t>Short-Term Impact: Shareholders might view dividend cuts as a disappointment, but paying dividends under the current scenario could indicate poor financial management.</t>
  </si>
  <si>
    <t>Build cash reserves and reduce reliance on debt to enhance financial flexibility.</t>
  </si>
  <si>
    <t>Long-Term Strategy: The company could justify dividend suspension by focusing on debt reduction and profitability recovery.</t>
  </si>
  <si>
    <t>2. EBIT and Operational Recovery</t>
  </si>
  <si>
    <t>Gradual Dividend Reinstatement:</t>
  </si>
  <si>
    <t>Likely Dividend Policy:</t>
  </si>
  <si>
    <t>Formula for EBIT Recovery Target</t>
  </si>
  <si>
    <t>Reassess dividend policy once cash flows stabilize to regain investor confidence.</t>
  </si>
  <si>
    <t>Suspension of dividends due to negative EBIT and high debt.</t>
  </si>
  <si>
    <t>Target to return EBIT to ₹265 crore (FY 2022 level) from -₹328 crore (FY 2024):</t>
  </si>
  <si>
    <t>Minimal or token dividends, if any, to maintain shareholder goodwill.</t>
  </si>
  <si>
    <t>Focus on retaining earnings for debt servicing and operational improvements.</t>
  </si>
  <si>
    <t>Debt-to-Equity Ratio = Total Debt / Shareholder Equity</t>
  </si>
  <si>
    <t>Hypothetical Dividend Yield: 2% of dividend payout (₹200 crore).</t>
  </si>
  <si>
    <t>If ₹500 crore is allocated for buyback at ₹200 per share:</t>
  </si>
  <si>
    <t>EPS increase after buyback (assuming current EPS is ₹10 per share)</t>
  </si>
  <si>
    <t>EPS Increase = (Net Income / New Shares Outstanding) - Current EPS</t>
  </si>
  <si>
    <t>New Shares Outstanding = Original Shares - Shares Repurchased</t>
  </si>
  <si>
    <t>EPS Increase would depend on specific share count and net income, which are not provided but can be calculated once the data is known.</t>
  </si>
  <si>
    <t xml:space="preserve">India Cements </t>
  </si>
  <si>
    <t xml:space="preserve"> Is the company capable of handling its financial obligations without facing difficulties?</t>
  </si>
  <si>
    <t xml:space="preserve">Rev </t>
  </si>
  <si>
    <t>Rev Growth</t>
  </si>
  <si>
    <t>NI</t>
  </si>
  <si>
    <t>NI Growth</t>
  </si>
  <si>
    <t>EPS(in Rs.)</t>
  </si>
  <si>
    <t xml:space="preserve">Current Assets </t>
  </si>
  <si>
    <t>Current Liabilities</t>
  </si>
  <si>
    <t>Current Ratio</t>
  </si>
  <si>
    <t>QUESTION NO.</t>
  </si>
  <si>
    <t>1)</t>
  </si>
  <si>
    <t>Following ratios here depict:</t>
  </si>
  <si>
    <r>
      <rPr>
        <rFont val="Arial"/>
        <b/>
        <color rgb="FF000000"/>
        <sz val="11.0"/>
      </rPr>
      <t>1. Current Ratio</t>
    </r>
    <r>
      <rPr>
        <rFont val="Arial"/>
        <color rgb="FF000000"/>
        <sz val="11.0"/>
      </rPr>
      <t xml:space="preserve"> - Current Ratio here measures whether company can meet it's short term obligations using its short term assets.</t>
    </r>
  </si>
  <si>
    <t>Avg Rev Growth</t>
  </si>
  <si>
    <t>Average NI Growth</t>
  </si>
  <si>
    <t>Average EPS</t>
  </si>
  <si>
    <t>Average CR</t>
  </si>
  <si>
    <r>
      <rPr>
        <rFont val="Arial"/>
        <b/>
        <color rgb="FF000000"/>
        <sz val="11.0"/>
      </rPr>
      <t xml:space="preserve">2. D/E Ratio </t>
    </r>
    <r>
      <rPr>
        <rFont val="Arial"/>
        <color rgb="FF000000"/>
        <sz val="11.0"/>
      </rPr>
      <t>-D/E Ratio here measures the proportion of Debt financing relative to Equity financing</t>
    </r>
  </si>
  <si>
    <t>Avg Rev Growth of industry</t>
  </si>
  <si>
    <t>Average NI Growth of Industry</t>
  </si>
  <si>
    <t>Industry Average EPS</t>
  </si>
  <si>
    <t>Industry Average CR</t>
  </si>
  <si>
    <r>
      <rPr>
        <rFont val="Arial"/>
        <b/>
        <color rgb="FF000000"/>
        <sz val="11.0"/>
      </rPr>
      <t xml:space="preserve">3. Interest Coverage  Ratio </t>
    </r>
    <r>
      <rPr>
        <rFont val="Arial"/>
        <color rgb="FF000000"/>
        <sz val="11.0"/>
      </rPr>
      <t>- Interest Coverage Ratio here depicts the ability to cover interest payments with operating income.</t>
    </r>
  </si>
  <si>
    <t>Last 3 years average</t>
  </si>
  <si>
    <t>D/E Ratio</t>
  </si>
  <si>
    <t>Ultra Tech</t>
  </si>
  <si>
    <t>India Cements</t>
  </si>
  <si>
    <t>Industry Average</t>
  </si>
  <si>
    <t>INDIA CEMENTS</t>
  </si>
  <si>
    <t>INDUSTRY AVG</t>
  </si>
  <si>
    <t>Ambuja</t>
  </si>
  <si>
    <t>ACC</t>
  </si>
  <si>
    <t>Last 3 Year Average</t>
  </si>
  <si>
    <t>Standard Deviation</t>
  </si>
  <si>
    <t xml:space="preserve">ACC </t>
  </si>
  <si>
    <t xml:space="preserve">Industry Average </t>
  </si>
  <si>
    <t>Ranking-</t>
  </si>
  <si>
    <t>Analysis-</t>
  </si>
  <si>
    <t>A low Current Ratio indicates weak liquidity, limiting the company's ability to manage short-term obligations effectively.</t>
  </si>
  <si>
    <t>The very low Interest Coverage Ratio reflects poor solvency, while the high D/E Ratio although slightly better than industry peers, remains significantly high at 9, underscoring substantial financial risk.</t>
  </si>
  <si>
    <t>Does the company consistently provide returns to its shareholders compared to its industry peers?</t>
  </si>
  <si>
    <t>2)</t>
  </si>
  <si>
    <r>
      <rPr>
        <rFont val="Arial"/>
        <b/>
        <color rgb="FF000000"/>
        <sz val="11.0"/>
      </rPr>
      <t xml:space="preserve">1. Dividend Yield </t>
    </r>
    <r>
      <rPr>
        <rFont val="Arial"/>
        <color rgb="FF000000"/>
        <sz val="11.0"/>
      </rPr>
      <t>- Dividend Yield here measures how much dividend is generated reltaive to share price.</t>
    </r>
  </si>
  <si>
    <r>
      <rPr>
        <rFont val="Arial"/>
        <b/>
        <color rgb="FF000000"/>
        <sz val="11.0"/>
      </rPr>
      <t xml:space="preserve">2. EPS </t>
    </r>
    <r>
      <rPr>
        <rFont val="Arial"/>
        <color rgb="FF000000"/>
        <sz val="11.0"/>
      </rPr>
      <t>- Earning Per Share here measures the profitability on a per share basis</t>
    </r>
  </si>
  <si>
    <t>Div Yield</t>
  </si>
  <si>
    <t>EPS(In INR)</t>
  </si>
  <si>
    <t>The company's poor Dividend Yield and exceptionally low EPS indicate its inability to generate substantial profits or consistent income.</t>
  </si>
  <si>
    <t>3)</t>
  </si>
  <si>
    <t>Does the company demonstrate stability in its stock price, showing lower volatility than the overall market?</t>
  </si>
  <si>
    <t>Beta- Beta here measures company's relative risk with respect to industry</t>
  </si>
  <si>
    <t>Beta</t>
  </si>
  <si>
    <t>Std Dev.</t>
  </si>
  <si>
    <t>The company’s higher Beta and Standard Deviation show that it is more volatile and faces greater financial risk, which makes it harder to manage its financial obligations smoothly.</t>
  </si>
  <si>
    <t>This higher level of risk suggests the company could have trouble staying stable in uncertain economic times.</t>
  </si>
  <si>
    <t>4)</t>
  </si>
  <si>
    <t>Does the company show promising signs of growth in revenue and earnings, indicating strong future potential?</t>
  </si>
  <si>
    <t>Net Income Growth</t>
  </si>
  <si>
    <t xml:space="preserve">Revenue Growth is extremely low when compared with Industry Average which shows that the company is not performing well but the </t>
  </si>
  <si>
    <t>net income growth of India Cements is similar to its peers which depicts the expenses are not much higher relatively when we compare to its peer.</t>
  </si>
  <si>
    <t>5)</t>
  </si>
  <si>
    <t>Does the company’s commitment to environmental and social initiatives positively impact its long-term sustainability?</t>
  </si>
  <si>
    <t xml:space="preserve">Ranking- </t>
  </si>
  <si>
    <t>The company’s environmental and social initiatives have tangibly reduced its environmental impact and strengthened community ties, ensuring long-term sustainability.</t>
  </si>
  <si>
    <t>Its proactive measures reflect a clear alignment with global sustainability goals and industry best practices.</t>
  </si>
  <si>
    <t>Through overall analysis it can be concluded that the companny has performed well but other companies in this sector has outperformed it(ESG rank 100/130),</t>
  </si>
  <si>
    <t>and basically were more relatively environmentally conscious.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</si>
</sst>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0"/>
    <numFmt numFmtId="165" formatCode="0.00000"/>
    <numFmt numFmtId="166" formatCode="0.000%"/>
    <numFmt numFmtId="167" formatCode="0.000000"/>
    <numFmt numFmtId="168" formatCode="0.00000%"/>
    <numFmt numFmtId="169" formatCode="0.0000%"/>
    <numFmt numFmtId="170" formatCode="0.0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/>
    <font>
      <b/>
      <sz val="11.0"/>
      <color theme="1"/>
      <name val="Calibri"/>
    </font>
    <font>
      <color theme="1"/>
      <name val="Calibri"/>
      <scheme val="minor"/>
    </font>
    <font>
      <vertAlign val="subscript"/>
      <sz val="11.0"/>
      <color theme="1"/>
      <name val="Calibri"/>
    </font>
    <font>
      <i/>
      <sz val="11.0"/>
      <color theme="1"/>
      <name val="Calibri"/>
    </font>
    <font>
      <sz val="11.0"/>
      <color rgb="FFE7E6E6"/>
      <name val="Calibri"/>
    </font>
    <font>
      <sz val="8.0"/>
      <color rgb="FF22222F"/>
      <name val="Arial"/>
    </font>
    <font>
      <sz val="10.0"/>
      <color theme="1"/>
      <name val="Calibri"/>
    </font>
    <font>
      <b/>
      <sz val="11.0"/>
      <color rgb="FF000000"/>
      <name val="Docs-Calibri"/>
    </font>
    <font>
      <b/>
      <color rgb="FFFFFFFF"/>
      <name val="Calibri"/>
      <scheme val="minor"/>
    </font>
    <font>
      <vertAlign val="subscript"/>
      <sz val="11.0"/>
      <color theme="1"/>
      <name val="Calibri"/>
    </font>
    <font>
      <b/>
      <sz val="14.0"/>
      <color theme="1"/>
      <name val="Calibri"/>
      <scheme val="minor"/>
    </font>
    <font>
      <b/>
      <sz val="11.0"/>
      <color rgb="FF000000"/>
      <name val="Arial"/>
    </font>
    <font>
      <color theme="1"/>
      <name val="Arial"/>
    </font>
    <font>
      <b/>
      <sz val="14.0"/>
      <color rgb="FF000000"/>
      <name val="Times New Roman"/>
    </font>
    <font>
      <b/>
      <color theme="1"/>
      <name val="Arial"/>
    </font>
    <font>
      <sz val="11.0"/>
      <color rgb="FF000000"/>
      <name val="Arial"/>
    </font>
    <font>
      <b/>
      <sz val="13.0"/>
      <color theme="1"/>
      <name val="Arial"/>
    </font>
    <font>
      <b/>
      <sz val="12.0"/>
      <color theme="1"/>
      <name val="Arial"/>
    </font>
    <font>
      <sz val="11.0"/>
      <color theme="1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8989EB"/>
        <bgColor rgb="FF8989E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8E7FC"/>
        <bgColor rgb="FFE8E7FC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theme="1"/>
        <bgColor theme="1"/>
      </patternFill>
    </fill>
    <fill>
      <patternFill patternType="solid">
        <fgColor rgb="FFA8D08D"/>
        <bgColor rgb="FFA8D08D"/>
      </patternFill>
    </fill>
    <fill>
      <patternFill patternType="solid">
        <fgColor rgb="FF00FF99"/>
        <bgColor rgb="FF00FF99"/>
      </patternFill>
    </fill>
    <fill>
      <patternFill patternType="solid">
        <fgColor rgb="FF00CCFF"/>
        <bgColor rgb="FF00CCFF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theme="1"/>
      </left>
      <right/>
      <top style="double">
        <color theme="1"/>
      </top>
      <bottom style="thin">
        <color theme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  <xf borderId="0" fillId="0" fontId="1" numFmtId="14" xfId="0" applyFont="1" applyNumberFormat="1"/>
    <xf borderId="0" fillId="0" fontId="1" numFmtId="0" xfId="0" applyFont="1"/>
    <xf borderId="0" fillId="0" fontId="1" numFmtId="164" xfId="0" applyFont="1" applyNumberForma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center"/>
    </xf>
    <xf borderId="1" fillId="3" fontId="4" numFmtId="0" xfId="0" applyAlignment="1" applyBorder="1" applyFill="1" applyFont="1">
      <alignment horizontal="center"/>
    </xf>
    <xf borderId="2" fillId="4" fontId="3" numFmtId="0" xfId="0" applyBorder="1" applyFill="1" applyFont="1"/>
    <xf borderId="3" fillId="4" fontId="3" numFmtId="0" xfId="0" applyBorder="1" applyFont="1"/>
    <xf borderId="1" fillId="4" fontId="4" numFmtId="0" xfId="0" applyAlignment="1" applyBorder="1" applyFont="1">
      <alignment horizontal="center"/>
    </xf>
    <xf borderId="1" fillId="5" fontId="4" numFmtId="0" xfId="0" applyBorder="1" applyFill="1" applyFont="1"/>
    <xf borderId="4" fillId="0" fontId="1" numFmtId="0" xfId="0" applyAlignment="1" applyBorder="1" applyFont="1">
      <alignment horizontal="center"/>
    </xf>
    <xf borderId="5" fillId="6" fontId="1" numFmtId="14" xfId="0" applyBorder="1" applyFill="1" applyFont="1" applyNumberFormat="1"/>
    <xf borderId="5" fillId="6" fontId="1" numFmtId="0" xfId="0" applyBorder="1" applyFont="1"/>
    <xf borderId="5" fillId="6" fontId="1" numFmtId="2" xfId="0" applyBorder="1" applyFont="1" applyNumberFormat="1"/>
    <xf borderId="5" fillId="6" fontId="1" numFmtId="164" xfId="0" applyBorder="1" applyFont="1" applyNumberFormat="1"/>
    <xf borderId="5" fillId="7" fontId="1" numFmtId="0" xfId="0" applyBorder="1" applyFill="1" applyFont="1"/>
    <xf borderId="5" fillId="0" fontId="1" numFmtId="14" xfId="0" applyBorder="1" applyFont="1" applyNumberFormat="1"/>
    <xf borderId="5" fillId="0" fontId="1" numFmtId="0" xfId="0" applyBorder="1" applyFont="1"/>
    <xf borderId="5" fillId="0" fontId="5" numFmtId="0" xfId="0" applyBorder="1" applyFont="1"/>
    <xf borderId="5" fillId="8" fontId="1" numFmtId="14" xfId="0" applyBorder="1" applyFill="1" applyFont="1" applyNumberFormat="1"/>
    <xf borderId="5" fillId="8" fontId="1" numFmtId="0" xfId="0" applyBorder="1" applyFont="1"/>
    <xf borderId="5" fillId="8" fontId="1" numFmtId="10" xfId="0" applyBorder="1" applyFont="1" applyNumberFormat="1"/>
    <xf borderId="5" fillId="8" fontId="1" numFmtId="2" xfId="0" applyBorder="1" applyFont="1" applyNumberFormat="1"/>
    <xf borderId="5" fillId="8" fontId="1" numFmtId="4" xfId="0" applyBorder="1" applyFont="1" applyNumberFormat="1"/>
    <xf borderId="5" fillId="8" fontId="1" numFmtId="165" xfId="0" applyBorder="1" applyFont="1" applyNumberFormat="1"/>
    <xf borderId="5" fillId="8" fontId="1" numFmtId="166" xfId="0" applyBorder="1" applyFont="1" applyNumberFormat="1"/>
    <xf borderId="5" fillId="8" fontId="1" numFmtId="164" xfId="0" applyBorder="1" applyFont="1" applyNumberFormat="1"/>
    <xf borderId="5" fillId="7" fontId="1" numFmtId="14" xfId="0" applyBorder="1" applyFont="1" applyNumberFormat="1"/>
    <xf borderId="5" fillId="9" fontId="6" numFmtId="0" xfId="0" applyBorder="1" applyFill="1" applyFont="1"/>
    <xf borderId="5" fillId="9" fontId="1" numFmtId="10" xfId="0" applyBorder="1" applyFont="1" applyNumberFormat="1"/>
    <xf borderId="6" fillId="10" fontId="1" numFmtId="0" xfId="0" applyBorder="1" applyFill="1" applyFont="1"/>
    <xf borderId="5" fillId="6" fontId="1" numFmtId="10" xfId="0" applyBorder="1" applyFont="1" applyNumberFormat="1"/>
    <xf borderId="5" fillId="6" fontId="1" numFmtId="4" xfId="0" applyBorder="1" applyFont="1" applyNumberFormat="1"/>
    <xf borderId="5" fillId="6" fontId="1" numFmtId="165" xfId="0" applyBorder="1" applyFont="1" applyNumberFormat="1"/>
    <xf borderId="5" fillId="6" fontId="1" numFmtId="166" xfId="0" applyBorder="1" applyFont="1" applyNumberFormat="1"/>
    <xf borderId="5" fillId="7" fontId="1" numFmtId="10" xfId="0" applyBorder="1" applyFont="1" applyNumberFormat="1"/>
    <xf borderId="5" fillId="0" fontId="1" numFmtId="2" xfId="0" applyBorder="1" applyFont="1" applyNumberFormat="1"/>
    <xf borderId="7" fillId="0" fontId="7" numFmtId="0" xfId="0" applyAlignment="1" applyBorder="1" applyFont="1">
      <alignment horizontal="center"/>
    </xf>
    <xf borderId="6" fillId="7" fontId="4" numFmtId="0" xfId="0" applyBorder="1" applyFont="1"/>
    <xf borderId="6" fillId="7" fontId="1" numFmtId="0" xfId="0" applyBorder="1" applyFont="1"/>
    <xf borderId="8" fillId="0" fontId="1" numFmtId="0" xfId="0" applyBorder="1" applyFont="1"/>
    <xf borderId="8" fillId="0" fontId="1" numFmtId="167" xfId="0" applyBorder="1" applyFont="1" applyNumberFormat="1"/>
    <xf borderId="5" fillId="10" fontId="1" numFmtId="0" xfId="0" applyBorder="1" applyFont="1"/>
    <xf borderId="5" fillId="10" fontId="1" numFmtId="2" xfId="0" applyBorder="1" applyFont="1" applyNumberFormat="1"/>
    <xf borderId="5" fillId="10" fontId="1" numFmtId="10" xfId="0" applyBorder="1" applyFont="1" applyNumberFormat="1"/>
    <xf borderId="9" fillId="7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9" fillId="11" fontId="8" numFmtId="0" xfId="0" applyAlignment="1" applyBorder="1" applyFill="1" applyFont="1">
      <alignment horizontal="center"/>
    </xf>
    <xf borderId="0" fillId="0" fontId="1" numFmtId="0" xfId="0" applyFont="1"/>
    <xf borderId="0" fillId="0" fontId="9" numFmtId="3" xfId="0" applyFont="1" applyNumberFormat="1"/>
    <xf borderId="0" fillId="0" fontId="1" numFmtId="10" xfId="0" applyFont="1" applyNumberFormat="1"/>
    <xf borderId="0" fillId="0" fontId="1" numFmtId="2" xfId="0" applyFont="1" applyNumberFormat="1"/>
    <xf borderId="12" fillId="0" fontId="1" numFmtId="0" xfId="0" applyBorder="1" applyFont="1"/>
    <xf borderId="13" fillId="0" fontId="1" numFmtId="2" xfId="0" applyBorder="1" applyFont="1" applyNumberFormat="1"/>
    <xf borderId="14" fillId="0" fontId="1" numFmtId="0" xfId="0" applyBorder="1" applyFont="1"/>
    <xf borderId="0" fillId="0" fontId="1" numFmtId="9" xfId="0" applyFont="1" applyNumberFormat="1"/>
    <xf borderId="6" fillId="7" fontId="1" numFmtId="9" xfId="0" applyBorder="1" applyFont="1" applyNumberFormat="1"/>
    <xf borderId="15" fillId="10" fontId="1" numFmtId="0" xfId="0" applyBorder="1" applyFont="1"/>
    <xf borderId="6" fillId="10" fontId="1" numFmtId="2" xfId="0" applyBorder="1" applyFont="1" applyNumberFormat="1"/>
    <xf borderId="16" fillId="1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9" fillId="10" fontId="4" numFmtId="0" xfId="0" applyBorder="1" applyFont="1"/>
    <xf borderId="20" fillId="10" fontId="4" numFmtId="10" xfId="0" applyBorder="1" applyFont="1" applyNumberFormat="1"/>
    <xf borderId="0" fillId="0" fontId="10" numFmtId="0" xfId="0" applyAlignment="1" applyFont="1">
      <alignment horizontal="center"/>
    </xf>
    <xf borderId="6" fillId="7" fontId="10" numFmtId="0" xfId="0" applyAlignment="1" applyBorder="1" applyFont="1">
      <alignment horizontal="left"/>
    </xf>
    <xf borderId="6" fillId="12" fontId="10" numFmtId="0" xfId="0" applyAlignment="1" applyBorder="1" applyFill="1" applyFont="1">
      <alignment horizontal="center"/>
    </xf>
    <xf borderId="6" fillId="7" fontId="10" numFmtId="11" xfId="0" applyAlignment="1" applyBorder="1" applyFont="1" applyNumberFormat="1">
      <alignment horizontal="left"/>
    </xf>
    <xf borderId="6" fillId="12" fontId="10" numFmtId="11" xfId="0" applyAlignment="1" applyBorder="1" applyFont="1" applyNumberFormat="1">
      <alignment horizontal="center"/>
    </xf>
    <xf borderId="6" fillId="13" fontId="10" numFmtId="11" xfId="0" applyAlignment="1" applyBorder="1" applyFill="1" applyFont="1" applyNumberFormat="1">
      <alignment horizontal="left"/>
    </xf>
    <xf borderId="9" fillId="13" fontId="10" numFmtId="0" xfId="0" applyAlignment="1" applyBorder="1" applyFont="1">
      <alignment horizontal="center"/>
    </xf>
    <xf borderId="6" fillId="9" fontId="10" numFmtId="0" xfId="0" applyAlignment="1" applyBorder="1" applyFont="1">
      <alignment horizontal="center"/>
    </xf>
    <xf borderId="0" fillId="0" fontId="10" numFmtId="0" xfId="0" applyAlignment="1" applyFont="1">
      <alignment horizontal="left"/>
    </xf>
    <xf borderId="6" fillId="9" fontId="10" numFmtId="11" xfId="0" applyAlignment="1" applyBorder="1" applyFont="1" applyNumberFormat="1">
      <alignment horizontal="center"/>
    </xf>
    <xf borderId="21" fillId="14" fontId="10" numFmtId="0" xfId="0" applyAlignment="1" applyBorder="1" applyFill="1" applyFont="1">
      <alignment horizontal="left"/>
    </xf>
    <xf borderId="5" fillId="0" fontId="10" numFmtId="0" xfId="0" applyAlignment="1" applyBorder="1" applyFont="1">
      <alignment horizontal="left"/>
    </xf>
    <xf borderId="5" fillId="0" fontId="10" numFmtId="0" xfId="0" applyAlignment="1" applyBorder="1" applyFont="1">
      <alignment horizontal="center"/>
    </xf>
    <xf borderId="5" fillId="0" fontId="10" numFmtId="10" xfId="0" applyAlignment="1" applyBorder="1" applyFont="1" applyNumberFormat="1">
      <alignment horizontal="center"/>
    </xf>
    <xf borderId="9" fillId="7" fontId="4" numFmtId="0" xfId="0" applyAlignment="1" applyBorder="1" applyFont="1">
      <alignment horizontal="center"/>
    </xf>
    <xf borderId="5" fillId="0" fontId="10" numFmtId="4" xfId="0" applyAlignment="1" applyBorder="1" applyFont="1" applyNumberFormat="1">
      <alignment horizontal="center"/>
    </xf>
    <xf borderId="0" fillId="6" fontId="11" numFmtId="0" xfId="0" applyAlignment="1" applyFont="1">
      <alignment horizontal="center" readingOrder="0"/>
    </xf>
    <xf borderId="0" fillId="15" fontId="2" numFmtId="0" xfId="0" applyAlignment="1" applyFill="1" applyFont="1">
      <alignment horizontal="center" readingOrder="0"/>
    </xf>
    <xf borderId="5" fillId="0" fontId="5" numFmtId="0" xfId="0" applyBorder="1" applyFont="1"/>
    <xf borderId="5" fillId="0" fontId="1" numFmtId="0" xfId="0" applyBorder="1" applyFont="1"/>
    <xf borderId="5" fillId="10" fontId="1" numFmtId="0" xfId="0" applyBorder="1" applyFont="1"/>
    <xf borderId="5" fillId="0" fontId="1" numFmtId="168" xfId="0" applyBorder="1" applyFont="1" applyNumberFormat="1"/>
    <xf borderId="1" fillId="0" fontId="1" numFmtId="0" xfId="0" applyAlignment="1" applyBorder="1" applyFont="1">
      <alignment horizontal="center"/>
    </xf>
    <xf borderId="5" fillId="10" fontId="1" numFmtId="168" xfId="0" applyBorder="1" applyFont="1" applyNumberFormat="1"/>
    <xf borderId="1" fillId="16" fontId="2" numFmtId="0" xfId="0" applyAlignment="1" applyBorder="1" applyFill="1" applyFont="1">
      <alignment horizontal="center" readingOrder="0"/>
    </xf>
    <xf borderId="1" fillId="7" fontId="1" numFmtId="0" xfId="0" applyAlignment="1" applyBorder="1" applyFont="1">
      <alignment horizontal="center"/>
    </xf>
    <xf borderId="5" fillId="0" fontId="1" numFmtId="169" xfId="0" applyBorder="1" applyFont="1" applyNumberFormat="1"/>
    <xf borderId="5" fillId="0" fontId="1" numFmtId="9" xfId="0" applyBorder="1" applyFont="1" applyNumberFormat="1"/>
    <xf borderId="5" fillId="0" fontId="1" numFmtId="2" xfId="0" applyBorder="1" applyFont="1" applyNumberFormat="1"/>
    <xf borderId="5" fillId="0" fontId="5" numFmtId="9" xfId="0" applyBorder="1" applyFont="1" applyNumberFormat="1"/>
    <xf borderId="5" fillId="17" fontId="1" numFmtId="0" xfId="0" applyBorder="1" applyFill="1" applyFont="1"/>
    <xf borderId="5" fillId="17" fontId="1" numFmtId="169" xfId="0" applyBorder="1" applyFont="1" applyNumberFormat="1"/>
    <xf borderId="1" fillId="18" fontId="2" numFmtId="0" xfId="0" applyAlignment="1" applyBorder="1" applyFill="1" applyFont="1">
      <alignment horizontal="center" readingOrder="0"/>
    </xf>
    <xf borderId="5" fillId="0" fontId="1" numFmtId="165" xfId="0" applyBorder="1" applyFont="1" applyNumberFormat="1"/>
    <xf borderId="5" fillId="0" fontId="10" numFmtId="0" xfId="0" applyAlignment="1" applyBorder="1" applyFont="1">
      <alignment horizontal="right"/>
    </xf>
    <xf borderId="5" fillId="10" fontId="1" numFmtId="167" xfId="0" applyBorder="1" applyFont="1" applyNumberFormat="1"/>
    <xf borderId="5" fillId="10" fontId="1" numFmtId="169" xfId="0" applyBorder="1" applyFont="1" applyNumberFormat="1"/>
    <xf borderId="5" fillId="0" fontId="1" numFmtId="10" xfId="0" applyBorder="1" applyFont="1" applyNumberFormat="1"/>
    <xf borderId="5" fillId="8" fontId="5" numFmtId="0" xfId="0" applyBorder="1" applyFont="1"/>
    <xf borderId="5" fillId="0" fontId="1" numFmtId="164" xfId="0" applyBorder="1" applyFont="1" applyNumberFormat="1"/>
    <xf borderId="0" fillId="0" fontId="5" numFmtId="0" xfId="0" applyFont="1"/>
    <xf borderId="9" fillId="9" fontId="1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0" fillId="19" fontId="12" numFmtId="0" xfId="0" applyAlignment="1" applyFill="1" applyFont="1">
      <alignment horizontal="center" readingOrder="0"/>
    </xf>
    <xf borderId="0" fillId="0" fontId="1" numFmtId="10" xfId="0" applyFont="1" applyNumberFormat="1"/>
    <xf borderId="6" fillId="7" fontId="1" numFmtId="14" xfId="0" applyBorder="1" applyFont="1" applyNumberFormat="1"/>
    <xf borderId="6" fillId="9" fontId="13" numFmtId="0" xfId="0" applyBorder="1" applyFont="1"/>
    <xf borderId="6" fillId="9" fontId="1" numFmtId="10" xfId="0" applyBorder="1" applyFont="1" applyNumberFormat="1"/>
    <xf borderId="6" fillId="7" fontId="1" numFmtId="10" xfId="0" applyBorder="1" applyFont="1" applyNumberFormat="1"/>
    <xf borderId="6" fillId="10" fontId="1" numFmtId="10" xfId="0" applyBorder="1" applyFont="1" applyNumberFormat="1"/>
    <xf borderId="20" fillId="10" fontId="4" numFmtId="10" xfId="0" applyBorder="1" applyFont="1" applyNumberFormat="1"/>
    <xf borderId="6" fillId="14" fontId="10" numFmtId="0" xfId="0" applyAlignment="1" applyBorder="1" applyFont="1">
      <alignment horizontal="left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10" numFmtId="10" xfId="0" applyAlignment="1" applyFont="1" applyNumberFormat="1">
      <alignment horizontal="center"/>
    </xf>
    <xf borderId="0" fillId="0" fontId="1" numFmtId="4" xfId="0" applyAlignment="1" applyFont="1" applyNumberFormat="1">
      <alignment horizontal="center" vertical="center"/>
    </xf>
    <xf borderId="0" fillId="0" fontId="10" numFmtId="4" xfId="0" applyAlignment="1" applyFont="1" applyNumberFormat="1">
      <alignment horizontal="center"/>
    </xf>
    <xf borderId="6" fillId="20" fontId="1" numFmtId="0" xfId="0" applyAlignment="1" applyBorder="1" applyFill="1" applyFont="1">
      <alignment horizontal="center"/>
    </xf>
    <xf borderId="0" fillId="0" fontId="9" numFmtId="4" xfId="0" applyFont="1" applyNumberFormat="1"/>
    <xf borderId="0" fillId="0" fontId="10" numFmtId="2" xfId="0" applyAlignment="1" applyFont="1" applyNumberFormat="1">
      <alignment horizontal="center"/>
    </xf>
    <xf borderId="0" fillId="0" fontId="1" numFmtId="4" xfId="0" applyFont="1" applyNumberFormat="1"/>
    <xf borderId="6" fillId="11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21" fontId="5" numFmtId="0" xfId="0" applyAlignment="1" applyBorder="1" applyFill="1" applyFont="1">
      <alignment horizontal="center" readingOrder="0"/>
    </xf>
    <xf borderId="5" fillId="21" fontId="2" numFmtId="0" xfId="0" applyAlignment="1" applyBorder="1" applyFont="1">
      <alignment horizontal="center" readingOrder="0"/>
    </xf>
    <xf borderId="5" fillId="22" fontId="5" numFmtId="0" xfId="0" applyAlignment="1" applyBorder="1" applyFill="1" applyFont="1">
      <alignment readingOrder="0"/>
    </xf>
    <xf borderId="5" fillId="23" fontId="5" numFmtId="0" xfId="0" applyAlignment="1" applyBorder="1" applyFill="1" applyFont="1">
      <alignment horizontal="center" readingOrder="0"/>
    </xf>
    <xf borderId="5" fillId="24" fontId="2" numFmtId="0" xfId="0" applyAlignment="1" applyBorder="1" applyFill="1" applyFont="1">
      <alignment readingOrder="0"/>
    </xf>
    <xf borderId="5" fillId="3" fontId="5" numFmtId="0" xfId="0" applyAlignment="1" applyBorder="1" applyFont="1">
      <alignment horizontal="center" readingOrder="0"/>
    </xf>
    <xf borderId="5" fillId="18" fontId="5" numFmtId="3" xfId="0" applyAlignment="1" applyBorder="1" applyFont="1" applyNumberFormat="1">
      <alignment readingOrder="0"/>
    </xf>
    <xf borderId="5" fillId="21" fontId="5" numFmtId="0" xfId="0" applyAlignment="1" applyBorder="1" applyFont="1">
      <alignment readingOrder="0"/>
    </xf>
    <xf borderId="0" fillId="6" fontId="2" numFmtId="0" xfId="0" applyAlignment="1" applyFont="1">
      <alignment horizontal="center" readingOrder="0"/>
    </xf>
    <xf borderId="5" fillId="24" fontId="5" numFmtId="0" xfId="0" applyAlignment="1" applyBorder="1" applyFont="1">
      <alignment readingOrder="0"/>
    </xf>
    <xf borderId="5" fillId="3" fontId="5" numFmtId="3" xfId="0" applyAlignment="1" applyBorder="1" applyFont="1" applyNumberFormat="1">
      <alignment readingOrder="0"/>
    </xf>
    <xf borderId="5" fillId="3" fontId="5" numFmtId="0" xfId="0" applyAlignment="1" applyBorder="1" applyFont="1">
      <alignment readingOrder="0"/>
    </xf>
    <xf borderId="0" fillId="6" fontId="5" numFmtId="0" xfId="0" applyAlignment="1" applyFont="1">
      <alignment readingOrder="0"/>
    </xf>
    <xf borderId="5" fillId="16" fontId="5" numFmtId="0" xfId="0" applyAlignment="1" applyBorder="1" applyFont="1">
      <alignment readingOrder="0"/>
    </xf>
    <xf borderId="5" fillId="22" fontId="2" numFmtId="0" xfId="0" applyAlignment="1" applyBorder="1" applyFont="1">
      <alignment horizontal="center" readingOrder="0"/>
    </xf>
    <xf borderId="5" fillId="18" fontId="2" numFmtId="0" xfId="0" applyAlignment="1" applyBorder="1" applyFont="1">
      <alignment horizontal="center"/>
    </xf>
    <xf borderId="5" fillId="25" fontId="2" numFmtId="0" xfId="0" applyAlignment="1" applyBorder="1" applyFill="1" applyFont="1">
      <alignment horizontal="center" readingOrder="0"/>
    </xf>
    <xf borderId="5" fillId="18" fontId="5" numFmtId="0" xfId="0" applyAlignment="1" applyBorder="1" applyFont="1">
      <alignment readingOrder="0"/>
    </xf>
    <xf borderId="5" fillId="23" fontId="5" numFmtId="3" xfId="0" applyAlignment="1" applyBorder="1" applyFont="1" applyNumberFormat="1">
      <alignment readingOrder="0"/>
    </xf>
    <xf borderId="5" fillId="18" fontId="5" numFmtId="0" xfId="0" applyBorder="1" applyFont="1"/>
    <xf borderId="5" fillId="23" fontId="5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5" fillId="24" fontId="5" numFmtId="0" xfId="0" applyAlignment="1" applyBorder="1" applyFont="1">
      <alignment horizontal="center" readingOrder="0"/>
    </xf>
    <xf borderId="5" fillId="15" fontId="5" numFmtId="0" xfId="0" applyAlignment="1" applyBorder="1" applyFont="1">
      <alignment horizontal="center" readingOrder="0"/>
    </xf>
    <xf borderId="5" fillId="3" fontId="5" numFmtId="10" xfId="0" applyAlignment="1" applyBorder="1" applyFont="1" applyNumberFormat="1">
      <alignment readingOrder="0"/>
    </xf>
    <xf borderId="0" fillId="7" fontId="1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15" fontId="2" numFmtId="0" xfId="0" applyAlignment="1" applyFont="1">
      <alignment readingOrder="0"/>
    </xf>
    <xf borderId="5" fillId="21" fontId="5" numFmtId="0" xfId="0" applyBorder="1" applyFont="1"/>
    <xf borderId="1" fillId="21" fontId="2" numFmtId="0" xfId="0" applyAlignment="1" applyBorder="1" applyFont="1">
      <alignment horizontal="center" readingOrder="0"/>
    </xf>
    <xf borderId="1" fillId="2" fontId="5" numFmtId="0" xfId="0" applyAlignment="1" applyBorder="1" applyFont="1">
      <alignment readingOrder="0"/>
    </xf>
    <xf borderId="1" fillId="15" fontId="2" numFmtId="0" xfId="0" applyAlignment="1" applyBorder="1" applyFont="1">
      <alignment horizontal="center" readingOrder="0"/>
    </xf>
    <xf borderId="1" fillId="7" fontId="5" numFmtId="0" xfId="0" applyAlignment="1" applyBorder="1" applyFont="1">
      <alignment readingOrder="0"/>
    </xf>
    <xf borderId="0" fillId="26" fontId="14" numFmtId="0" xfId="0" applyAlignment="1" applyFill="1" applyFont="1">
      <alignment readingOrder="0"/>
    </xf>
    <xf borderId="0" fillId="27" fontId="14" numFmtId="0" xfId="0" applyAlignment="1" applyFill="1" applyFont="1">
      <alignment readingOrder="0"/>
    </xf>
    <xf borderId="1" fillId="21" fontId="14" numFmtId="0" xfId="0" applyAlignment="1" applyBorder="1" applyFont="1">
      <alignment horizontal="center" readingOrder="0"/>
    </xf>
    <xf borderId="0" fillId="0" fontId="14" numFmtId="0" xfId="0" applyFont="1"/>
    <xf borderId="1" fillId="15" fontId="14" numFmtId="0" xfId="0" applyAlignment="1" applyBorder="1" applyFont="1">
      <alignment readingOrder="0"/>
    </xf>
    <xf borderId="0" fillId="21" fontId="2" numFmtId="0" xfId="0" applyAlignment="1" applyFont="1">
      <alignment horizontal="center" readingOrder="0"/>
    </xf>
    <xf borderId="0" fillId="18" fontId="14" numFmtId="0" xfId="0" applyFont="1"/>
    <xf borderId="1" fillId="28" fontId="2" numFmtId="0" xfId="0" applyAlignment="1" applyBorder="1" applyFill="1" applyFont="1">
      <alignment readingOrder="0"/>
    </xf>
    <xf borderId="0" fillId="3" fontId="14" numFmtId="0" xfId="0" applyAlignment="1" applyFont="1">
      <alignment readingOrder="0"/>
    </xf>
    <xf borderId="1" fillId="24" fontId="2" numFmtId="0" xfId="0" applyAlignment="1" applyBorder="1" applyFont="1">
      <alignment readingOrder="0"/>
    </xf>
    <xf borderId="0" fillId="18" fontId="14" numFmtId="0" xfId="0" applyAlignment="1" applyFont="1">
      <alignment readingOrder="0"/>
    </xf>
    <xf borderId="1" fillId="23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1" fillId="29" fontId="2" numFmtId="0" xfId="0" applyAlignment="1" applyBorder="1" applyFill="1" applyFont="1">
      <alignment readingOrder="0"/>
    </xf>
    <xf borderId="1" fillId="18" fontId="1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7" fontId="15" numFmtId="1" xfId="0" applyAlignment="1" applyFont="1" applyNumberFormat="1">
      <alignment horizontal="center" shrinkToFit="0" vertical="bottom" wrapText="0"/>
    </xf>
    <xf borderId="0" fillId="0" fontId="16" numFmtId="0" xfId="0" applyAlignment="1" applyFont="1">
      <alignment horizontal="center"/>
    </xf>
    <xf borderId="0" fillId="0" fontId="17" numFmtId="0" xfId="0" applyFont="1"/>
    <xf borderId="0" fillId="30" fontId="15" numFmtId="1" xfId="0" applyAlignment="1" applyFill="1" applyFont="1" applyNumberFormat="1">
      <alignment horizontal="center" shrinkToFit="0" vertical="bottom" wrapText="0"/>
    </xf>
    <xf borderId="0" fillId="30" fontId="15" numFmtId="170" xfId="0" applyAlignment="1" applyFont="1" applyNumberFormat="1">
      <alignment horizontal="center" shrinkToFit="0" vertical="bottom" wrapText="0"/>
    </xf>
    <xf borderId="0" fillId="30" fontId="15" numFmtId="164" xfId="0" applyAlignment="1" applyFont="1" applyNumberFormat="1">
      <alignment horizontal="center" shrinkToFit="0" vertical="bottom" wrapText="0"/>
    </xf>
    <xf borderId="0" fillId="0" fontId="18" numFmtId="0" xfId="0" applyAlignment="1" applyFont="1">
      <alignment horizontal="center"/>
    </xf>
    <xf borderId="0" fillId="0" fontId="15" numFmtId="1" xfId="0" applyAlignment="1" applyFont="1" applyNumberFormat="1">
      <alignment horizontal="center" shrinkToFit="0" vertical="bottom" wrapText="0"/>
    </xf>
    <xf borderId="0" fillId="0" fontId="19" numFmtId="170" xfId="0" applyAlignment="1" applyFont="1" applyNumberFormat="1">
      <alignment horizontal="center" shrinkToFit="0" vertical="bottom" wrapText="0"/>
    </xf>
    <xf borderId="0" fillId="0" fontId="19" numFmtId="164" xfId="0" applyAlignment="1" applyFont="1" applyNumberFormat="1">
      <alignment horizontal="center" shrinkToFit="0" vertical="bottom" wrapText="0"/>
    </xf>
    <xf borderId="0" fillId="0" fontId="19" numFmtId="1" xfId="0" applyAlignment="1" applyFont="1" applyNumberFormat="1">
      <alignment horizontal="center" shrinkToFit="0" vertical="bottom" wrapText="0"/>
    </xf>
    <xf borderId="0" fillId="0" fontId="20" numFmtId="0" xfId="0" applyAlignment="1" applyFont="1">
      <alignment horizontal="center"/>
    </xf>
    <xf borderId="0" fillId="0" fontId="16" numFmtId="1" xfId="0" applyAlignment="1" applyFont="1" applyNumberFormat="1">
      <alignment horizontal="center"/>
    </xf>
    <xf borderId="0" fillId="0" fontId="15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15" numFmtId="170" xfId="0" applyAlignment="1" applyFont="1" applyNumberFormat="1">
      <alignment horizontal="center" shrinkToFit="0" vertical="bottom" wrapText="0"/>
    </xf>
    <xf borderId="0" fillId="0" fontId="15" numFmtId="164" xfId="0" applyAlignment="1" applyFont="1" applyNumberFormat="1">
      <alignment horizontal="center"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0" fontId="19" numFmtId="2" xfId="0" applyAlignment="1" applyFont="1" applyNumberFormat="1">
      <alignment horizontal="center" shrinkToFit="0" vertical="bottom" wrapText="0"/>
    </xf>
    <xf borderId="0" fillId="0" fontId="16" numFmtId="164" xfId="0" applyAlignment="1" applyFont="1" applyNumberFormat="1">
      <alignment horizontal="center"/>
    </xf>
    <xf borderId="0" fillId="6" fontId="19" numFmtId="1" xfId="0" applyAlignment="1" applyFont="1" applyNumberFormat="1">
      <alignment horizontal="center" shrinkToFit="0" vertical="center" wrapText="1"/>
    </xf>
    <xf borderId="0" fillId="0" fontId="15" numFmtId="165" xfId="0" applyAlignment="1" applyFont="1" applyNumberFormat="1">
      <alignment horizontal="center" shrinkToFit="0" vertical="bottom" wrapText="0"/>
    </xf>
    <xf borderId="0" fillId="0" fontId="15" numFmtId="1" xfId="0" applyAlignment="1" applyFont="1" applyNumberFormat="1">
      <alignment shrinkToFit="0" vertical="bottom" wrapText="0"/>
    </xf>
    <xf borderId="0" fillId="0" fontId="19" numFmtId="170" xfId="0" applyAlignment="1" applyFont="1" applyNumberFormat="1">
      <alignment shrinkToFit="0" vertical="bottom" wrapText="0"/>
    </xf>
    <xf borderId="0" fillId="0" fontId="19" numFmtId="164" xfId="0" applyAlignment="1" applyFont="1" applyNumberFormat="1">
      <alignment shrinkToFit="0" vertical="bottom" wrapText="0"/>
    </xf>
    <xf borderId="0" fillId="0" fontId="19" numFmtId="1" xfId="0" applyAlignment="1" applyFont="1" applyNumberFormat="1">
      <alignment shrinkToFit="0" vertical="bottom" wrapText="0"/>
    </xf>
    <xf borderId="0" fillId="6" fontId="15" numFmtId="0" xfId="0" applyAlignment="1" applyFont="1">
      <alignment horizontal="left"/>
    </xf>
    <xf borderId="0" fillId="0" fontId="19" numFmtId="10" xfId="0" applyAlignment="1" applyFont="1" applyNumberFormat="1">
      <alignment horizontal="center" shrinkToFit="0" vertical="bottom" wrapText="0"/>
    </xf>
    <xf borderId="0" fillId="0" fontId="18" numFmtId="0" xfId="0" applyFont="1"/>
    <xf borderId="0" fillId="6" fontId="21" numFmtId="0" xfId="0" applyAlignment="1" applyFont="1">
      <alignment vertical="bottom"/>
    </xf>
    <xf borderId="0" fillId="0" fontId="22" numFmtId="0" xfId="0" applyAlignment="1" applyFont="1">
      <alignment vertical="bottom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2">
    <tableStyle count="4" pivot="0" name="projectfinnman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projectfinnman-style 2">
      <tableStyleElement dxfId="5" type="headerRow"/>
      <tableStyleElement dxfId="6" type="firstRowStripe"/>
      <tableStyleElement dxfId="3" type="secondRowStripe"/>
    </tableStyle>
    <tableStyle count="3" pivot="0" name="projectfinnman-style 3">
      <tableStyleElement dxfId="5" type="headerRow"/>
      <tableStyleElement dxfId="6" type="firstRowStripe"/>
      <tableStyleElement dxfId="3" type="secondRowStripe"/>
    </tableStyle>
    <tableStyle count="3" pivot="0" name="projectfinnman-style 4">
      <tableStyleElement dxfId="5" type="headerRow"/>
      <tableStyleElement dxfId="6" type="firstRowStripe"/>
      <tableStyleElement dxfId="3" type="secondRowStripe"/>
    </tableStyle>
    <tableStyle count="3" pivot="0" name="projectfinnman-style 5">
      <tableStyleElement dxfId="7" type="headerRow"/>
      <tableStyleElement dxfId="8" type="firstRowStripe"/>
      <tableStyleElement dxfId="3" type="secondRowStripe"/>
    </tableStyle>
    <tableStyle count="3" pivot="0" name="Fama French Model-style">
      <tableStyleElement dxfId="5" type="headerRow"/>
      <tableStyleElement dxfId="6" type="firstRowStripe"/>
      <tableStyleElement dxfId="3" type="secondRowStripe"/>
    </tableStyle>
    <tableStyle count="4" pivot="0" name="ultrattech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ultrattech-style 2">
      <tableStyleElement dxfId="5" type="headerRow"/>
      <tableStyleElement dxfId="6" type="firstRowStripe"/>
      <tableStyleElement dxfId="3" type="secondRowStripe"/>
    </tableStyle>
    <tableStyle count="4" pivot="0" name="AMBUJA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AMBUJA-style 2">
      <tableStyleElement dxfId="5" type="headerRow"/>
      <tableStyleElement dxfId="6" type="firstRowStripe"/>
      <tableStyleElement dxfId="3" type="secondRowStripe"/>
    </tableStyle>
    <tableStyle count="4" pivot="0" name="ACC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ACC-style 2">
      <tableStyleElement dxfId="5" type="headerRow"/>
      <tableStyleElement dxfId="6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609492563429571"/>
          <c:y val="0.1578240740740741"/>
          <c:w val="0.8533495188101488"/>
          <c:h val="0.6191743219597551"/>
        </c:manualLayout>
      </c:layout>
      <c:barChart>
        <c:barDir val="col"/>
        <c:ser>
          <c:idx val="0"/>
          <c:order val="0"/>
          <c:tx>
            <c:v>cost of equity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projectfinnman!$R$260:$R$264</c:f>
            </c:strRef>
          </c:cat>
          <c:val>
            <c:numRef>
              <c:f>projectfinnman!$S$260:$S$264</c:f>
              <c:numCache/>
            </c:numRef>
          </c:val>
        </c:ser>
        <c:axId val="1800457486"/>
        <c:axId val="851442793"/>
      </c:barChart>
      <c:catAx>
        <c:axId val="1800457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cost of equity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851442793"/>
      </c:catAx>
      <c:valAx>
        <c:axId val="851442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045748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Debt-to-Equity Ratio vs.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'PART 2'!$C$16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'PART 2'!$B$17:$B$19</c:f>
            </c:strRef>
          </c:cat>
          <c:val>
            <c:numRef>
              <c:f>'PART 2'!$C$17:$C$19</c:f>
              <c:numCache/>
            </c:numRef>
          </c:val>
        </c:ser>
        <c:axId val="1305219918"/>
        <c:axId val="2050800576"/>
      </c:barChart>
      <c:catAx>
        <c:axId val="1305219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800576"/>
      </c:catAx>
      <c:valAx>
        <c:axId val="2050800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Debt-to-Equity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2199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Interest Coverage Ratio vs.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'PART 2'!$O$2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'PART 2'!$N$3:$N$5</c:f>
            </c:strRef>
          </c:cat>
          <c:val>
            <c:numRef>
              <c:f>'PART 2'!$O$3:$O$5</c:f>
              <c:numCache/>
            </c:numRef>
          </c:val>
          <c:smooth val="0"/>
        </c:ser>
        <c:axId val="1303177472"/>
        <c:axId val="1150980720"/>
      </c:lineChart>
      <c:catAx>
        <c:axId val="1303177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980720"/>
      </c:catAx>
      <c:valAx>
        <c:axId val="1150980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Interest Coverage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31774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 Flow Coverage Ratio vs. Year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'PART 2'!$R$2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'PART 2'!$Q$3:$Q$5</c:f>
            </c:strRef>
          </c:cat>
          <c:val>
            <c:numRef>
              <c:f>'PART 2'!$R$3:$R$5</c:f>
              <c:numCache/>
            </c:numRef>
          </c:val>
          <c:smooth val="0"/>
        </c:ser>
        <c:axId val="178179872"/>
        <c:axId val="1679239036"/>
      </c:lineChart>
      <c:catAx>
        <c:axId val="17817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9239036"/>
      </c:catAx>
      <c:valAx>
        <c:axId val="1679239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 Flow Coverage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1798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'PART 2'!$Z$4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'PART 2'!$Y$5:$Y$7</c:f>
            </c:strRef>
          </c:cat>
          <c:val>
            <c:numRef>
              <c:f>'PART 2'!$Z$5:$Z$7</c:f>
              <c:numCache/>
            </c:numRef>
          </c:val>
        </c:ser>
        <c:ser>
          <c:idx val="1"/>
          <c:order val="1"/>
          <c:tx>
            <c:strRef>
              <c:f>'PART 2'!$AA$4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'PART 2'!$Y$5:$Y$7</c:f>
            </c:strRef>
          </c:cat>
          <c:val>
            <c:numRef>
              <c:f>'PART 2'!$AA$5:$AA$7</c:f>
              <c:numCache/>
            </c:numRef>
          </c:val>
        </c:ser>
        <c:ser>
          <c:idx val="2"/>
          <c:order val="2"/>
          <c:tx>
            <c:strRef>
              <c:f>'PART 2'!$Z$4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'PART 2'!$Y$5:$Y$7</c:f>
            </c:strRef>
          </c:cat>
          <c:val>
            <c:numRef>
              <c:f>'PART 2'!$Z$5:$Z$7</c:f>
              <c:numCache/>
            </c:numRef>
          </c:val>
        </c:ser>
        <c:axId val="993080382"/>
        <c:axId val="990012238"/>
      </c:barChart>
      <c:catAx>
        <c:axId val="993080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012238"/>
      </c:catAx>
      <c:valAx>
        <c:axId val="990012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080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'PART 2'!$AE$4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'PART 2'!$Y$5:$Y$7</c:f>
            </c:strRef>
          </c:cat>
          <c:val>
            <c:numRef>
              <c:f>'PART 2'!$AE$5:$AE$7</c:f>
              <c:numCache/>
            </c:numRef>
          </c:val>
          <c:smooth val="1"/>
        </c:ser>
        <c:axId val="1075530892"/>
        <c:axId val="1412891760"/>
      </c:lineChart>
      <c:catAx>
        <c:axId val="1075530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891760"/>
      </c:catAx>
      <c:valAx>
        <c:axId val="1412891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5530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'PART 2'!$AI$4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'PART 2'!$AI$5:$AI$7</c:f>
              <c:numCache/>
            </c:numRef>
          </c:val>
        </c:ser>
        <c:ser>
          <c:idx val="1"/>
          <c:order val="1"/>
          <c:tx>
            <c:strRef>
              <c:f>'PART 2'!$AJ$4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'PART 2'!$AJ$5:$AJ$7</c:f>
              <c:numCache/>
            </c:numRef>
          </c:val>
        </c:ser>
        <c:ser>
          <c:idx val="2"/>
          <c:order val="2"/>
          <c:tx>
            <c:strRef>
              <c:f>'PART 2'!$AK$4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'PART 2'!$AK$5:$AK$7</c:f>
              <c:numCache/>
            </c:numRef>
          </c:val>
        </c:ser>
        <c:axId val="1253395203"/>
        <c:axId val="2059491677"/>
      </c:barChart>
      <c:catAx>
        <c:axId val="1253395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9491677"/>
      </c:catAx>
      <c:valAx>
        <c:axId val="2059491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3952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Debt Proportion % and Equity Proportion %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'PART 2'!$C$26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'PART 2'!$B$27:$B$29</c:f>
            </c:strRef>
          </c:cat>
          <c:val>
            <c:numRef>
              <c:f>'PART 2'!$C$27:$C$29</c:f>
              <c:numCache/>
            </c:numRef>
          </c:val>
        </c:ser>
        <c:ser>
          <c:idx val="1"/>
          <c:order val="1"/>
          <c:tx>
            <c:strRef>
              <c:f>'PART 2'!$D$26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'PART 2'!$B$27:$B$29</c:f>
            </c:strRef>
          </c:cat>
          <c:val>
            <c:numRef>
              <c:f>'PART 2'!$D$27:$D$29</c:f>
              <c:numCache/>
            </c:numRef>
          </c:val>
        </c:ser>
        <c:axId val="87419829"/>
        <c:axId val="1604436586"/>
      </c:barChart>
      <c:catAx>
        <c:axId val="87419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436586"/>
      </c:catAx>
      <c:valAx>
        <c:axId val="1604436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4198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FY 2022, FY 2023 and FY 2024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'PART 2'!$AT$5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'PART 2'!$AS$6:$AS$9</c:f>
            </c:strRef>
          </c:cat>
          <c:val>
            <c:numRef>
              <c:f>'PART 2'!$AT$6:$AT$9</c:f>
              <c:numCache/>
            </c:numRef>
          </c:val>
        </c:ser>
        <c:ser>
          <c:idx val="1"/>
          <c:order val="1"/>
          <c:tx>
            <c:strRef>
              <c:f>'PART 2'!$AU$5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'PART 2'!$AS$6:$AS$9</c:f>
            </c:strRef>
          </c:cat>
          <c:val>
            <c:numRef>
              <c:f>'PART 2'!$AU$6:$AU$9</c:f>
              <c:numCache/>
            </c:numRef>
          </c:val>
        </c:ser>
        <c:ser>
          <c:idx val="2"/>
          <c:order val="2"/>
          <c:tx>
            <c:strRef>
              <c:f>'PART 2'!$AV$5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'PART 2'!$AS$6:$AS$9</c:f>
            </c:strRef>
          </c:cat>
          <c:val>
            <c:numRef>
              <c:f>'PART 2'!$AV$6:$AV$9</c:f>
              <c:numCache/>
            </c:numRef>
          </c:val>
        </c:ser>
        <c:axId val="1186776979"/>
        <c:axId val="753753256"/>
      </c:barChart>
      <c:catAx>
        <c:axId val="11867769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3753256"/>
      </c:catAx>
      <c:valAx>
        <c:axId val="7537532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77697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FY 2022, FY 2023 and FY 2024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'PART 2'!$AZ$5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'PART 2'!$AY$6:$AY$9</c:f>
            </c:strRef>
          </c:cat>
          <c:val>
            <c:numRef>
              <c:f>'PART 2'!$AZ$6:$AZ$9</c:f>
              <c:numCache/>
            </c:numRef>
          </c:val>
          <c:smooth val="1"/>
        </c:ser>
        <c:ser>
          <c:idx val="1"/>
          <c:order val="1"/>
          <c:tx>
            <c:strRef>
              <c:f>'PART 2'!$BA$5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'PART 2'!$AY$6:$AY$9</c:f>
            </c:strRef>
          </c:cat>
          <c:val>
            <c:numRef>
              <c:f>'PART 2'!$BA$6:$BA$9</c:f>
              <c:numCache/>
            </c:numRef>
          </c:val>
          <c:smooth val="1"/>
        </c:ser>
        <c:ser>
          <c:idx val="2"/>
          <c:order val="2"/>
          <c:tx>
            <c:strRef>
              <c:f>'PART 2'!$BB$5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'PART 2'!$AY$6:$AY$9</c:f>
            </c:strRef>
          </c:cat>
          <c:val>
            <c:numRef>
              <c:f>'PART 2'!$BB$6:$BB$9</c:f>
              <c:numCache/>
            </c:numRef>
          </c:val>
          <c:smooth val="1"/>
        </c:ser>
        <c:axId val="484949887"/>
        <c:axId val="1262894588"/>
      </c:lineChart>
      <c:catAx>
        <c:axId val="484949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894588"/>
      </c:catAx>
      <c:valAx>
        <c:axId val="1262894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949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FY 2022, FY 2023 and FY 2024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'PART 2'!$BH$5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'PART 2'!$BG$6:$BG$17</c:f>
            </c:strRef>
          </c:cat>
          <c:val>
            <c:numRef>
              <c:f>'PART 2'!$BH$6:$BH$17</c:f>
              <c:numCache/>
            </c:numRef>
          </c:val>
          <c:smooth val="1"/>
        </c:ser>
        <c:ser>
          <c:idx val="1"/>
          <c:order val="1"/>
          <c:tx>
            <c:strRef>
              <c:f>'PART 2'!$BI$5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'PART 2'!$BG$6:$BG$17</c:f>
            </c:strRef>
          </c:cat>
          <c:val>
            <c:numRef>
              <c:f>'PART 2'!$BI$6:$BI$17</c:f>
              <c:numCache/>
            </c:numRef>
          </c:val>
          <c:smooth val="1"/>
        </c:ser>
        <c:ser>
          <c:idx val="2"/>
          <c:order val="2"/>
          <c:tx>
            <c:strRef>
              <c:f>'PART 2'!$BJ$5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'PART 2'!$BG$6:$BG$17</c:f>
            </c:strRef>
          </c:cat>
          <c:val>
            <c:numRef>
              <c:f>'PART 2'!$BJ$6:$BJ$17</c:f>
              <c:numCache/>
            </c:numRef>
          </c:val>
          <c:smooth val="1"/>
        </c:ser>
        <c:axId val="834087694"/>
        <c:axId val="85219863"/>
      </c:radarChart>
      <c:catAx>
        <c:axId val="834087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219863"/>
      </c:catAx>
      <c:valAx>
        <c:axId val="85219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40876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INDIA CEMENTS and INDUSTRY AVG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'PART 3'!$N$16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'PART 3'!$M$17:$M$19</c:f>
            </c:strRef>
          </c:cat>
          <c:val>
            <c:numRef>
              <c:f>'PART 3'!$N$17:$N$19</c:f>
              <c:numCache/>
            </c:numRef>
          </c:val>
          <c:smooth val="0"/>
        </c:ser>
        <c:ser>
          <c:idx val="1"/>
          <c:order val="1"/>
          <c:tx>
            <c:strRef>
              <c:f>'PART 3'!$O$16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'PART 3'!$M$17:$M$19</c:f>
            </c:strRef>
          </c:cat>
          <c:val>
            <c:numRef>
              <c:f>'PART 3'!$O$17:$O$19</c:f>
              <c:numCache/>
            </c:numRef>
          </c:val>
          <c:smooth val="0"/>
        </c:ser>
        <c:axId val="4162916"/>
        <c:axId val="404577087"/>
      </c:lineChart>
      <c:catAx>
        <c:axId val="4162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04577087"/>
      </c:catAx>
      <c:valAx>
        <c:axId val="404577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Current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16291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D/E Ratio v/s Company/Industry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'PART 3'!$O$11</c:f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cat>
            <c:strRef>
              <c:f>'PART 3'!$M$12:$M$13</c:f>
            </c:strRef>
          </c:cat>
          <c:val>
            <c:numRef>
              <c:f>'PART 3'!$O$12:$O$13</c:f>
              <c:numCache/>
            </c:numRef>
          </c:val>
        </c:ser>
        <c:axId val="669323266"/>
        <c:axId val="570332834"/>
      </c:barChart>
      <c:catAx>
        <c:axId val="669323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70332834"/>
      </c:catAx>
      <c:valAx>
        <c:axId val="570332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D/E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6932326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Interest Coverage Ratio v/s Company/Industry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'PART 3'!$P$11</c:f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cat>
            <c:strRef>
              <c:f>'PART 3'!$M$12:$M$13</c:f>
            </c:strRef>
          </c:cat>
          <c:val>
            <c:numRef>
              <c:f>'PART 3'!$P$12:$P$13</c:f>
              <c:numCache/>
            </c:numRef>
          </c:val>
        </c:ser>
        <c:axId val="1312208784"/>
        <c:axId val="1084730991"/>
      </c:barChart>
      <c:catAx>
        <c:axId val="1312208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4730991"/>
      </c:catAx>
      <c:valAx>
        <c:axId val="1084730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Interest Coverage 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1220878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Dividend Yield v/s Company/Industry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'PART 3'!$N$65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'PART 3'!$M$66:$M$67</c:f>
            </c:strRef>
          </c:cat>
          <c:val>
            <c:numRef>
              <c:f>'PART 3'!$N$66:$N$67</c:f>
              <c:numCache/>
            </c:numRef>
          </c:val>
        </c:ser>
        <c:axId val="1802252590"/>
        <c:axId val="729486057"/>
      </c:barChart>
      <c:catAx>
        <c:axId val="1802252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Last 3 years 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29486057"/>
      </c:catAx>
      <c:valAx>
        <c:axId val="729486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Div 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0225259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EPS v/s Company/Industry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'PART 3'!$O$65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'PART 3'!$M$66:$M$67</c:f>
            </c:strRef>
          </c:cat>
          <c:val>
            <c:numRef>
              <c:f>'PART 3'!$O$66:$O$67</c:f>
              <c:numCache/>
            </c:numRef>
          </c:val>
        </c:ser>
        <c:overlap val="100"/>
        <c:axId val="2007964826"/>
        <c:axId val="1101768460"/>
      </c:barChart>
      <c:catAx>
        <c:axId val="20079648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Last 3 years 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01768460"/>
      </c:catAx>
      <c:valAx>
        <c:axId val="11017684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07964826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Beta v/s Company/Industry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'PART 3'!$N$99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'PART 3'!$M$100:$M$101</c:f>
            </c:strRef>
          </c:cat>
          <c:val>
            <c:numRef>
              <c:f>'PART 3'!$N$100:$N$101</c:f>
              <c:numCache/>
            </c:numRef>
          </c:val>
        </c:ser>
        <c:axId val="42618422"/>
        <c:axId val="729896975"/>
      </c:barChart>
      <c:catAx>
        <c:axId val="42618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Last 3 years 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29896975"/>
      </c:catAx>
      <c:valAx>
        <c:axId val="729896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Beta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261842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Std Dev. v/s Company/Industry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'PART 3'!$O$99</c:f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cat>
            <c:strRef>
              <c:f>'PART 3'!$M$100:$M$101</c:f>
            </c:strRef>
          </c:cat>
          <c:val>
            <c:numRef>
              <c:f>'PART 3'!$O$100:$O$101</c:f>
              <c:numCache/>
            </c:numRef>
          </c:val>
        </c:ser>
        <c:axId val="2107016887"/>
        <c:axId val="1778947357"/>
      </c:barChart>
      <c:catAx>
        <c:axId val="2107016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Last 3 years 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78947357"/>
      </c:catAx>
      <c:valAx>
        <c:axId val="1778947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Std Dev.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0701688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 Growth v/s Company/Industry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'PART 3'!$N$131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7B7B7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'PART 3'!$M$132:$M$133</c:f>
            </c:strRef>
          </c:cat>
          <c:val>
            <c:numRef>
              <c:f>'PART 3'!$N$132:$N$133</c:f>
              <c:numCache/>
            </c:numRef>
          </c:val>
        </c:ser>
        <c:axId val="267866699"/>
        <c:axId val="1937739050"/>
      </c:barChart>
      <c:catAx>
        <c:axId val="267866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Last 3 years 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37739050"/>
      </c:catAx>
      <c:valAx>
        <c:axId val="1937739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Rev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6786669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Growth v/s Company/Industry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'PART 3'!$O$131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'PART 3'!$M$132:$M$133</c:f>
            </c:strRef>
          </c:cat>
          <c:val>
            <c:numRef>
              <c:f>'PART 3'!$O$132:$O$133</c:f>
              <c:numCache/>
            </c:numRef>
          </c:val>
        </c:ser>
        <c:axId val="164654467"/>
        <c:axId val="1833866525"/>
      </c:barChart>
      <c:catAx>
        <c:axId val="164654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Last 3 years 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33866525"/>
      </c:catAx>
      <c:valAx>
        <c:axId val="1833866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Net Income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465446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png"/><Relationship Id="rId10" Type="http://schemas.openxmlformats.org/officeDocument/2006/relationships/image" Target="../media/image4.png"/><Relationship Id="rId13" Type="http://schemas.openxmlformats.org/officeDocument/2006/relationships/image" Target="../media/image14.png"/><Relationship Id="rId12" Type="http://schemas.openxmlformats.org/officeDocument/2006/relationships/image" Target="../media/image12.png"/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11.png"/><Relationship Id="rId9" Type="http://schemas.openxmlformats.org/officeDocument/2006/relationships/image" Target="../media/image6.png"/><Relationship Id="rId15" Type="http://schemas.openxmlformats.org/officeDocument/2006/relationships/image" Target="../media/image10.png"/><Relationship Id="rId14" Type="http://schemas.openxmlformats.org/officeDocument/2006/relationships/image" Target="../media/image5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2.png"/><Relationship Id="rId8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11.png"/><Relationship Id="rId4" Type="http://schemas.openxmlformats.org/officeDocument/2006/relationships/image" Target="../media/image8.png"/><Relationship Id="rId5" Type="http://schemas.openxmlformats.org/officeDocument/2006/relationships/image" Target="../media/image9.png"/><Relationship Id="rId6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11.png"/><Relationship Id="rId4" Type="http://schemas.openxmlformats.org/officeDocument/2006/relationships/image" Target="../media/image8.png"/><Relationship Id="rId5" Type="http://schemas.openxmlformats.org/officeDocument/2006/relationships/image" Target="../media/image9.png"/><Relationship Id="rId6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11.png"/><Relationship Id="rId4" Type="http://schemas.openxmlformats.org/officeDocument/2006/relationships/image" Target="../media/image8.png"/><Relationship Id="rId5" Type="http://schemas.openxmlformats.org/officeDocument/2006/relationships/image" Target="../media/image9.png"/><Relationship Id="rId6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20" Type="http://schemas.openxmlformats.org/officeDocument/2006/relationships/image" Target="../media/image22.png"/><Relationship Id="rId11" Type="http://schemas.openxmlformats.org/officeDocument/2006/relationships/image" Target="../media/image17.png"/><Relationship Id="rId22" Type="http://schemas.openxmlformats.org/officeDocument/2006/relationships/image" Target="../media/image23.png"/><Relationship Id="rId10" Type="http://schemas.openxmlformats.org/officeDocument/2006/relationships/chart" Target="../charts/chart11.xml"/><Relationship Id="rId21" Type="http://schemas.openxmlformats.org/officeDocument/2006/relationships/image" Target="../media/image31.png"/><Relationship Id="rId13" Type="http://schemas.openxmlformats.org/officeDocument/2006/relationships/image" Target="../media/image25.png"/><Relationship Id="rId12" Type="http://schemas.openxmlformats.org/officeDocument/2006/relationships/image" Target="../media/image18.png"/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5" Type="http://schemas.openxmlformats.org/officeDocument/2006/relationships/image" Target="../media/image21.png"/><Relationship Id="rId14" Type="http://schemas.openxmlformats.org/officeDocument/2006/relationships/image" Target="../media/image19.png"/><Relationship Id="rId17" Type="http://schemas.openxmlformats.org/officeDocument/2006/relationships/image" Target="../media/image26.png"/><Relationship Id="rId16" Type="http://schemas.openxmlformats.org/officeDocument/2006/relationships/image" Target="../media/image16.png"/><Relationship Id="rId5" Type="http://schemas.openxmlformats.org/officeDocument/2006/relationships/chart" Target="../charts/chart6.xml"/><Relationship Id="rId19" Type="http://schemas.openxmlformats.org/officeDocument/2006/relationships/image" Target="../media/image24.png"/><Relationship Id="rId6" Type="http://schemas.openxmlformats.org/officeDocument/2006/relationships/chart" Target="../charts/chart7.xml"/><Relationship Id="rId18" Type="http://schemas.openxmlformats.org/officeDocument/2006/relationships/image" Target="../media/image20.png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30.png"/><Relationship Id="rId10" Type="http://schemas.openxmlformats.org/officeDocument/2006/relationships/image" Target="../media/image27.png"/><Relationship Id="rId13" Type="http://schemas.openxmlformats.org/officeDocument/2006/relationships/image" Target="../media/image29.png"/><Relationship Id="rId12" Type="http://schemas.openxmlformats.org/officeDocument/2006/relationships/image" Target="../media/image28.png"/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image" Target="../media/image32.png"/><Relationship Id="rId5" Type="http://schemas.openxmlformats.org/officeDocument/2006/relationships/chart" Target="../charts/chart16.xml"/><Relationship Id="rId6" Type="http://schemas.openxmlformats.org/officeDocument/2006/relationships/chart" Target="../charts/chart17.xml"/><Relationship Id="rId7" Type="http://schemas.openxmlformats.org/officeDocument/2006/relationships/chart" Target="../charts/chart18.xml"/><Relationship Id="rId8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1200150</xdr:colOff>
      <xdr:row>247</xdr:row>
      <xdr:rowOff>133350</xdr:rowOff>
    </xdr:from>
    <xdr:ext cx="4410075" cy="2838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0</xdr:colOff>
      <xdr:row>13</xdr:row>
      <xdr:rowOff>0</xdr:rowOff>
    </xdr:from>
    <xdr:ext cx="7505700" cy="37147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56</xdr:row>
      <xdr:rowOff>0</xdr:rowOff>
    </xdr:from>
    <xdr:ext cx="7448550" cy="26003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72</xdr:row>
      <xdr:rowOff>0</xdr:rowOff>
    </xdr:from>
    <xdr:ext cx="5591175" cy="42005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97</xdr:row>
      <xdr:rowOff>0</xdr:rowOff>
    </xdr:from>
    <xdr:ext cx="7658100" cy="106680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105</xdr:row>
      <xdr:rowOff>0</xdr:rowOff>
    </xdr:from>
    <xdr:ext cx="7639050" cy="2143125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125</xdr:row>
      <xdr:rowOff>0</xdr:rowOff>
    </xdr:from>
    <xdr:ext cx="7515225" cy="21240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209550</xdr:colOff>
      <xdr:row>152</xdr:row>
      <xdr:rowOff>123825</xdr:rowOff>
    </xdr:from>
    <xdr:ext cx="2657475" cy="10858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685800</xdr:colOff>
      <xdr:row>197</xdr:row>
      <xdr:rowOff>161925</xdr:rowOff>
    </xdr:from>
    <xdr:ext cx="7381875" cy="3171825"/>
    <xdr:pic>
      <xdr:nvPicPr>
        <xdr:cNvPr id="0" name="image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1019175</xdr:colOff>
      <xdr:row>203</xdr:row>
      <xdr:rowOff>95250</xdr:rowOff>
    </xdr:from>
    <xdr:ext cx="6448425" cy="20955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230</xdr:row>
      <xdr:rowOff>47625</xdr:rowOff>
    </xdr:from>
    <xdr:ext cx="5314950" cy="2314575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800100</xdr:colOff>
      <xdr:row>273</xdr:row>
      <xdr:rowOff>114300</xdr:rowOff>
    </xdr:from>
    <xdr:ext cx="7038975" cy="245745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284</xdr:row>
      <xdr:rowOff>142875</xdr:rowOff>
    </xdr:from>
    <xdr:ext cx="5791200" cy="17907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942975</xdr:colOff>
      <xdr:row>299</xdr:row>
      <xdr:rowOff>38100</xdr:rowOff>
    </xdr:from>
    <xdr:ext cx="6153150" cy="2390775"/>
    <xdr:pic>
      <xdr:nvPicPr>
        <xdr:cNvPr id="0" name="image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1019175</xdr:colOff>
      <xdr:row>162</xdr:row>
      <xdr:rowOff>-114300</xdr:rowOff>
    </xdr:from>
    <xdr:ext cx="8696325" cy="3714750"/>
    <xdr:pic>
      <xdr:nvPicPr>
        <xdr:cNvPr id="0" name="image1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13</xdr:row>
      <xdr:rowOff>0</xdr:rowOff>
    </xdr:from>
    <xdr:ext cx="6381750" cy="2876550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11</xdr:row>
      <xdr:rowOff>0</xdr:rowOff>
    </xdr:from>
    <xdr:ext cx="7505700" cy="3714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54</xdr:row>
      <xdr:rowOff>0</xdr:rowOff>
    </xdr:from>
    <xdr:ext cx="7448550" cy="2600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70</xdr:row>
      <xdr:rowOff>0</xdr:rowOff>
    </xdr:from>
    <xdr:ext cx="5591175" cy="42005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95</xdr:row>
      <xdr:rowOff>0</xdr:rowOff>
    </xdr:from>
    <xdr:ext cx="7658100" cy="106680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103</xdr:row>
      <xdr:rowOff>19050</xdr:rowOff>
    </xdr:from>
    <xdr:ext cx="7639050" cy="214312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123</xdr:row>
      <xdr:rowOff>0</xdr:rowOff>
    </xdr:from>
    <xdr:ext cx="7515225" cy="212407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11</xdr:row>
      <xdr:rowOff>0</xdr:rowOff>
    </xdr:from>
    <xdr:ext cx="7496175" cy="3714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54</xdr:row>
      <xdr:rowOff>0</xdr:rowOff>
    </xdr:from>
    <xdr:ext cx="7381875" cy="2600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70</xdr:row>
      <xdr:rowOff>0</xdr:rowOff>
    </xdr:from>
    <xdr:ext cx="5591175" cy="42005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95</xdr:row>
      <xdr:rowOff>0</xdr:rowOff>
    </xdr:from>
    <xdr:ext cx="7639050" cy="106680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103</xdr:row>
      <xdr:rowOff>19050</xdr:rowOff>
    </xdr:from>
    <xdr:ext cx="7620000" cy="214312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123</xdr:row>
      <xdr:rowOff>0</xdr:rowOff>
    </xdr:from>
    <xdr:ext cx="7496175" cy="212407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11</xdr:row>
      <xdr:rowOff>0</xdr:rowOff>
    </xdr:from>
    <xdr:ext cx="7505700" cy="3714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54</xdr:row>
      <xdr:rowOff>0</xdr:rowOff>
    </xdr:from>
    <xdr:ext cx="7400925" cy="26003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70</xdr:row>
      <xdr:rowOff>0</xdr:rowOff>
    </xdr:from>
    <xdr:ext cx="5610225" cy="42005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95</xdr:row>
      <xdr:rowOff>0</xdr:rowOff>
    </xdr:from>
    <xdr:ext cx="7648575" cy="106680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103</xdr:row>
      <xdr:rowOff>19050</xdr:rowOff>
    </xdr:from>
    <xdr:ext cx="7629525" cy="214312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123</xdr:row>
      <xdr:rowOff>0</xdr:rowOff>
    </xdr:from>
    <xdr:ext cx="7515225" cy="212407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12</xdr:row>
      <xdr:rowOff>180975</xdr:rowOff>
    </xdr:from>
    <xdr:ext cx="3181350" cy="2057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209550</xdr:colOff>
      <xdr:row>15</xdr:row>
      <xdr:rowOff>0</xdr:rowOff>
    </xdr:from>
    <xdr:ext cx="4972050" cy="3200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866775</xdr:colOff>
      <xdr:row>15</xdr:row>
      <xdr:rowOff>0</xdr:rowOff>
    </xdr:from>
    <xdr:ext cx="5105400" cy="3152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24</xdr:col>
      <xdr:colOff>923925</xdr:colOff>
      <xdr:row>9</xdr:row>
      <xdr:rowOff>171450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28</xdr:col>
      <xdr:colOff>600075</xdr:colOff>
      <xdr:row>33</xdr:row>
      <xdr:rowOff>19050</xdr:rowOff>
    </xdr:from>
    <xdr:ext cx="3971925" cy="24574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33</xdr:col>
      <xdr:colOff>942975</xdr:colOff>
      <xdr:row>10</xdr:row>
      <xdr:rowOff>171450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219075</xdr:colOff>
      <xdr:row>23</xdr:row>
      <xdr:rowOff>190500</xdr:rowOff>
    </xdr:from>
    <xdr:ext cx="5057775" cy="3152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43</xdr:col>
      <xdr:colOff>723900</xdr:colOff>
      <xdr:row>11</xdr:row>
      <xdr:rowOff>123825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50</xdr:col>
      <xdr:colOff>314325</xdr:colOff>
      <xdr:row>21</xdr:row>
      <xdr:rowOff>123825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57</xdr:col>
      <xdr:colOff>381000</xdr:colOff>
      <xdr:row>19</xdr:row>
      <xdr:rowOff>152400</xdr:rowOff>
    </xdr:from>
    <xdr:ext cx="9553575" cy="66198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923925</xdr:colOff>
      <xdr:row>8</xdr:row>
      <xdr:rowOff>200025</xdr:rowOff>
    </xdr:from>
    <xdr:ext cx="4619625" cy="609600"/>
    <xdr:pic>
      <xdr:nvPicPr>
        <xdr:cNvPr id="0" name="image1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771525</xdr:colOff>
      <xdr:row>6</xdr:row>
      <xdr:rowOff>19050</xdr:rowOff>
    </xdr:from>
    <xdr:ext cx="3343275" cy="457200"/>
    <xdr:pic>
      <xdr:nvPicPr>
        <xdr:cNvPr id="0" name="image18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942975</xdr:colOff>
      <xdr:row>5</xdr:row>
      <xdr:rowOff>190500</xdr:rowOff>
    </xdr:from>
    <xdr:ext cx="3743325" cy="504825"/>
    <xdr:pic>
      <xdr:nvPicPr>
        <xdr:cNvPr id="0" name="image2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247650</xdr:colOff>
      <xdr:row>11</xdr:row>
      <xdr:rowOff>123825</xdr:rowOff>
    </xdr:from>
    <xdr:ext cx="5019675" cy="438150"/>
    <xdr:pic>
      <xdr:nvPicPr>
        <xdr:cNvPr id="0" name="image19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85725</xdr:colOff>
      <xdr:row>12</xdr:row>
      <xdr:rowOff>19050</xdr:rowOff>
    </xdr:from>
    <xdr:ext cx="4619625" cy="257175"/>
    <xdr:pic>
      <xdr:nvPicPr>
        <xdr:cNvPr id="0" name="image21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257175</xdr:colOff>
      <xdr:row>10</xdr:row>
      <xdr:rowOff>171450</xdr:rowOff>
    </xdr:from>
    <xdr:ext cx="4800600" cy="914400"/>
    <xdr:pic>
      <xdr:nvPicPr>
        <xdr:cNvPr id="0" name="image16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257175</xdr:colOff>
      <xdr:row>16</xdr:row>
      <xdr:rowOff>114300</xdr:rowOff>
    </xdr:from>
    <xdr:ext cx="4505325" cy="704850"/>
    <xdr:pic>
      <xdr:nvPicPr>
        <xdr:cNvPr id="0" name="image26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53</xdr:row>
      <xdr:rowOff>0</xdr:rowOff>
    </xdr:from>
    <xdr:ext cx="5476875" cy="895350"/>
    <xdr:pic>
      <xdr:nvPicPr>
        <xdr:cNvPr id="0" name="image20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1581150</xdr:colOff>
      <xdr:row>57</xdr:row>
      <xdr:rowOff>190500</xdr:rowOff>
    </xdr:from>
    <xdr:ext cx="5676900" cy="990600"/>
    <xdr:pic>
      <xdr:nvPicPr>
        <xdr:cNvPr id="0" name="image24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1581150</xdr:colOff>
      <xdr:row>63</xdr:row>
      <xdr:rowOff>219075</xdr:rowOff>
    </xdr:from>
    <xdr:ext cx="5895975" cy="952500"/>
    <xdr:pic>
      <xdr:nvPicPr>
        <xdr:cNvPr id="0" name="image22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1581150</xdr:colOff>
      <xdr:row>69</xdr:row>
      <xdr:rowOff>180975</xdr:rowOff>
    </xdr:from>
    <xdr:ext cx="6219825" cy="962025"/>
    <xdr:pic>
      <xdr:nvPicPr>
        <xdr:cNvPr id="0" name="image31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1485900</xdr:colOff>
      <xdr:row>75</xdr:row>
      <xdr:rowOff>152400</xdr:rowOff>
    </xdr:from>
    <xdr:ext cx="7429500" cy="1085850"/>
    <xdr:pic>
      <xdr:nvPicPr>
        <xdr:cNvPr id="0" name="image23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276225</xdr:colOff>
      <xdr:row>19</xdr:row>
      <xdr:rowOff>142875</xdr:rowOff>
    </xdr:from>
    <xdr:ext cx="4210050" cy="22574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476250</xdr:colOff>
      <xdr:row>33</xdr:row>
      <xdr:rowOff>114300</xdr:rowOff>
    </xdr:from>
    <xdr:ext cx="4257675" cy="24193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28575</xdr:colOff>
      <xdr:row>19</xdr:row>
      <xdr:rowOff>142875</xdr:rowOff>
    </xdr:from>
    <xdr:ext cx="4210050" cy="22574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28575</xdr:colOff>
      <xdr:row>68</xdr:row>
      <xdr:rowOff>133350</xdr:rowOff>
    </xdr:from>
    <xdr:ext cx="3857625" cy="24193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104775</xdr:colOff>
      <xdr:row>68</xdr:row>
      <xdr:rowOff>133350</xdr:rowOff>
    </xdr:from>
    <xdr:ext cx="3857625" cy="24193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28575</xdr:colOff>
      <xdr:row>101</xdr:row>
      <xdr:rowOff>161925</xdr:rowOff>
    </xdr:from>
    <xdr:ext cx="3924300" cy="24193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28575</xdr:colOff>
      <xdr:row>101</xdr:row>
      <xdr:rowOff>161925</xdr:rowOff>
    </xdr:from>
    <xdr:ext cx="4019550" cy="241935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</xdr:col>
      <xdr:colOff>28575</xdr:colOff>
      <xdr:row>134</xdr:row>
      <xdr:rowOff>76200</xdr:rowOff>
    </xdr:from>
    <xdr:ext cx="4210050" cy="26289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457200</xdr:colOff>
      <xdr:row>134</xdr:row>
      <xdr:rowOff>76200</xdr:rowOff>
    </xdr:from>
    <xdr:ext cx="4210050" cy="26289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17</xdr:col>
      <xdr:colOff>371475</xdr:colOff>
      <xdr:row>181</xdr:row>
      <xdr:rowOff>114300</xdr:rowOff>
    </xdr:from>
    <xdr:ext cx="7248525" cy="4133850"/>
    <xdr:pic>
      <xdr:nvPicPr>
        <xdr:cNvPr id="0" name="image27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163</xdr:row>
      <xdr:rowOff>76200</xdr:rowOff>
    </xdr:from>
    <xdr:ext cx="3095625" cy="2943225"/>
    <xdr:pic>
      <xdr:nvPicPr>
        <xdr:cNvPr id="0" name="image3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390525</xdr:colOff>
      <xdr:row>164</xdr:row>
      <xdr:rowOff>19050</xdr:rowOff>
    </xdr:from>
    <xdr:ext cx="6162675" cy="2857500"/>
    <xdr:pic>
      <xdr:nvPicPr>
        <xdr:cNvPr id="0" name="image28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181</xdr:row>
      <xdr:rowOff>114300</xdr:rowOff>
    </xdr:from>
    <xdr:ext cx="7048500" cy="1743075"/>
    <xdr:pic>
      <xdr:nvPicPr>
        <xdr:cNvPr id="0" name="image2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219075</xdr:colOff>
      <xdr:row>164</xdr:row>
      <xdr:rowOff>47625</xdr:rowOff>
    </xdr:from>
    <xdr:ext cx="4953000" cy="2800350"/>
    <xdr:pic>
      <xdr:nvPicPr>
        <xdr:cNvPr id="0" name="image3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R38:V53" displayName="Table_1" name="Table_1" id="1">
  <tableColumns count="5">
    <tableColumn name="Year" id="1"/>
    <tableColumn name="2021" id="2"/>
    <tableColumn name="2022" id="3"/>
    <tableColumn name="2023" id="4"/>
    <tableColumn name="2024" id="5"/>
  </tableColumns>
  <tableStyleInfo name="projectfinnman-style" showColumnStripes="0" showFirstColumn="1" showLastColumn="1" showRowStripes="1"/>
</table>
</file>

<file path=xl/tables/table2.xml><?xml version="1.0" encoding="utf-8"?>
<table xmlns="http://schemas.openxmlformats.org/spreadsheetml/2006/main" ref="R141:U146" displayName="Table_2" name="Table_2" id="2">
  <tableColumns count="4">
    <tableColumn name="Year" id="1"/>
    <tableColumn name="price of the stock (Rs)" id="2"/>
    <tableColumn name="Dividend (Rs)" id="3"/>
    <tableColumn name="Dividend Yield" id="4"/>
  </tableColumns>
  <tableStyleInfo name="projectfinnman-style 2" showColumnStripes="0" showFirstColumn="1" showLastColumn="1" showRowStripes="1"/>
</table>
</file>

<file path=xl/tables/table3.xml><?xml version="1.0" encoding="utf-8"?>
<table xmlns="http://schemas.openxmlformats.org/spreadsheetml/2006/main" ref="R155:W157" displayName="Table_3" name="Table_3" id="3">
  <tableColumns count="6">
    <tableColumn name="Year" id="1"/>
    <tableColumn name="Retention Ratio" id="2"/>
    <tableColumn name="ROE" id="3"/>
    <tableColumn name="g=Retention Ratio*ROE" id="4"/>
    <tableColumn name="Ke" id="5"/>
    <tableColumn name="COST OF EQUITY" id="6"/>
  </tableColumns>
  <tableStyleInfo name="projectfinnman-style 3" showColumnStripes="0" showFirstColumn="1" showLastColumn="1" showRowStripes="1"/>
</table>
</file>

<file path=xl/tables/table4.xml><?xml version="1.0" encoding="utf-8"?>
<table xmlns="http://schemas.openxmlformats.org/spreadsheetml/2006/main" ref="R220:Y225" displayName="Table_4" name="Table_4" id="4">
  <tableColumns count="8">
    <tableColumn name="Year" id="1"/>
    <tableColumn name="EPS (Curreent year)" id="2"/>
    <tableColumn name="ROE" id="3"/>
    <tableColumn name="Retention Ratio" id="4"/>
    <tableColumn name="Growth rate" id="5"/>
    <tableColumn name="Expected EPS" id="6"/>
    <tableColumn name="COST OF EQUITY" id="7"/>
    <tableColumn name="Ke" id="8"/>
  </tableColumns>
  <tableStyleInfo name="projectfinnman-style 4" showColumnStripes="0" showFirstColumn="1" showLastColumn="1" showRowStripes="1"/>
</table>
</file>

<file path=xl/tables/table5.xml><?xml version="1.0" encoding="utf-8"?>
<table xmlns="http://schemas.openxmlformats.org/spreadsheetml/2006/main" ref="R259:S264" displayName="Table_5" name="Table_5" id="5">
  <tableColumns count="2">
    <tableColumn name="Model" id="1"/>
    <tableColumn name="cost of equity" id="2"/>
  </tableColumns>
  <tableStyleInfo name="projectfinnman-style 5" showColumnStripes="0" showFirstColumn="1" showLastColumn="1" showRowStripes="1"/>
</table>
</file>

<file path=xl/tables/table6.xml><?xml version="1.0" encoding="utf-8"?>
<table xmlns="http://schemas.openxmlformats.org/spreadsheetml/2006/main" ref="J1:M3" displayName="Table_6" name="Table_6" id="6">
  <tableColumns count="4">
    <tableColumn name="Mkt-RF" id="1"/>
    <tableColumn name="SMB" id="2"/>
    <tableColumn name="HML" id="3"/>
    <tableColumn name="RF" id="4"/>
  </tableColumns>
  <tableStyleInfo name="Fama French Model-style" showColumnStripes="0" showFirstColumn="1" showLastColumn="1" showRowStripes="1"/>
</table>
</file>

<file path=xl/tables/table7.xml><?xml version="1.0" encoding="utf-8"?>
<table xmlns="http://schemas.openxmlformats.org/spreadsheetml/2006/main" ref="L36:P51" displayName="Table_7" name="Table_7" id="7">
  <tableColumns count="5">
    <tableColumn name="Year" id="1"/>
    <tableColumn name="2021" id="2"/>
    <tableColumn name="2022" id="3"/>
    <tableColumn name="2023" id="4"/>
    <tableColumn name="2024" id="5"/>
  </tableColumns>
  <tableStyleInfo name="ultrattech-style" showColumnStripes="0" showFirstColumn="1" showLastColumn="1" showRowStripes="1"/>
</table>
</file>

<file path=xl/tables/table8.xml><?xml version="1.0" encoding="utf-8"?>
<table xmlns="http://schemas.openxmlformats.org/spreadsheetml/2006/main" ref="L139:O143" displayName="Table_8" name="Table_8" id="8">
  <tableColumns count="4">
    <tableColumn name=" Financial Year" id="1"/>
    <tableColumn name="price of the stock (Rs)" id="2"/>
    <tableColumn name="Dividend (Rs)" id="3"/>
    <tableColumn name="Dividend Yield" id="4"/>
  </tableColumns>
  <tableStyleInfo name="ultrattech-style 2" showColumnStripes="0" showFirstColumn="1" showLastColumn="1" showRowStripes="1"/>
</table>
</file>

<file path=xl/tables/table9.xml><?xml version="1.0" encoding="utf-8"?>
<table xmlns="http://schemas.openxmlformats.org/spreadsheetml/2006/main" ref="L36:O51" displayName="Table_9" name="Table_9" id="9">
  <tableColumns count="4">
    <tableColumn name="Year" id="1"/>
    <tableColumn name="2021" id="2"/>
    <tableColumn name="2022" id="3"/>
    <tableColumn name="2023" id="4"/>
  </tableColumns>
  <tableStyleInfo name="AMBUJA-style" showColumnStripes="0" showFirstColumn="1" showLastColumn="1" showRowStripes="1"/>
</table>
</file>

<file path=xl/tables/table10.xml><?xml version="1.0" encoding="utf-8"?>
<table xmlns="http://schemas.openxmlformats.org/spreadsheetml/2006/main" ref="L139:O143" displayName="Table_10" name="Table_10" id="10">
  <tableColumns count="4">
    <tableColumn name=" Financial Year" id="1"/>
    <tableColumn name="price of the stock (Rs)" id="2"/>
    <tableColumn name="Dividend (Rs)" id="3"/>
    <tableColumn name="Dividend Yield" id="4"/>
  </tableColumns>
  <tableStyleInfo name="AMBUJA-style 2" showColumnStripes="0" showFirstColumn="1" showLastColumn="1" showRowStripes="1"/>
</table>
</file>

<file path=xl/tables/table11.xml><?xml version="1.0" encoding="utf-8"?>
<table xmlns="http://schemas.openxmlformats.org/spreadsheetml/2006/main" ref="L36:P51" displayName="Table_11" name="Table_11" id="11">
  <tableColumns count="5">
    <tableColumn name="Year" id="1"/>
    <tableColumn name="2021" id="2"/>
    <tableColumn name="2022" id="3"/>
    <tableColumn name="2023" id="4"/>
    <tableColumn name="2024" id="5"/>
  </tableColumns>
  <tableStyleInfo name="ACC-style" showColumnStripes="0" showFirstColumn="1" showLastColumn="1" showRowStripes="1"/>
</table>
</file>

<file path=xl/tables/table12.xml><?xml version="1.0" encoding="utf-8"?>
<table xmlns="http://schemas.openxmlformats.org/spreadsheetml/2006/main" ref="L139:O143" displayName="Table_12" name="Table_12" id="12">
  <tableColumns count="4">
    <tableColumn name=" Financial Year" id="1"/>
    <tableColumn name="price of the stock (Rs)" id="2"/>
    <tableColumn name="Dividend (Rs)" id="3"/>
    <tableColumn name="Dividend Yield" id="4"/>
  </tableColumns>
  <tableStyleInfo name="ACC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" Type="http://schemas.openxmlformats.org/officeDocument/2006/relationships/drawing" Target="../drawings/drawing1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4" width="8.71"/>
    <col customWidth="1" min="5" max="5" width="10.29"/>
    <col customWidth="1" min="6" max="8" width="8.71"/>
    <col customWidth="1" min="9" max="9" width="10.29"/>
    <col customWidth="1" min="10" max="10" width="8.86"/>
    <col customWidth="1" min="11" max="11" width="8.29"/>
    <col customWidth="1" min="12" max="12" width="11.14"/>
    <col customWidth="1" min="13" max="14" width="27.57"/>
    <col customWidth="1" min="15" max="16" width="8.71"/>
    <col customWidth="1" min="17" max="17" width="15.29"/>
    <col customWidth="1" min="18" max="18" width="47.86"/>
    <col customWidth="1" min="19" max="19" width="23.0"/>
    <col customWidth="1" min="20" max="20" width="22.29"/>
    <col customWidth="1" min="21" max="21" width="18.86"/>
    <col customWidth="1" min="22" max="22" width="22.14"/>
    <col customWidth="1" min="23" max="23" width="21.71"/>
    <col customWidth="1" min="24" max="24" width="19.0"/>
    <col customWidth="1" min="25" max="25" width="17.57"/>
    <col customWidth="1" min="26" max="32" width="8.71"/>
  </cols>
  <sheetData>
    <row r="1" ht="15.0" customHeight="1">
      <c r="F1" s="1"/>
      <c r="I1" s="2"/>
      <c r="J1" s="3"/>
      <c r="M1" s="4"/>
      <c r="N1" s="4"/>
      <c r="P1" s="5" t="s">
        <v>0</v>
      </c>
      <c r="Q1" s="6"/>
      <c r="R1" s="6"/>
      <c r="S1" s="7"/>
      <c r="AO1" s="8"/>
    </row>
    <row r="2" ht="15.0" customHeight="1">
      <c r="A2" s="9" t="s">
        <v>1</v>
      </c>
      <c r="B2" s="10"/>
      <c r="C2" s="10"/>
      <c r="D2" s="11"/>
      <c r="E2" s="12" t="s">
        <v>2</v>
      </c>
      <c r="F2" s="10"/>
      <c r="G2" s="10"/>
      <c r="H2" s="11"/>
      <c r="I2" s="13" t="s">
        <v>3</v>
      </c>
      <c r="J2" s="10"/>
      <c r="K2" s="10"/>
      <c r="L2" s="10"/>
      <c r="M2" s="11"/>
      <c r="N2" s="14"/>
      <c r="AN2" s="3"/>
    </row>
    <row r="3" ht="14.25" customHeight="1">
      <c r="A3" s="15" t="s">
        <v>4</v>
      </c>
      <c r="B3" s="16" t="s">
        <v>5</v>
      </c>
      <c r="C3" s="16" t="s">
        <v>6</v>
      </c>
      <c r="D3" s="16" t="s">
        <v>7</v>
      </c>
      <c r="E3" s="15" t="s">
        <v>4</v>
      </c>
      <c r="F3" s="17" t="s">
        <v>5</v>
      </c>
      <c r="G3" s="16" t="s">
        <v>6</v>
      </c>
      <c r="H3" s="16" t="s">
        <v>7</v>
      </c>
      <c r="I3" s="15" t="s">
        <v>4</v>
      </c>
      <c r="J3" s="16" t="s">
        <v>5</v>
      </c>
      <c r="K3" s="16" t="s">
        <v>8</v>
      </c>
      <c r="L3" s="16" t="s">
        <v>7</v>
      </c>
      <c r="M3" s="18" t="s">
        <v>9</v>
      </c>
      <c r="N3" s="3"/>
      <c r="O3" s="19" t="s">
        <v>10</v>
      </c>
      <c r="P3" s="19" t="s">
        <v>11</v>
      </c>
      <c r="Q3" s="19"/>
      <c r="R3" s="20"/>
      <c r="S3" s="21">
        <f>(F4/F746)^(1/3)</f>
        <v>1.145156794</v>
      </c>
      <c r="T3" s="22"/>
      <c r="U3" s="22"/>
    </row>
    <row r="4" ht="14.25" customHeight="1">
      <c r="A4" s="23">
        <v>45379.0</v>
      </c>
      <c r="B4" s="24">
        <v>212.4</v>
      </c>
      <c r="C4" s="24">
        <f t="shared" ref="C4:C745" si="2">B4/B5-1</f>
        <v>0</v>
      </c>
      <c r="D4" s="25">
        <v>0.0</v>
      </c>
      <c r="E4" s="23">
        <v>45379.0</v>
      </c>
      <c r="F4" s="26">
        <v>22326.9</v>
      </c>
      <c r="G4" s="24">
        <f t="shared" ref="G4:G745" si="3">F4/F5-1</f>
        <v>0.009187001241</v>
      </c>
      <c r="H4" s="25">
        <v>0.0092</v>
      </c>
      <c r="I4" s="23">
        <v>45379.0</v>
      </c>
      <c r="J4" s="27">
        <v>7029.95</v>
      </c>
      <c r="K4" s="28">
        <f t="shared" ref="K4:L4" si="1">J4/J5-1</f>
        <v>0.0006262854865</v>
      </c>
      <c r="L4" s="29">
        <f t="shared" si="1"/>
        <v>-0.9005125198</v>
      </c>
      <c r="M4" s="30">
        <f t="shared" ref="M4:M745" si="5">K4-0.07</f>
        <v>-0.06937371451</v>
      </c>
      <c r="N4" s="3"/>
      <c r="O4" s="19">
        <f>_xlfn.COVARIANCE.P(C4:C745,G4:G745)/_xlfn.VAR.P(G4:G745)</f>
        <v>1.498705265</v>
      </c>
      <c r="P4" s="19">
        <v>1.4987052650403068</v>
      </c>
      <c r="Q4" s="19"/>
      <c r="R4" s="31" t="s">
        <v>12</v>
      </c>
      <c r="S4" s="19">
        <f>S3-1</f>
        <v>0.1451567937</v>
      </c>
      <c r="T4" s="32" t="s">
        <v>13</v>
      </c>
      <c r="U4" s="33">
        <v>0.065991</v>
      </c>
      <c r="AN4" s="34" t="s">
        <v>14</v>
      </c>
      <c r="AO4" s="34"/>
    </row>
    <row r="5" ht="14.25" customHeight="1">
      <c r="A5" s="15">
        <v>45378.0</v>
      </c>
      <c r="B5" s="16">
        <v>212.4</v>
      </c>
      <c r="C5" s="16">
        <f t="shared" si="2"/>
        <v>0.01553908678</v>
      </c>
      <c r="D5" s="35">
        <v>0.0155</v>
      </c>
      <c r="E5" s="15">
        <v>45378.0</v>
      </c>
      <c r="F5" s="17">
        <v>22123.65</v>
      </c>
      <c r="G5" s="16">
        <f t="shared" si="3"/>
        <v>0.005405663336</v>
      </c>
      <c r="H5" s="35">
        <v>0.0054</v>
      </c>
      <c r="I5" s="15">
        <v>45378.0</v>
      </c>
      <c r="J5" s="36">
        <v>7025.55</v>
      </c>
      <c r="K5" s="37">
        <f t="shared" ref="K5:L5" si="4">J5/J6-1</f>
        <v>0.006295118597</v>
      </c>
      <c r="L5" s="38">
        <f t="shared" si="4"/>
        <v>3.34519003</v>
      </c>
      <c r="M5" s="18">
        <f t="shared" si="5"/>
        <v>-0.0637048814</v>
      </c>
      <c r="N5" s="3"/>
      <c r="O5" s="22"/>
      <c r="P5" s="22"/>
      <c r="Q5" s="22"/>
      <c r="R5" s="22"/>
      <c r="S5" s="39">
        <v>0.1452</v>
      </c>
      <c r="T5" s="22"/>
      <c r="U5" s="40">
        <f>U4</f>
        <v>0.065991</v>
      </c>
      <c r="AN5" s="41"/>
      <c r="AO5" s="41" t="s">
        <v>15</v>
      </c>
      <c r="AP5" s="41" t="s">
        <v>16</v>
      </c>
      <c r="AQ5" s="41" t="s">
        <v>17</v>
      </c>
      <c r="AR5" s="41" t="s">
        <v>18</v>
      </c>
      <c r="AS5" s="41" t="s">
        <v>19</v>
      </c>
      <c r="AT5" s="41" t="s">
        <v>20</v>
      </c>
      <c r="AU5" s="41" t="s">
        <v>21</v>
      </c>
      <c r="AV5" s="41" t="s">
        <v>22</v>
      </c>
    </row>
    <row r="6" ht="14.25" customHeight="1">
      <c r="A6" s="23">
        <v>45377.0</v>
      </c>
      <c r="B6" s="24">
        <v>209.15</v>
      </c>
      <c r="C6" s="24">
        <f t="shared" si="2"/>
        <v>0.01014247766</v>
      </c>
      <c r="D6" s="25">
        <v>0.0101</v>
      </c>
      <c r="E6" s="23">
        <v>45377.0</v>
      </c>
      <c r="F6" s="26">
        <v>22004.7</v>
      </c>
      <c r="G6" s="24">
        <f t="shared" si="3"/>
        <v>-0.004165770984</v>
      </c>
      <c r="H6" s="25">
        <v>-0.0042</v>
      </c>
      <c r="I6" s="23">
        <v>45377.0</v>
      </c>
      <c r="J6" s="27">
        <v>6981.6</v>
      </c>
      <c r="K6" s="28">
        <f t="shared" ref="K6:L6" si="6">J6/J7-1</f>
        <v>0.001448755648</v>
      </c>
      <c r="L6" s="29">
        <f t="shared" si="6"/>
        <v>-0.793201333</v>
      </c>
      <c r="M6" s="30">
        <f t="shared" si="5"/>
        <v>-0.06855124435</v>
      </c>
      <c r="N6" s="3"/>
      <c r="O6" s="22"/>
      <c r="P6" s="22"/>
      <c r="Q6" s="22"/>
      <c r="R6" s="22"/>
      <c r="S6" s="22"/>
      <c r="T6" s="22"/>
      <c r="U6" s="22"/>
      <c r="AD6" s="42" t="s">
        <v>23</v>
      </c>
      <c r="AE6" s="43"/>
      <c r="AF6" s="43"/>
      <c r="AG6" s="43"/>
      <c r="AH6" s="43"/>
      <c r="AI6" s="43"/>
      <c r="AJ6" s="43"/>
      <c r="AK6" s="43"/>
      <c r="AN6" s="3" t="s">
        <v>24</v>
      </c>
      <c r="AO6" s="3">
        <v>-2.133891476979021E-4</v>
      </c>
      <c r="AP6" s="3">
        <v>8.712383646083128E-4</v>
      </c>
      <c r="AQ6" s="3">
        <v>-0.24492625252313882</v>
      </c>
      <c r="AR6" s="3">
        <v>0.8065814359643637</v>
      </c>
      <c r="AS6" s="3">
        <v>-0.0019237824519057548</v>
      </c>
      <c r="AT6" s="3">
        <v>0.0014970041565099505</v>
      </c>
      <c r="AU6" s="3">
        <v>-0.0019237824519057548</v>
      </c>
      <c r="AV6" s="3">
        <v>0.0014970041565099505</v>
      </c>
    </row>
    <row r="7" ht="14.25" customHeight="1">
      <c r="A7" s="15">
        <v>45373.0</v>
      </c>
      <c r="B7" s="16">
        <v>207.05</v>
      </c>
      <c r="C7" s="16">
        <f t="shared" si="2"/>
        <v>0.01644575356</v>
      </c>
      <c r="D7" s="35">
        <v>0.0164</v>
      </c>
      <c r="E7" s="15">
        <v>45373.0</v>
      </c>
      <c r="F7" s="17">
        <v>22096.75</v>
      </c>
      <c r="G7" s="16">
        <f t="shared" si="3"/>
        <v>0.003852452872</v>
      </c>
      <c r="H7" s="35">
        <v>0.0039</v>
      </c>
      <c r="I7" s="15">
        <v>45373.0</v>
      </c>
      <c r="J7" s="36">
        <v>6971.5</v>
      </c>
      <c r="K7" s="37">
        <f t="shared" ref="K7:L7" si="7">J7/J8-1</f>
        <v>0.007005633396</v>
      </c>
      <c r="L7" s="38">
        <f t="shared" si="7"/>
        <v>-0.6999464374</v>
      </c>
      <c r="M7" s="18">
        <f t="shared" si="5"/>
        <v>-0.0629943666</v>
      </c>
      <c r="N7" s="3"/>
      <c r="O7" s="22"/>
      <c r="P7" s="22"/>
      <c r="Q7" s="22"/>
      <c r="R7" s="21" t="s">
        <v>25</v>
      </c>
      <c r="S7" s="40">
        <f>S4-U5</f>
        <v>0.07916579371</v>
      </c>
      <c r="T7" s="22"/>
      <c r="U7" s="22"/>
      <c r="AN7" s="44" t="s">
        <v>26</v>
      </c>
      <c r="AO7" s="45">
        <v>1.4987052650403068</v>
      </c>
      <c r="AP7" s="44">
        <v>0.10066425496794557</v>
      </c>
      <c r="AQ7" s="44">
        <v>14.888157325731346</v>
      </c>
      <c r="AR7" s="44">
        <v>4.809935274394477E-44</v>
      </c>
      <c r="AS7" s="44">
        <v>1.3010837246394178</v>
      </c>
      <c r="AT7" s="44">
        <v>1.6963268054411957</v>
      </c>
      <c r="AU7" s="44">
        <v>1.3010837246394178</v>
      </c>
      <c r="AV7" s="44">
        <v>1.6963268054411957</v>
      </c>
    </row>
    <row r="8" ht="14.25" customHeight="1">
      <c r="A8" s="23">
        <v>45372.0</v>
      </c>
      <c r="B8" s="24">
        <v>203.7</v>
      </c>
      <c r="C8" s="24">
        <f t="shared" si="2"/>
        <v>0.03611393693</v>
      </c>
      <c r="D8" s="25">
        <v>0.0361</v>
      </c>
      <c r="E8" s="23">
        <v>45372.0</v>
      </c>
      <c r="F8" s="26">
        <v>22011.95</v>
      </c>
      <c r="G8" s="24">
        <f t="shared" si="3"/>
        <v>0.007914703445</v>
      </c>
      <c r="H8" s="25">
        <v>0.0079</v>
      </c>
      <c r="I8" s="23">
        <v>45372.0</v>
      </c>
      <c r="J8" s="27">
        <v>6923.0</v>
      </c>
      <c r="K8" s="28">
        <f t="shared" ref="K8:L8" si="8">J8/J9-1</f>
        <v>0.02334794274</v>
      </c>
      <c r="L8" s="29">
        <f t="shared" si="8"/>
        <v>262.2266521</v>
      </c>
      <c r="M8" s="30">
        <f t="shared" si="5"/>
        <v>-0.04665205726</v>
      </c>
      <c r="N8" s="3"/>
      <c r="O8" s="22"/>
      <c r="P8" s="22"/>
      <c r="Q8" s="22"/>
      <c r="R8" s="21" t="s">
        <v>27</v>
      </c>
      <c r="S8" s="21">
        <f>S7*O4</f>
        <v>0.1186461918</v>
      </c>
      <c r="T8" s="22"/>
      <c r="U8" s="22"/>
    </row>
    <row r="9" ht="14.25" customHeight="1">
      <c r="A9" s="15">
        <v>45371.0</v>
      </c>
      <c r="B9" s="16">
        <v>196.6</v>
      </c>
      <c r="C9" s="16">
        <f t="shared" si="2"/>
        <v>-0.01181201307</v>
      </c>
      <c r="D9" s="35">
        <v>-0.0118</v>
      </c>
      <c r="E9" s="15">
        <v>45371.0</v>
      </c>
      <c r="F9" s="17">
        <v>21839.1</v>
      </c>
      <c r="G9" s="16">
        <f t="shared" si="3"/>
        <v>0.0009923249509</v>
      </c>
      <c r="H9" s="35">
        <v>0.001</v>
      </c>
      <c r="I9" s="15">
        <v>45371.0</v>
      </c>
      <c r="J9" s="36">
        <v>6765.05</v>
      </c>
      <c r="K9" s="37">
        <f t="shared" ref="K9:L9" si="9">J9/J10-1</f>
        <v>0.00008869900731</v>
      </c>
      <c r="L9" s="38">
        <f t="shared" si="9"/>
        <v>-1.008539403</v>
      </c>
      <c r="M9" s="18">
        <f t="shared" si="5"/>
        <v>-0.06991130099</v>
      </c>
      <c r="N9" s="3"/>
      <c r="O9" s="22"/>
      <c r="P9" s="22"/>
      <c r="Q9" s="22"/>
      <c r="R9" s="46" t="s">
        <v>28</v>
      </c>
      <c r="S9" s="47">
        <f>S8+U5</f>
        <v>0.1846371918</v>
      </c>
      <c r="T9" s="21">
        <f>S9*100</f>
        <v>18.46371918</v>
      </c>
      <c r="U9" s="22"/>
    </row>
    <row r="10" ht="14.25" customHeight="1">
      <c r="A10" s="23">
        <v>45370.0</v>
      </c>
      <c r="B10" s="24">
        <v>198.95</v>
      </c>
      <c r="C10" s="24">
        <f t="shared" si="2"/>
        <v>-0.02618697993</v>
      </c>
      <c r="D10" s="25">
        <v>-0.0262</v>
      </c>
      <c r="E10" s="23">
        <v>45370.0</v>
      </c>
      <c r="F10" s="26">
        <v>21817.45</v>
      </c>
      <c r="G10" s="24">
        <f t="shared" si="3"/>
        <v>-0.01080219626</v>
      </c>
      <c r="H10" s="25">
        <v>-0.0108</v>
      </c>
      <c r="I10" s="23">
        <v>45370.0</v>
      </c>
      <c r="J10" s="27">
        <v>6764.45</v>
      </c>
      <c r="K10" s="28">
        <f t="shared" ref="K10:L10" si="10">J10/J11-1</f>
        <v>-0.01038702646</v>
      </c>
      <c r="L10" s="29">
        <f t="shared" si="10"/>
        <v>1.047689752</v>
      </c>
      <c r="M10" s="30">
        <f t="shared" si="5"/>
        <v>-0.08038702646</v>
      </c>
      <c r="N10" s="3"/>
      <c r="O10" s="22"/>
      <c r="P10" s="22"/>
      <c r="Q10" s="22"/>
      <c r="R10" s="46" t="s">
        <v>29</v>
      </c>
      <c r="S10" s="46"/>
      <c r="T10" s="48">
        <v>0.1846371918</v>
      </c>
      <c r="U10" s="22"/>
    </row>
    <row r="11" ht="14.25" customHeight="1">
      <c r="A11" s="15">
        <v>45369.0</v>
      </c>
      <c r="B11" s="16">
        <v>204.3</v>
      </c>
      <c r="C11" s="16">
        <f t="shared" si="2"/>
        <v>-0.003414634146</v>
      </c>
      <c r="D11" s="35">
        <v>-0.0034</v>
      </c>
      <c r="E11" s="15">
        <v>45369.0</v>
      </c>
      <c r="F11" s="17">
        <v>22055.7</v>
      </c>
      <c r="G11" s="16">
        <f t="shared" si="3"/>
        <v>0.001468895513</v>
      </c>
      <c r="H11" s="35">
        <v>0.0015</v>
      </c>
      <c r="I11" s="15">
        <v>45369.0</v>
      </c>
      <c r="J11" s="36">
        <v>6835.45</v>
      </c>
      <c r="K11" s="37">
        <f t="shared" ref="K11:L11" si="11">J11/J12-1</f>
        <v>-0.005072558695</v>
      </c>
      <c r="L11" s="38">
        <f t="shared" si="11"/>
        <v>-2.266825252</v>
      </c>
      <c r="M11" s="18">
        <f t="shared" si="5"/>
        <v>-0.07507255869</v>
      </c>
      <c r="N11" s="3"/>
    </row>
    <row r="12" ht="14.25" customHeight="1">
      <c r="A12" s="23">
        <v>45366.0</v>
      </c>
      <c r="B12" s="24">
        <v>205.0</v>
      </c>
      <c r="C12" s="24">
        <f t="shared" si="2"/>
        <v>0.003917727718</v>
      </c>
      <c r="D12" s="25">
        <v>0.0039</v>
      </c>
      <c r="E12" s="23">
        <v>45366.0</v>
      </c>
      <c r="F12" s="26">
        <v>22023.35</v>
      </c>
      <c r="G12" s="24">
        <f t="shared" si="3"/>
        <v>-0.005567433449</v>
      </c>
      <c r="H12" s="25">
        <v>-0.0056</v>
      </c>
      <c r="I12" s="23">
        <v>45366.0</v>
      </c>
      <c r="J12" s="27">
        <v>6870.3</v>
      </c>
      <c r="K12" s="28">
        <f t="shared" ref="K12:L12" si="12">J12/J13-1</f>
        <v>0.004004150287</v>
      </c>
      <c r="L12" s="29">
        <f t="shared" si="12"/>
        <v>-0.8822804719</v>
      </c>
      <c r="M12" s="30">
        <f t="shared" si="5"/>
        <v>-0.06599584971</v>
      </c>
      <c r="N12" s="3"/>
    </row>
    <row r="13" ht="14.25" customHeight="1">
      <c r="A13" s="15">
        <v>45365.0</v>
      </c>
      <c r="B13" s="16">
        <v>204.2</v>
      </c>
      <c r="C13" s="16">
        <f t="shared" si="2"/>
        <v>0.0415710278</v>
      </c>
      <c r="D13" s="35">
        <v>0.0416</v>
      </c>
      <c r="E13" s="15">
        <v>45365.0</v>
      </c>
      <c r="F13" s="17">
        <v>22146.65</v>
      </c>
      <c r="G13" s="16">
        <f t="shared" si="3"/>
        <v>0.00677116244</v>
      </c>
      <c r="H13" s="35">
        <v>0.0068</v>
      </c>
      <c r="I13" s="15">
        <v>45365.0</v>
      </c>
      <c r="J13" s="36">
        <v>6842.9</v>
      </c>
      <c r="K13" s="37">
        <f t="shared" ref="K13:L13" si="13">J13/J14-1</f>
        <v>0.034014325</v>
      </c>
      <c r="L13" s="38">
        <f t="shared" si="13"/>
        <v>-1.647282272</v>
      </c>
      <c r="M13" s="18">
        <f t="shared" si="5"/>
        <v>-0.035985675</v>
      </c>
      <c r="N13" s="3"/>
      <c r="R13" s="49" t="s">
        <v>30</v>
      </c>
      <c r="S13" s="50"/>
      <c r="T13" s="50"/>
      <c r="U13" s="50"/>
      <c r="V13" s="51"/>
    </row>
    <row r="14" ht="14.25" customHeight="1">
      <c r="A14" s="23">
        <v>45364.0</v>
      </c>
      <c r="B14" s="24">
        <v>196.05</v>
      </c>
      <c r="C14" s="24">
        <f t="shared" si="2"/>
        <v>-0.07676006593</v>
      </c>
      <c r="D14" s="25">
        <v>-0.0768</v>
      </c>
      <c r="E14" s="23">
        <v>45364.0</v>
      </c>
      <c r="F14" s="26">
        <v>21997.7</v>
      </c>
      <c r="G14" s="24">
        <f t="shared" si="3"/>
        <v>-0.01513272474</v>
      </c>
      <c r="H14" s="25">
        <v>-0.0151</v>
      </c>
      <c r="I14" s="23">
        <v>45364.0</v>
      </c>
      <c r="J14" s="27">
        <v>6617.8</v>
      </c>
      <c r="K14" s="28">
        <f t="shared" ref="K14:L14" si="14">J14/J15-1</f>
        <v>-0.0525494463</v>
      </c>
      <c r="L14" s="29">
        <f t="shared" si="14"/>
        <v>2.216773584</v>
      </c>
      <c r="M14" s="30">
        <f t="shared" si="5"/>
        <v>-0.1225494463</v>
      </c>
      <c r="N14" s="3"/>
    </row>
    <row r="15" ht="14.25" customHeight="1">
      <c r="A15" s="15">
        <v>45363.0</v>
      </c>
      <c r="B15" s="16">
        <v>212.35</v>
      </c>
      <c r="C15" s="16">
        <f t="shared" si="2"/>
        <v>-0.03477272727</v>
      </c>
      <c r="D15" s="35">
        <v>-0.0348</v>
      </c>
      <c r="E15" s="15">
        <v>45363.0</v>
      </c>
      <c r="F15" s="17">
        <v>22335.7</v>
      </c>
      <c r="G15" s="16">
        <f t="shared" si="3"/>
        <v>0.0001365713429</v>
      </c>
      <c r="H15" s="35">
        <v>1.0E-4</v>
      </c>
      <c r="I15" s="15">
        <v>45363.0</v>
      </c>
      <c r="J15" s="36">
        <v>6984.85</v>
      </c>
      <c r="K15" s="37">
        <f t="shared" ref="K15:L15" si="15">J15/J16-1</f>
        <v>-0.01633607244</v>
      </c>
      <c r="L15" s="38">
        <f t="shared" si="15"/>
        <v>-0.176145654</v>
      </c>
      <c r="M15" s="18">
        <f t="shared" si="5"/>
        <v>-0.08633607244</v>
      </c>
      <c r="N15" s="3"/>
    </row>
    <row r="16" ht="14.25" customHeight="1">
      <c r="A16" s="23">
        <v>45362.0</v>
      </c>
      <c r="B16" s="24">
        <v>220.0</v>
      </c>
      <c r="C16" s="24">
        <f t="shared" si="2"/>
        <v>-0.0246065174</v>
      </c>
      <c r="D16" s="25">
        <v>-0.0246</v>
      </c>
      <c r="E16" s="23">
        <v>45362.0</v>
      </c>
      <c r="F16" s="26">
        <v>22332.65</v>
      </c>
      <c r="G16" s="24">
        <f t="shared" si="3"/>
        <v>-0.007153161684</v>
      </c>
      <c r="H16" s="25">
        <v>-0.0072</v>
      </c>
      <c r="I16" s="23">
        <v>45362.0</v>
      </c>
      <c r="J16" s="27">
        <v>7100.85</v>
      </c>
      <c r="K16" s="28">
        <f t="shared" ref="K16:L16" si="16">J16/J17-1</f>
        <v>-0.01982883567</v>
      </c>
      <c r="L16" s="29">
        <f t="shared" si="16"/>
        <v>-3.145205075</v>
      </c>
      <c r="M16" s="30">
        <f t="shared" si="5"/>
        <v>-0.08982883567</v>
      </c>
      <c r="N16" s="3"/>
    </row>
    <row r="17" ht="14.25" customHeight="1">
      <c r="A17" s="15">
        <v>45358.0</v>
      </c>
      <c r="B17" s="16">
        <v>225.55</v>
      </c>
      <c r="C17" s="16">
        <f t="shared" si="2"/>
        <v>0.008946544397</v>
      </c>
      <c r="D17" s="35">
        <v>0.0089</v>
      </c>
      <c r="E17" s="15">
        <v>45358.0</v>
      </c>
      <c r="F17" s="17">
        <v>22493.55</v>
      </c>
      <c r="G17" s="16">
        <f t="shared" si="3"/>
        <v>0.0008676673764</v>
      </c>
      <c r="H17" s="35">
        <v>9.0E-4</v>
      </c>
      <c r="I17" s="15">
        <v>45358.0</v>
      </c>
      <c r="J17" s="36">
        <v>7244.5</v>
      </c>
      <c r="K17" s="37">
        <f t="shared" ref="K17:L17" si="17">J17/J18-1</f>
        <v>0.009243328713</v>
      </c>
      <c r="L17" s="38">
        <f t="shared" si="17"/>
        <v>-1.442478719</v>
      </c>
      <c r="M17" s="18">
        <f t="shared" si="5"/>
        <v>-0.06075667129</v>
      </c>
      <c r="N17" s="3"/>
    </row>
    <row r="18" ht="14.25" customHeight="1">
      <c r="A18" s="23">
        <v>45357.0</v>
      </c>
      <c r="B18" s="24">
        <v>223.55</v>
      </c>
      <c r="C18" s="24">
        <f t="shared" si="2"/>
        <v>-0.02080595707</v>
      </c>
      <c r="D18" s="25">
        <v>-0.0208</v>
      </c>
      <c r="E18" s="23">
        <v>45357.0</v>
      </c>
      <c r="F18" s="26">
        <v>22474.05</v>
      </c>
      <c r="G18" s="24">
        <f t="shared" si="3"/>
        <v>0.005266971726</v>
      </c>
      <c r="H18" s="25">
        <v>0.0053</v>
      </c>
      <c r="I18" s="23">
        <v>45357.0</v>
      </c>
      <c r="J18" s="27">
        <v>7178.15</v>
      </c>
      <c r="K18" s="28">
        <f t="shared" ref="K18:L18" si="18">J18/J19-1</f>
        <v>-0.0208898831</v>
      </c>
      <c r="L18" s="29">
        <f t="shared" si="18"/>
        <v>0.9388610791</v>
      </c>
      <c r="M18" s="30">
        <f t="shared" si="5"/>
        <v>-0.0908898831</v>
      </c>
      <c r="N18" s="3"/>
    </row>
    <row r="19" ht="14.25" customHeight="1">
      <c r="A19" s="15">
        <v>45356.0</v>
      </c>
      <c r="B19" s="16">
        <v>228.3</v>
      </c>
      <c r="C19" s="16">
        <f t="shared" si="2"/>
        <v>-0.01679586563</v>
      </c>
      <c r="D19" s="35">
        <v>-0.0168</v>
      </c>
      <c r="E19" s="15">
        <v>45356.0</v>
      </c>
      <c r="F19" s="17">
        <v>22356.3</v>
      </c>
      <c r="G19" s="16">
        <f t="shared" si="3"/>
        <v>-0.002200342771</v>
      </c>
      <c r="H19" s="35">
        <v>-0.0022</v>
      </c>
      <c r="I19" s="15">
        <v>45356.0</v>
      </c>
      <c r="J19" s="36">
        <v>7331.3</v>
      </c>
      <c r="K19" s="37">
        <f t="shared" ref="K19:L19" si="19">J19/J20-1</f>
        <v>-0.01077430628</v>
      </c>
      <c r="L19" s="38">
        <f t="shared" si="19"/>
        <v>2.029677898</v>
      </c>
      <c r="M19" s="18">
        <f t="shared" si="5"/>
        <v>-0.08077430628</v>
      </c>
      <c r="N19" s="3"/>
    </row>
    <row r="20" ht="14.25" customHeight="1">
      <c r="A20" s="23">
        <v>45355.0</v>
      </c>
      <c r="B20" s="24">
        <v>232.2</v>
      </c>
      <c r="C20" s="24">
        <f t="shared" si="2"/>
        <v>-0.003005581795</v>
      </c>
      <c r="D20" s="25">
        <v>-0.003</v>
      </c>
      <c r="E20" s="23">
        <v>45355.0</v>
      </c>
      <c r="F20" s="26">
        <v>22405.6</v>
      </c>
      <c r="G20" s="24">
        <f t="shared" si="3"/>
        <v>0.001215457763</v>
      </c>
      <c r="H20" s="25">
        <v>0.0012</v>
      </c>
      <c r="I20" s="23">
        <v>45355.0</v>
      </c>
      <c r="J20" s="27">
        <v>7411.15</v>
      </c>
      <c r="K20" s="28">
        <f t="shared" ref="K20:L20" si="20">J20/J21-1</f>
        <v>-0.003556254706</v>
      </c>
      <c r="L20" s="29">
        <f t="shared" si="20"/>
        <v>-1.454056202</v>
      </c>
      <c r="M20" s="30">
        <f t="shared" si="5"/>
        <v>-0.07355625471</v>
      </c>
      <c r="N20" s="3"/>
      <c r="AD20" s="42" t="s">
        <v>31</v>
      </c>
      <c r="AE20" s="43"/>
      <c r="AF20" s="43"/>
      <c r="AG20" s="43"/>
      <c r="AH20" s="43"/>
      <c r="AI20" s="43"/>
    </row>
    <row r="21" ht="14.25" customHeight="1">
      <c r="A21" s="15">
        <v>45353.0</v>
      </c>
      <c r="B21" s="16">
        <v>232.9</v>
      </c>
      <c r="C21" s="16">
        <f t="shared" si="2"/>
        <v>0.007570841445</v>
      </c>
      <c r="D21" s="35">
        <v>0.0076</v>
      </c>
      <c r="E21" s="15">
        <v>45353.0</v>
      </c>
      <c r="F21" s="17">
        <v>22378.4</v>
      </c>
      <c r="G21" s="16">
        <f t="shared" si="3"/>
        <v>0.001774942645</v>
      </c>
      <c r="H21" s="35">
        <v>0.0018</v>
      </c>
      <c r="I21" s="15">
        <v>45353.0</v>
      </c>
      <c r="J21" s="36">
        <v>7437.6</v>
      </c>
      <c r="K21" s="37">
        <f t="shared" ref="K21:L21" si="21">J21/J22-1</f>
        <v>0.007832190574</v>
      </c>
      <c r="L21" s="38">
        <f t="shared" si="21"/>
        <v>1.045453777</v>
      </c>
      <c r="M21" s="18">
        <f t="shared" si="5"/>
        <v>-0.06216780943</v>
      </c>
      <c r="N21" s="3"/>
    </row>
    <row r="22" ht="14.25" customHeight="1">
      <c r="A22" s="23">
        <v>45352.0</v>
      </c>
      <c r="B22" s="24">
        <v>231.15</v>
      </c>
      <c r="C22" s="24">
        <f t="shared" si="2"/>
        <v>0.01005025126</v>
      </c>
      <c r="D22" s="25">
        <v>0.0101</v>
      </c>
      <c r="E22" s="23">
        <v>45352.0</v>
      </c>
      <c r="F22" s="26">
        <v>22338.75</v>
      </c>
      <c r="G22" s="24">
        <f t="shared" si="3"/>
        <v>0.01619220481</v>
      </c>
      <c r="H22" s="25">
        <v>0.0162</v>
      </c>
      <c r="I22" s="23">
        <v>45352.0</v>
      </c>
      <c r="J22" s="27">
        <v>7379.8</v>
      </c>
      <c r="K22" s="28">
        <f t="shared" ref="K22:L22" si="22">J22/J23-1</f>
        <v>0.003829072385</v>
      </c>
      <c r="L22" s="29">
        <f t="shared" si="22"/>
        <v>-0.2197065097</v>
      </c>
      <c r="M22" s="30">
        <f t="shared" si="5"/>
        <v>-0.06617092761</v>
      </c>
      <c r="N22" s="3"/>
    </row>
    <row r="23" ht="14.25" customHeight="1">
      <c r="A23" s="15">
        <v>45351.0</v>
      </c>
      <c r="B23" s="16">
        <v>228.85</v>
      </c>
      <c r="C23" s="16">
        <f t="shared" si="2"/>
        <v>0.01914940993</v>
      </c>
      <c r="D23" s="35">
        <v>0.0191</v>
      </c>
      <c r="E23" s="15">
        <v>45351.0</v>
      </c>
      <c r="F23" s="17">
        <v>21982.8</v>
      </c>
      <c r="G23" s="16">
        <f t="shared" si="3"/>
        <v>0.001441837899</v>
      </c>
      <c r="H23" s="35">
        <v>0.0014</v>
      </c>
      <c r="I23" s="15">
        <v>45351.0</v>
      </c>
      <c r="J23" s="36">
        <v>7351.65</v>
      </c>
      <c r="K23" s="37">
        <f t="shared" ref="K23:L23" si="23">J23/J24-1</f>
        <v>0.004907220722</v>
      </c>
      <c r="L23" s="38">
        <f t="shared" si="23"/>
        <v>-1.238935904</v>
      </c>
      <c r="M23" s="18">
        <f t="shared" si="5"/>
        <v>-0.06509277928</v>
      </c>
      <c r="N23" s="3"/>
    </row>
    <row r="24" ht="14.25" customHeight="1">
      <c r="A24" s="23">
        <v>45350.0</v>
      </c>
      <c r="B24" s="24">
        <v>224.55</v>
      </c>
      <c r="C24" s="24">
        <f t="shared" si="2"/>
        <v>-0.0418177939</v>
      </c>
      <c r="D24" s="25">
        <v>-0.0418</v>
      </c>
      <c r="E24" s="23">
        <v>45350.0</v>
      </c>
      <c r="F24" s="26">
        <v>21951.15</v>
      </c>
      <c r="G24" s="24">
        <f t="shared" si="3"/>
        <v>-0.01113596281</v>
      </c>
      <c r="H24" s="25">
        <v>-0.0111</v>
      </c>
      <c r="I24" s="23">
        <v>45350.0</v>
      </c>
      <c r="J24" s="27">
        <v>7315.75</v>
      </c>
      <c r="K24" s="28">
        <f t="shared" ref="K24:L24" si="24">J24/J25-1</f>
        <v>-0.0205378122</v>
      </c>
      <c r="L24" s="29">
        <f t="shared" si="24"/>
        <v>13.02967023</v>
      </c>
      <c r="M24" s="30">
        <f t="shared" si="5"/>
        <v>-0.0905378122</v>
      </c>
      <c r="N24" s="3"/>
    </row>
    <row r="25" ht="14.25" customHeight="1">
      <c r="A25" s="15">
        <v>45349.0</v>
      </c>
      <c r="B25" s="16">
        <v>234.35</v>
      </c>
      <c r="C25" s="16">
        <f t="shared" si="2"/>
        <v>-0.01986616478</v>
      </c>
      <c r="D25" s="35">
        <v>-0.0199</v>
      </c>
      <c r="E25" s="15">
        <v>45349.0</v>
      </c>
      <c r="F25" s="17">
        <v>22198.35</v>
      </c>
      <c r="G25" s="16">
        <f t="shared" si="3"/>
        <v>0.003449047444</v>
      </c>
      <c r="H25" s="35">
        <v>0.0034</v>
      </c>
      <c r="I25" s="15">
        <v>45349.0</v>
      </c>
      <c r="J25" s="36">
        <v>7469.15</v>
      </c>
      <c r="K25" s="37">
        <f t="shared" ref="K25:L25" si="25">J25/J26-1</f>
        <v>-0.001463884173</v>
      </c>
      <c r="L25" s="38">
        <f t="shared" si="25"/>
        <v>-0.6806841565</v>
      </c>
      <c r="M25" s="18">
        <f t="shared" si="5"/>
        <v>-0.07146388417</v>
      </c>
      <c r="N25" s="3"/>
    </row>
    <row r="26" ht="14.25" customHeight="1">
      <c r="A26" s="23">
        <v>45348.0</v>
      </c>
      <c r="B26" s="24">
        <v>239.1</v>
      </c>
      <c r="C26" s="24">
        <f t="shared" si="2"/>
        <v>-0.0246787681</v>
      </c>
      <c r="D26" s="25">
        <v>-0.0247</v>
      </c>
      <c r="E26" s="23">
        <v>45348.0</v>
      </c>
      <c r="F26" s="26">
        <v>22122.05</v>
      </c>
      <c r="G26" s="24">
        <f t="shared" si="3"/>
        <v>-0.004080998708</v>
      </c>
      <c r="H26" s="25">
        <v>-0.0041</v>
      </c>
      <c r="I26" s="23">
        <v>45348.0</v>
      </c>
      <c r="J26" s="27">
        <v>7480.1</v>
      </c>
      <c r="K26" s="28">
        <f t="shared" ref="K26:L26" si="26">J26/J27-1</f>
        <v>-0.004584439521</v>
      </c>
      <c r="L26" s="29">
        <f t="shared" si="26"/>
        <v>-3.902588556</v>
      </c>
      <c r="M26" s="30">
        <f t="shared" si="5"/>
        <v>-0.07458443952</v>
      </c>
      <c r="N26" s="3"/>
    </row>
    <row r="27" ht="14.25" customHeight="1">
      <c r="A27" s="15">
        <v>45345.0</v>
      </c>
      <c r="B27" s="16">
        <v>245.15</v>
      </c>
      <c r="C27" s="16">
        <f t="shared" si="2"/>
        <v>-0.01288504127</v>
      </c>
      <c r="D27" s="35">
        <v>-0.0129</v>
      </c>
      <c r="E27" s="15">
        <v>45345.0</v>
      </c>
      <c r="F27" s="17">
        <v>22212.7</v>
      </c>
      <c r="G27" s="16">
        <f t="shared" si="3"/>
        <v>-0.0002137959127</v>
      </c>
      <c r="H27" s="35">
        <v>-2.0E-4</v>
      </c>
      <c r="I27" s="15">
        <v>45345.0</v>
      </c>
      <c r="J27" s="36">
        <v>7514.55</v>
      </c>
      <c r="K27" s="37">
        <f t="shared" ref="K27:L27" si="27">J27/J28-1</f>
        <v>0.001579431405</v>
      </c>
      <c r="L27" s="38">
        <f t="shared" si="27"/>
        <v>-0.8122823068</v>
      </c>
      <c r="M27" s="18">
        <f t="shared" si="5"/>
        <v>-0.0684205686</v>
      </c>
      <c r="N27" s="3"/>
    </row>
    <row r="28" ht="14.25" customHeight="1">
      <c r="A28" s="23">
        <v>45344.0</v>
      </c>
      <c r="B28" s="24">
        <v>248.35</v>
      </c>
      <c r="C28" s="24">
        <f t="shared" si="2"/>
        <v>0.02306900103</v>
      </c>
      <c r="D28" s="25">
        <v>0.0231</v>
      </c>
      <c r="E28" s="23">
        <v>45344.0</v>
      </c>
      <c r="F28" s="26">
        <v>22217.45</v>
      </c>
      <c r="G28" s="24">
        <f t="shared" si="3"/>
        <v>0.007363392964</v>
      </c>
      <c r="H28" s="25">
        <v>0.0074</v>
      </c>
      <c r="I28" s="23">
        <v>45344.0</v>
      </c>
      <c r="J28" s="27">
        <v>7502.7</v>
      </c>
      <c r="K28" s="28">
        <f t="shared" ref="K28:L28" si="28">J28/J29-1</f>
        <v>0.008413865405</v>
      </c>
      <c r="L28" s="29">
        <f t="shared" si="28"/>
        <v>-1.949767249</v>
      </c>
      <c r="M28" s="30">
        <f t="shared" si="5"/>
        <v>-0.06158613459</v>
      </c>
      <c r="N28" s="3"/>
    </row>
    <row r="29" ht="14.25" customHeight="1">
      <c r="A29" s="15">
        <v>45343.0</v>
      </c>
      <c r="B29" s="16">
        <v>242.75</v>
      </c>
      <c r="C29" s="16">
        <f t="shared" si="2"/>
        <v>-0.000411776817</v>
      </c>
      <c r="D29" s="35">
        <v>-4.0E-4</v>
      </c>
      <c r="E29" s="15">
        <v>45343.0</v>
      </c>
      <c r="F29" s="17">
        <v>22055.05</v>
      </c>
      <c r="G29" s="16">
        <f t="shared" si="3"/>
        <v>-0.006392770178</v>
      </c>
      <c r="H29" s="35">
        <v>-0.0064</v>
      </c>
      <c r="I29" s="15">
        <v>45343.0</v>
      </c>
      <c r="J29" s="36">
        <v>7440.1</v>
      </c>
      <c r="K29" s="37">
        <f t="shared" ref="K29:L29" si="29">J29/J30-1</f>
        <v>-0.00885887086</v>
      </c>
      <c r="L29" s="38">
        <f t="shared" si="29"/>
        <v>0.6966761297</v>
      </c>
      <c r="M29" s="18">
        <f t="shared" si="5"/>
        <v>-0.07885887086</v>
      </c>
      <c r="N29" s="3"/>
    </row>
    <row r="30" ht="14.25" customHeight="1">
      <c r="A30" s="23">
        <v>45342.0</v>
      </c>
      <c r="B30" s="24">
        <v>242.85</v>
      </c>
      <c r="C30" s="24">
        <f t="shared" si="2"/>
        <v>0.006423539163</v>
      </c>
      <c r="D30" s="25">
        <v>0.0064</v>
      </c>
      <c r="E30" s="23">
        <v>45342.0</v>
      </c>
      <c r="F30" s="26">
        <v>22196.95</v>
      </c>
      <c r="G30" s="24">
        <f t="shared" si="3"/>
        <v>0.003376690888</v>
      </c>
      <c r="H30" s="25">
        <v>0.0034</v>
      </c>
      <c r="I30" s="23">
        <v>45342.0</v>
      </c>
      <c r="J30" s="27">
        <v>7506.6</v>
      </c>
      <c r="K30" s="28">
        <f t="shared" ref="K30:L30" si="30">J30/J31-1</f>
        <v>-0.005221309303</v>
      </c>
      <c r="L30" s="29">
        <f t="shared" si="30"/>
        <v>-5.919778691</v>
      </c>
      <c r="M30" s="30">
        <f t="shared" si="5"/>
        <v>-0.0752213093</v>
      </c>
      <c r="N30" s="3"/>
    </row>
    <row r="31" ht="14.25" customHeight="1">
      <c r="A31" s="15">
        <v>45341.0</v>
      </c>
      <c r="B31" s="16">
        <v>241.3</v>
      </c>
      <c r="C31" s="16">
        <f t="shared" si="2"/>
        <v>-0.008424080542</v>
      </c>
      <c r="D31" s="35">
        <v>-0.0084</v>
      </c>
      <c r="E31" s="15">
        <v>45341.0</v>
      </c>
      <c r="F31" s="17">
        <v>22122.25</v>
      </c>
      <c r="G31" s="16">
        <f t="shared" si="3"/>
        <v>0.003699973231</v>
      </c>
      <c r="H31" s="35">
        <v>0.0037</v>
      </c>
      <c r="I31" s="15">
        <v>45341.0</v>
      </c>
      <c r="J31" s="36">
        <v>7546.0</v>
      </c>
      <c r="K31" s="37">
        <f t="shared" ref="K31:L31" si="31">J31/J32-1</f>
        <v>0.001061289467</v>
      </c>
      <c r="L31" s="38">
        <f t="shared" si="31"/>
        <v>-0.568628857</v>
      </c>
      <c r="M31" s="18">
        <f t="shared" si="5"/>
        <v>-0.06893871053</v>
      </c>
      <c r="N31" s="3"/>
    </row>
    <row r="32" ht="14.25" customHeight="1">
      <c r="A32" s="23">
        <v>45338.0</v>
      </c>
      <c r="B32" s="24">
        <v>243.35</v>
      </c>
      <c r="C32" s="24">
        <f t="shared" si="2"/>
        <v>0.03289473684</v>
      </c>
      <c r="D32" s="25">
        <v>0.0329</v>
      </c>
      <c r="E32" s="23">
        <v>45338.0</v>
      </c>
      <c r="F32" s="26">
        <v>22040.7</v>
      </c>
      <c r="G32" s="24">
        <f t="shared" si="3"/>
        <v>0.005930878678</v>
      </c>
      <c r="H32" s="25">
        <v>0.0059</v>
      </c>
      <c r="I32" s="23">
        <v>45338.0</v>
      </c>
      <c r="J32" s="27">
        <v>7538.0</v>
      </c>
      <c r="K32" s="28">
        <f t="shared" ref="K32:L32" si="32">J32/J33-1</f>
        <v>0.002460269965</v>
      </c>
      <c r="L32" s="29">
        <f t="shared" si="32"/>
        <v>-0.8255114417</v>
      </c>
      <c r="M32" s="30">
        <f t="shared" si="5"/>
        <v>-0.06753973004</v>
      </c>
      <c r="N32" s="3"/>
    </row>
    <row r="33" ht="14.25" customHeight="1">
      <c r="A33" s="15">
        <v>45337.0</v>
      </c>
      <c r="B33" s="16">
        <v>235.6</v>
      </c>
      <c r="C33" s="16">
        <f t="shared" si="2"/>
        <v>0.003193527784</v>
      </c>
      <c r="D33" s="35">
        <v>0.0032</v>
      </c>
      <c r="E33" s="15">
        <v>45337.0</v>
      </c>
      <c r="F33" s="17">
        <v>21910.75</v>
      </c>
      <c r="G33" s="16">
        <f t="shared" si="3"/>
        <v>0.003237172076</v>
      </c>
      <c r="H33" s="35">
        <v>0.0032</v>
      </c>
      <c r="I33" s="15">
        <v>45337.0</v>
      </c>
      <c r="J33" s="36">
        <v>7519.5</v>
      </c>
      <c r="K33" s="37">
        <f t="shared" ref="K33:L33" si="33">J33/J34-1</f>
        <v>0.01409989278</v>
      </c>
      <c r="L33" s="38">
        <f t="shared" si="33"/>
        <v>0.03402040797</v>
      </c>
      <c r="M33" s="18">
        <f t="shared" si="5"/>
        <v>-0.05590010722</v>
      </c>
      <c r="N33" s="3"/>
    </row>
    <row r="34" ht="14.25" customHeight="1">
      <c r="A34" s="23">
        <v>45336.0</v>
      </c>
      <c r="B34" s="24">
        <v>234.85</v>
      </c>
      <c r="C34" s="24">
        <f t="shared" si="2"/>
        <v>0.01010752688</v>
      </c>
      <c r="D34" s="25">
        <v>0.0101</v>
      </c>
      <c r="E34" s="23">
        <v>45336.0</v>
      </c>
      <c r="F34" s="26">
        <v>21840.05</v>
      </c>
      <c r="G34" s="24">
        <f t="shared" si="3"/>
        <v>0.004451956354</v>
      </c>
      <c r="H34" s="25">
        <v>0.0045</v>
      </c>
      <c r="I34" s="23">
        <v>45336.0</v>
      </c>
      <c r="J34" s="27">
        <v>7414.95</v>
      </c>
      <c r="K34" s="28">
        <f t="shared" ref="K34:L34" si="34">J34/J35-1</f>
        <v>0.01363599081</v>
      </c>
      <c r="L34" s="29">
        <f t="shared" si="34"/>
        <v>1.416327468</v>
      </c>
      <c r="M34" s="30">
        <f t="shared" si="5"/>
        <v>-0.05636400919</v>
      </c>
      <c r="N34" s="3"/>
    </row>
    <row r="35" ht="14.25" customHeight="1">
      <c r="A35" s="15">
        <v>45335.0</v>
      </c>
      <c r="B35" s="16">
        <v>232.5</v>
      </c>
      <c r="C35" s="16">
        <f t="shared" si="2"/>
        <v>-0.01126940251</v>
      </c>
      <c r="D35" s="35">
        <v>-0.0113</v>
      </c>
      <c r="E35" s="15">
        <v>45335.0</v>
      </c>
      <c r="F35" s="17">
        <v>21743.25</v>
      </c>
      <c r="G35" s="16">
        <f t="shared" si="3"/>
        <v>0.005884516366</v>
      </c>
      <c r="H35" s="35">
        <v>0.0059</v>
      </c>
      <c r="I35" s="15">
        <v>45335.0</v>
      </c>
      <c r="J35" s="36">
        <v>7315.2</v>
      </c>
      <c r="K35" s="37">
        <f t="shared" ref="K35:L35" si="35">J35/J36-1</f>
        <v>0.005643271035</v>
      </c>
      <c r="L35" s="38">
        <f t="shared" si="35"/>
        <v>-1.15895793</v>
      </c>
      <c r="M35" s="18">
        <f t="shared" si="5"/>
        <v>-0.06435672896</v>
      </c>
      <c r="N35" s="3"/>
    </row>
    <row r="36" ht="14.25" customHeight="1">
      <c r="A36" s="23">
        <v>45334.0</v>
      </c>
      <c r="B36" s="24">
        <v>235.15</v>
      </c>
      <c r="C36" s="24">
        <f t="shared" si="2"/>
        <v>-0.04874595469</v>
      </c>
      <c r="D36" s="25">
        <v>-0.0487</v>
      </c>
      <c r="E36" s="23">
        <v>45334.0</v>
      </c>
      <c r="F36" s="26">
        <v>21616.05</v>
      </c>
      <c r="G36" s="24">
        <f t="shared" si="3"/>
        <v>-0.007641455297</v>
      </c>
      <c r="H36" s="25">
        <v>-0.0076</v>
      </c>
      <c r="I36" s="23">
        <v>45334.0</v>
      </c>
      <c r="J36" s="27">
        <v>7274.15</v>
      </c>
      <c r="K36" s="28">
        <f t="shared" ref="K36:L36" si="36">J36/J37-1</f>
        <v>-0.03550166404</v>
      </c>
      <c r="L36" s="29">
        <f t="shared" si="36"/>
        <v>1.837699466</v>
      </c>
      <c r="M36" s="30">
        <f t="shared" si="5"/>
        <v>-0.105501664</v>
      </c>
      <c r="N36" s="3"/>
    </row>
    <row r="37" ht="14.25" customHeight="1">
      <c r="A37" s="15">
        <v>45331.0</v>
      </c>
      <c r="B37" s="16">
        <v>247.2</v>
      </c>
      <c r="C37" s="16">
        <f t="shared" si="2"/>
        <v>0.04149989467</v>
      </c>
      <c r="D37" s="35">
        <v>0.0415</v>
      </c>
      <c r="E37" s="15">
        <v>45331.0</v>
      </c>
      <c r="F37" s="17">
        <v>21782.5</v>
      </c>
      <c r="G37" s="16">
        <f t="shared" si="3"/>
        <v>0.00297219581</v>
      </c>
      <c r="H37" s="35">
        <v>0.003</v>
      </c>
      <c r="I37" s="15">
        <v>45331.0</v>
      </c>
      <c r="J37" s="36">
        <v>7541.9</v>
      </c>
      <c r="K37" s="37">
        <f t="shared" ref="K37:L37" si="37">J37/J38-1</f>
        <v>-0.0125107202</v>
      </c>
      <c r="L37" s="38">
        <f t="shared" si="37"/>
        <v>1.114820951</v>
      </c>
      <c r="M37" s="18">
        <f t="shared" si="5"/>
        <v>-0.0825107202</v>
      </c>
      <c r="N37" s="3"/>
      <c r="R37" s="52" t="s">
        <v>32</v>
      </c>
      <c r="S37" s="50"/>
      <c r="T37" s="50"/>
      <c r="U37" s="50"/>
      <c r="V37" s="51"/>
    </row>
    <row r="38" ht="14.25" customHeight="1">
      <c r="A38" s="23">
        <v>45330.0</v>
      </c>
      <c r="B38" s="24">
        <v>237.35</v>
      </c>
      <c r="C38" s="24">
        <f t="shared" si="2"/>
        <v>-0.009803921569</v>
      </c>
      <c r="D38" s="25">
        <v>-0.0098</v>
      </c>
      <c r="E38" s="23">
        <v>45330.0</v>
      </c>
      <c r="F38" s="26">
        <v>21717.95</v>
      </c>
      <c r="G38" s="24">
        <f t="shared" si="3"/>
        <v>-0.009691981487</v>
      </c>
      <c r="H38" s="25">
        <v>-0.0097</v>
      </c>
      <c r="I38" s="23">
        <v>45330.0</v>
      </c>
      <c r="J38" s="27">
        <v>7637.45</v>
      </c>
      <c r="K38" s="28">
        <f t="shared" ref="K38:L38" si="38">J38/J39-1</f>
        <v>-0.005915734944</v>
      </c>
      <c r="L38" s="29">
        <f t="shared" si="38"/>
        <v>-1.761820752</v>
      </c>
      <c r="M38" s="30">
        <f t="shared" si="5"/>
        <v>-0.07591573494</v>
      </c>
      <c r="N38" s="3"/>
      <c r="R38" s="53" t="s">
        <v>33</v>
      </c>
      <c r="S38" s="53" t="s">
        <v>34</v>
      </c>
      <c r="T38" s="53" t="s">
        <v>35</v>
      </c>
      <c r="U38" s="53" t="s">
        <v>36</v>
      </c>
      <c r="V38" s="53" t="s">
        <v>37</v>
      </c>
    </row>
    <row r="39" ht="14.25" customHeight="1">
      <c r="A39" s="15">
        <v>45329.0</v>
      </c>
      <c r="B39" s="16">
        <v>239.7</v>
      </c>
      <c r="C39" s="16">
        <f t="shared" si="2"/>
        <v>-0.005600497822</v>
      </c>
      <c r="D39" s="35">
        <v>-0.0056</v>
      </c>
      <c r="E39" s="15">
        <v>45329.0</v>
      </c>
      <c r="F39" s="17">
        <v>21930.5</v>
      </c>
      <c r="G39" s="16">
        <f t="shared" si="3"/>
        <v>0.00005016097112</v>
      </c>
      <c r="H39" s="35">
        <v>1.0E-4</v>
      </c>
      <c r="I39" s="15">
        <v>45329.0</v>
      </c>
      <c r="J39" s="36">
        <v>7682.9</v>
      </c>
      <c r="K39" s="37">
        <f t="shared" ref="K39:L39" si="39">J39/J40-1</f>
        <v>0.007765258339</v>
      </c>
      <c r="L39" s="38">
        <f t="shared" si="39"/>
        <v>-0.1674529801</v>
      </c>
      <c r="M39" s="18">
        <f t="shared" si="5"/>
        <v>-0.06223474166</v>
      </c>
      <c r="N39" s="3"/>
      <c r="R39" s="53" t="s">
        <v>38</v>
      </c>
      <c r="S39" s="54">
        <f>463.64+1979.81</f>
        <v>2443.45</v>
      </c>
      <c r="T39" s="54">
        <f>1134.45+1928.7</f>
        <v>3063.15</v>
      </c>
      <c r="U39" s="54">
        <f>1119.32+1799.24</f>
        <v>2918.56</v>
      </c>
      <c r="V39" s="54">
        <f>1185.97+1415.26</f>
        <v>2601.23</v>
      </c>
    </row>
    <row r="40" ht="14.25" customHeight="1">
      <c r="A40" s="23">
        <v>45328.0</v>
      </c>
      <c r="B40" s="24">
        <v>241.05</v>
      </c>
      <c r="C40" s="24">
        <f t="shared" si="2"/>
        <v>0.03078896729</v>
      </c>
      <c r="D40" s="25">
        <v>0.0308</v>
      </c>
      <c r="E40" s="23">
        <v>45328.0</v>
      </c>
      <c r="F40" s="26">
        <v>21929.4</v>
      </c>
      <c r="G40" s="24">
        <f t="shared" si="3"/>
        <v>0.007243348016</v>
      </c>
      <c r="H40" s="25">
        <v>0.0072</v>
      </c>
      <c r="I40" s="23">
        <v>45328.0</v>
      </c>
      <c r="J40" s="27">
        <v>7623.7</v>
      </c>
      <c r="K40" s="28">
        <f t="shared" ref="K40:L40" si="40">J40/J41-1</f>
        <v>0.009327110846</v>
      </c>
      <c r="L40" s="29">
        <f t="shared" si="40"/>
        <v>1.471306692</v>
      </c>
      <c r="M40" s="30">
        <f t="shared" si="5"/>
        <v>-0.06067288915</v>
      </c>
      <c r="N40" s="3"/>
      <c r="R40" s="53" t="s">
        <v>39</v>
      </c>
      <c r="S40" s="54">
        <v>271.0</v>
      </c>
      <c r="T40" s="54">
        <v>198.0</v>
      </c>
      <c r="U40" s="54">
        <v>242.0</v>
      </c>
      <c r="V40" s="54">
        <v>244.0</v>
      </c>
    </row>
    <row r="41" ht="14.25" customHeight="1">
      <c r="A41" s="15">
        <v>45327.0</v>
      </c>
      <c r="B41" s="16">
        <v>233.85</v>
      </c>
      <c r="C41" s="16">
        <f t="shared" si="2"/>
        <v>-0.02643630308</v>
      </c>
      <c r="D41" s="35">
        <v>-0.0264</v>
      </c>
      <c r="E41" s="15">
        <v>45327.0</v>
      </c>
      <c r="F41" s="17">
        <v>21771.7</v>
      </c>
      <c r="G41" s="16">
        <f t="shared" si="3"/>
        <v>-0.003756783717</v>
      </c>
      <c r="H41" s="35">
        <v>-0.0038</v>
      </c>
      <c r="I41" s="15">
        <v>45327.0</v>
      </c>
      <c r="J41" s="36">
        <v>7553.25</v>
      </c>
      <c r="K41" s="37">
        <f t="shared" ref="K41:L41" si="41">J41/J42-1</f>
        <v>0.003774161611</v>
      </c>
      <c r="L41" s="38">
        <f t="shared" si="41"/>
        <v>-0.6000783549</v>
      </c>
      <c r="M41" s="18">
        <f t="shared" si="5"/>
        <v>-0.06622583839</v>
      </c>
      <c r="N41" s="3"/>
      <c r="R41" s="53" t="s">
        <v>40</v>
      </c>
      <c r="S41" s="55">
        <v>0.0935</v>
      </c>
      <c r="T41" s="55">
        <v>0.0683</v>
      </c>
      <c r="U41" s="55">
        <v>0.0835</v>
      </c>
      <c r="V41" s="55">
        <v>0.0842</v>
      </c>
      <c r="AD41" s="42" t="s">
        <v>41</v>
      </c>
      <c r="AE41" s="43"/>
      <c r="AF41" s="43"/>
      <c r="AG41" s="43"/>
      <c r="AH41" s="43"/>
      <c r="AI41" s="43"/>
    </row>
    <row r="42" ht="14.25" customHeight="1">
      <c r="A42" s="23">
        <v>45324.0</v>
      </c>
      <c r="B42" s="24">
        <v>240.2</v>
      </c>
      <c r="C42" s="24">
        <f t="shared" si="2"/>
        <v>-0.008257638315</v>
      </c>
      <c r="D42" s="25">
        <v>-0.0083</v>
      </c>
      <c r="E42" s="23">
        <v>45324.0</v>
      </c>
      <c r="F42" s="26">
        <v>21853.8</v>
      </c>
      <c r="G42" s="24">
        <f t="shared" si="3"/>
        <v>0.007205915903</v>
      </c>
      <c r="H42" s="25">
        <v>0.0072</v>
      </c>
      <c r="I42" s="23">
        <v>45324.0</v>
      </c>
      <c r="J42" s="27">
        <v>7524.85</v>
      </c>
      <c r="K42" s="28">
        <f t="shared" ref="K42:L42" si="42">J42/J43-1</f>
        <v>0.009437252666</v>
      </c>
      <c r="L42" s="29">
        <f t="shared" si="42"/>
        <v>2.673808821</v>
      </c>
      <c r="M42" s="30">
        <f t="shared" si="5"/>
        <v>-0.06056274733</v>
      </c>
      <c r="N42" s="3"/>
      <c r="R42" s="53" t="s">
        <v>42</v>
      </c>
      <c r="S42" s="56">
        <v>322.71</v>
      </c>
      <c r="T42" s="56">
        <v>54.03</v>
      </c>
      <c r="U42" s="53">
        <v>-406.91</v>
      </c>
      <c r="V42" s="53">
        <v>-254.67</v>
      </c>
    </row>
    <row r="43" ht="14.25" customHeight="1">
      <c r="A43" s="15">
        <v>45323.0</v>
      </c>
      <c r="B43" s="16">
        <v>242.2</v>
      </c>
      <c r="C43" s="16">
        <f t="shared" si="2"/>
        <v>-0.07345065034</v>
      </c>
      <c r="D43" s="35">
        <v>-0.0735</v>
      </c>
      <c r="E43" s="15">
        <v>45323.0</v>
      </c>
      <c r="F43" s="17">
        <v>21697.45</v>
      </c>
      <c r="G43" s="16">
        <f t="shared" si="3"/>
        <v>-0.001300303327</v>
      </c>
      <c r="H43" s="35">
        <v>-0.0013</v>
      </c>
      <c r="I43" s="15">
        <v>45323.0</v>
      </c>
      <c r="J43" s="36">
        <v>7454.5</v>
      </c>
      <c r="K43" s="37">
        <f t="shared" ref="K43:L43" si="43">J43/J44-1</f>
        <v>0.002568792533</v>
      </c>
      <c r="L43" s="38">
        <f t="shared" si="43"/>
        <v>-0.8915868053</v>
      </c>
      <c r="M43" s="18">
        <f t="shared" si="5"/>
        <v>-0.06743120747</v>
      </c>
      <c r="N43" s="3"/>
      <c r="R43" s="53" t="s">
        <v>43</v>
      </c>
      <c r="S43" s="56">
        <f>322.71-222.04</f>
        <v>100.67</v>
      </c>
      <c r="T43" s="56">
        <f>T42-38.98</f>
        <v>15.05</v>
      </c>
      <c r="U43" s="56">
        <v>0.0</v>
      </c>
      <c r="V43" s="56">
        <v>0.0</v>
      </c>
      <c r="X43" s="57"/>
      <c r="Y43" s="58"/>
      <c r="Z43" s="59"/>
    </row>
    <row r="44" ht="14.25" customHeight="1">
      <c r="A44" s="23">
        <v>45322.0</v>
      </c>
      <c r="B44" s="24">
        <v>261.4</v>
      </c>
      <c r="C44" s="24">
        <f t="shared" si="2"/>
        <v>0.004611837048</v>
      </c>
      <c r="D44" s="25">
        <v>0.0046</v>
      </c>
      <c r="E44" s="23">
        <v>45322.0</v>
      </c>
      <c r="F44" s="26">
        <v>21725.7</v>
      </c>
      <c r="G44" s="24">
        <f t="shared" si="3"/>
        <v>0.009460043397</v>
      </c>
      <c r="H44" s="25">
        <v>0.0095</v>
      </c>
      <c r="I44" s="23">
        <v>45322.0</v>
      </c>
      <c r="J44" s="27">
        <v>7435.4</v>
      </c>
      <c r="K44" s="28">
        <f t="shared" ref="K44:L44" si="44">J44/J45-1</f>
        <v>0.02369446395</v>
      </c>
      <c r="L44" s="29">
        <f t="shared" si="44"/>
        <v>6.746057229</v>
      </c>
      <c r="M44" s="30">
        <f t="shared" si="5"/>
        <v>-0.04630553605</v>
      </c>
      <c r="N44" s="3"/>
      <c r="R44" s="53" t="s">
        <v>44</v>
      </c>
      <c r="S44" s="60">
        <f t="shared" ref="S44:T44" si="45">S43/S42</f>
        <v>0.3119519073</v>
      </c>
      <c r="T44" s="60">
        <f t="shared" si="45"/>
        <v>0.2785489543</v>
      </c>
      <c r="U44" s="61">
        <v>0.25</v>
      </c>
      <c r="V44" s="61">
        <v>0.25</v>
      </c>
      <c r="X44" s="62"/>
      <c r="Y44" s="63"/>
      <c r="Z44" s="64"/>
    </row>
    <row r="45" ht="14.25" customHeight="1">
      <c r="A45" s="15">
        <v>45321.0</v>
      </c>
      <c r="B45" s="16">
        <v>260.2</v>
      </c>
      <c r="C45" s="16">
        <f t="shared" si="2"/>
        <v>0.007160828334</v>
      </c>
      <c r="D45" s="35">
        <v>0.0072</v>
      </c>
      <c r="E45" s="15">
        <v>45321.0</v>
      </c>
      <c r="F45" s="17">
        <v>21522.1</v>
      </c>
      <c r="G45" s="16">
        <f t="shared" si="3"/>
        <v>-0.009913697924</v>
      </c>
      <c r="H45" s="35">
        <v>-0.0099</v>
      </c>
      <c r="I45" s="15">
        <v>45321.0</v>
      </c>
      <c r="J45" s="36">
        <v>7263.3</v>
      </c>
      <c r="K45" s="37">
        <f t="shared" ref="K45:L45" si="46">J45/J46-1</f>
        <v>0.003058906389</v>
      </c>
      <c r="L45" s="38">
        <f t="shared" si="46"/>
        <v>-0.7339216038</v>
      </c>
      <c r="M45" s="18">
        <f t="shared" si="5"/>
        <v>-0.06694109361</v>
      </c>
      <c r="N45" s="3"/>
      <c r="R45" s="53" t="s">
        <v>45</v>
      </c>
      <c r="S45" s="55">
        <f t="shared" ref="S45:V45" si="47">S41*(1-S44)</f>
        <v>0.06433249667</v>
      </c>
      <c r="T45" s="55">
        <f t="shared" si="47"/>
        <v>0.04927510642</v>
      </c>
      <c r="U45" s="55">
        <f t="shared" si="47"/>
        <v>0.062625</v>
      </c>
      <c r="V45" s="55">
        <f t="shared" si="47"/>
        <v>0.06315</v>
      </c>
      <c r="X45" s="65"/>
      <c r="Y45" s="44"/>
      <c r="Z45" s="66"/>
    </row>
    <row r="46" ht="14.25" customHeight="1">
      <c r="A46" s="23">
        <v>45320.0</v>
      </c>
      <c r="B46" s="24">
        <v>258.35</v>
      </c>
      <c r="C46" s="24">
        <f t="shared" si="2"/>
        <v>0.02276326207</v>
      </c>
      <c r="D46" s="25">
        <v>0.0228</v>
      </c>
      <c r="E46" s="23">
        <v>45320.0</v>
      </c>
      <c r="F46" s="26">
        <v>21737.6</v>
      </c>
      <c r="G46" s="24">
        <f t="shared" si="3"/>
        <v>0.01803059112</v>
      </c>
      <c r="H46" s="25">
        <v>0.018</v>
      </c>
      <c r="I46" s="23">
        <v>45320.0</v>
      </c>
      <c r="J46" s="27">
        <v>7241.15</v>
      </c>
      <c r="K46" s="28">
        <f t="shared" ref="K46:L46" si="48">J46/J47-1</f>
        <v>0.01149625987</v>
      </c>
      <c r="L46" s="29">
        <f t="shared" si="48"/>
        <v>6.573757196</v>
      </c>
      <c r="M46" s="30">
        <f t="shared" si="5"/>
        <v>-0.05850374013</v>
      </c>
      <c r="N46" s="3"/>
      <c r="R46" s="53" t="s">
        <v>46</v>
      </c>
      <c r="S46" s="53">
        <v>310.0</v>
      </c>
      <c r="T46" s="53">
        <v>310.0</v>
      </c>
      <c r="U46" s="53">
        <v>310.0</v>
      </c>
      <c r="V46" s="53">
        <v>310.0</v>
      </c>
    </row>
    <row r="47" ht="14.25" customHeight="1">
      <c r="A47" s="15">
        <v>45316.0</v>
      </c>
      <c r="B47" s="16">
        <v>252.6</v>
      </c>
      <c r="C47" s="16">
        <f t="shared" si="2"/>
        <v>0.04380165289</v>
      </c>
      <c r="D47" s="35">
        <v>0.0438</v>
      </c>
      <c r="E47" s="15">
        <v>45316.0</v>
      </c>
      <c r="F47" s="17">
        <v>21352.6</v>
      </c>
      <c r="G47" s="16">
        <f t="shared" si="3"/>
        <v>-0.004724071791</v>
      </c>
      <c r="H47" s="35">
        <v>-0.0047</v>
      </c>
      <c r="I47" s="15">
        <v>45316.0</v>
      </c>
      <c r="J47" s="36">
        <v>7158.85</v>
      </c>
      <c r="K47" s="37">
        <f t="shared" ref="K47:L47" si="49">J47/J48-1</f>
        <v>0.001517907107</v>
      </c>
      <c r="L47" s="38">
        <f t="shared" si="49"/>
        <v>-0.906258908</v>
      </c>
      <c r="M47" s="18">
        <f t="shared" si="5"/>
        <v>-0.06848209289</v>
      </c>
      <c r="N47" s="3"/>
      <c r="R47" s="53" t="s">
        <v>47</v>
      </c>
      <c r="S47" s="53">
        <f t="shared" ref="S47:V47" si="50">S39/(S39+S40)</f>
        <v>0.9001639374</v>
      </c>
      <c r="T47" s="53">
        <f t="shared" si="50"/>
        <v>0.9392852215</v>
      </c>
      <c r="U47" s="53">
        <f t="shared" si="50"/>
        <v>0.9234312907</v>
      </c>
      <c r="V47" s="53">
        <f t="shared" si="50"/>
        <v>0.9142424338</v>
      </c>
    </row>
    <row r="48" ht="14.25" customHeight="1">
      <c r="A48" s="23">
        <v>45315.0</v>
      </c>
      <c r="B48" s="24">
        <v>242.0</v>
      </c>
      <c r="C48" s="24">
        <f t="shared" si="2"/>
        <v>0.02825578925</v>
      </c>
      <c r="D48" s="25">
        <v>0.0283</v>
      </c>
      <c r="E48" s="23">
        <v>45315.0</v>
      </c>
      <c r="F48" s="26">
        <v>21453.95</v>
      </c>
      <c r="G48" s="24">
        <f t="shared" si="3"/>
        <v>0.01013004501</v>
      </c>
      <c r="H48" s="25">
        <v>0.0101</v>
      </c>
      <c r="I48" s="23">
        <v>45315.0</v>
      </c>
      <c r="J48" s="27">
        <v>7148.0</v>
      </c>
      <c r="K48" s="28">
        <f t="shared" ref="K48:L48" si="51">J48/J49-1</f>
        <v>0.01619254773</v>
      </c>
      <c r="L48" s="29">
        <f t="shared" si="51"/>
        <v>-1.537354753</v>
      </c>
      <c r="M48" s="30">
        <f t="shared" si="5"/>
        <v>-0.05380745227</v>
      </c>
      <c r="N48" s="3"/>
      <c r="R48" s="53" t="s">
        <v>48</v>
      </c>
      <c r="S48" s="53">
        <f t="shared" ref="S48:V48" si="52">S47*100</f>
        <v>90.01639374</v>
      </c>
      <c r="T48" s="53">
        <f t="shared" si="52"/>
        <v>93.92852215</v>
      </c>
      <c r="U48" s="53">
        <f t="shared" si="52"/>
        <v>92.34312907</v>
      </c>
      <c r="V48" s="53">
        <f t="shared" si="52"/>
        <v>91.42424338</v>
      </c>
    </row>
    <row r="49" ht="14.25" customHeight="1">
      <c r="A49" s="15">
        <v>45314.0</v>
      </c>
      <c r="B49" s="16">
        <v>235.35</v>
      </c>
      <c r="C49" s="16">
        <f t="shared" si="2"/>
        <v>-0.06477250149</v>
      </c>
      <c r="D49" s="35">
        <v>-0.0648</v>
      </c>
      <c r="E49" s="15">
        <v>45314.0</v>
      </c>
      <c r="F49" s="17">
        <v>21238.8</v>
      </c>
      <c r="G49" s="16">
        <f t="shared" si="3"/>
        <v>-0.01543682029</v>
      </c>
      <c r="H49" s="35">
        <v>-0.0154</v>
      </c>
      <c r="I49" s="15">
        <v>45314.0</v>
      </c>
      <c r="J49" s="36">
        <v>7034.1</v>
      </c>
      <c r="K49" s="37">
        <f t="shared" ref="K49:L49" si="53">J49/J50-1</f>
        <v>-0.03013381316</v>
      </c>
      <c r="L49" s="38">
        <f t="shared" si="53"/>
        <v>-28.28861619</v>
      </c>
      <c r="M49" s="18">
        <f t="shared" si="5"/>
        <v>-0.1001338132</v>
      </c>
      <c r="N49" s="3"/>
      <c r="R49" s="53" t="s">
        <v>49</v>
      </c>
      <c r="S49" s="53">
        <f t="shared" ref="S49:V49" si="54">1-S47</f>
        <v>0.09983606255</v>
      </c>
      <c r="T49" s="53">
        <f t="shared" si="54"/>
        <v>0.06071477853</v>
      </c>
      <c r="U49" s="53">
        <f t="shared" si="54"/>
        <v>0.07656870934</v>
      </c>
      <c r="V49" s="53">
        <f t="shared" si="54"/>
        <v>0.08575756617</v>
      </c>
    </row>
    <row r="50" ht="14.25" customHeight="1">
      <c r="A50" s="23">
        <v>45311.0</v>
      </c>
      <c r="B50" s="24">
        <v>251.65</v>
      </c>
      <c r="C50" s="24">
        <f t="shared" si="2"/>
        <v>-0.005728960885</v>
      </c>
      <c r="D50" s="25">
        <v>-0.0057</v>
      </c>
      <c r="E50" s="23">
        <v>45311.0</v>
      </c>
      <c r="F50" s="26">
        <v>21571.8</v>
      </c>
      <c r="G50" s="24">
        <f t="shared" si="3"/>
        <v>-0.002340165754</v>
      </c>
      <c r="H50" s="25">
        <v>-0.0023</v>
      </c>
      <c r="I50" s="23">
        <v>45311.0</v>
      </c>
      <c r="J50" s="27">
        <v>7252.65</v>
      </c>
      <c r="K50" s="28">
        <f t="shared" ref="K50:L50" si="55">J50/J51-1</f>
        <v>0.001104263146</v>
      </c>
      <c r="L50" s="29">
        <f t="shared" si="55"/>
        <v>-0.8613662719</v>
      </c>
      <c r="M50" s="30">
        <f t="shared" si="5"/>
        <v>-0.06889573685</v>
      </c>
      <c r="N50" s="3"/>
      <c r="R50" s="53" t="s">
        <v>50</v>
      </c>
      <c r="S50" s="53">
        <f t="shared" ref="S50:V50" si="56">S49*100</f>
        <v>9.983606255</v>
      </c>
      <c r="T50" s="53">
        <f t="shared" si="56"/>
        <v>6.071477853</v>
      </c>
      <c r="U50" s="53">
        <f t="shared" si="56"/>
        <v>7.656870934</v>
      </c>
      <c r="V50" s="53">
        <f t="shared" si="56"/>
        <v>8.575756617</v>
      </c>
    </row>
    <row r="51" ht="14.25" customHeight="1">
      <c r="A51" s="15">
        <v>45310.0</v>
      </c>
      <c r="B51" s="16">
        <v>253.1</v>
      </c>
      <c r="C51" s="16">
        <f t="shared" si="2"/>
        <v>0.01748743719</v>
      </c>
      <c r="D51" s="35">
        <v>0.0175</v>
      </c>
      <c r="E51" s="15">
        <v>45310.0</v>
      </c>
      <c r="F51" s="17">
        <v>21622.4</v>
      </c>
      <c r="G51" s="16">
        <f t="shared" si="3"/>
        <v>0.007461938986</v>
      </c>
      <c r="H51" s="35">
        <v>0.0075</v>
      </c>
      <c r="I51" s="15">
        <v>45310.0</v>
      </c>
      <c r="J51" s="36">
        <v>7244.65</v>
      </c>
      <c r="K51" s="37">
        <f t="shared" ref="K51:L51" si="57">J51/J52-1</f>
        <v>0.007965328213</v>
      </c>
      <c r="L51" s="38">
        <f t="shared" si="57"/>
        <v>-4.069462654</v>
      </c>
      <c r="M51" s="18">
        <f t="shared" si="5"/>
        <v>-0.06203467179</v>
      </c>
      <c r="N51" s="3"/>
      <c r="R51" s="53" t="s">
        <v>51</v>
      </c>
      <c r="S51" s="53">
        <f>(S47*S45)+(S49*S9)</f>
        <v>0.07634324374</v>
      </c>
      <c r="T51" s="53">
        <f>(T47*T45)+(T49*S9)</f>
        <v>0.05749358546</v>
      </c>
      <c r="U51" s="53">
        <f>(U47*U45)+(U49*S9)</f>
        <v>0.07196731605</v>
      </c>
      <c r="V51" s="53">
        <f>(V47*V45)+(V49*S9)</f>
        <v>0.07356844589</v>
      </c>
    </row>
    <row r="52" ht="14.25" customHeight="1">
      <c r="A52" s="23">
        <v>45309.0</v>
      </c>
      <c r="B52" s="24">
        <v>248.75</v>
      </c>
      <c r="C52" s="24">
        <f t="shared" si="2"/>
        <v>-0.01426590053</v>
      </c>
      <c r="D52" s="25">
        <v>-0.0143</v>
      </c>
      <c r="E52" s="23">
        <v>45309.0</v>
      </c>
      <c r="F52" s="26">
        <v>21462.25</v>
      </c>
      <c r="G52" s="24">
        <f t="shared" si="3"/>
        <v>-0.005085307541</v>
      </c>
      <c r="H52" s="25">
        <v>-0.0051</v>
      </c>
      <c r="I52" s="23">
        <v>45309.0</v>
      </c>
      <c r="J52" s="27">
        <v>7187.4</v>
      </c>
      <c r="K52" s="28">
        <f t="shared" ref="K52:L52" si="58">J52/J53-1</f>
        <v>-0.002595023661</v>
      </c>
      <c r="L52" s="29">
        <f t="shared" si="58"/>
        <v>-0.8285562179</v>
      </c>
      <c r="M52" s="30">
        <f t="shared" si="5"/>
        <v>-0.07259502366</v>
      </c>
      <c r="N52" s="3"/>
      <c r="R52" s="53" t="s">
        <v>51</v>
      </c>
      <c r="S52" s="55">
        <f t="shared" ref="S52:V52" si="59">S51</f>
        <v>0.07634324374</v>
      </c>
      <c r="T52" s="55">
        <f t="shared" si="59"/>
        <v>0.05749358546</v>
      </c>
      <c r="U52" s="55">
        <f t="shared" si="59"/>
        <v>0.07196731605</v>
      </c>
      <c r="V52" s="55">
        <f t="shared" si="59"/>
        <v>0.07356844589</v>
      </c>
    </row>
    <row r="53" ht="14.25" customHeight="1">
      <c r="A53" s="15">
        <v>45308.0</v>
      </c>
      <c r="B53" s="16">
        <v>252.35</v>
      </c>
      <c r="C53" s="16">
        <f t="shared" si="2"/>
        <v>-0.02265685515</v>
      </c>
      <c r="D53" s="35">
        <v>-0.0227</v>
      </c>
      <c r="E53" s="15">
        <v>45308.0</v>
      </c>
      <c r="F53" s="17">
        <v>21571.95</v>
      </c>
      <c r="G53" s="16">
        <f t="shared" si="3"/>
        <v>-0.02089432333</v>
      </c>
      <c r="H53" s="35">
        <v>-0.0209</v>
      </c>
      <c r="I53" s="15">
        <v>45308.0</v>
      </c>
      <c r="J53" s="36">
        <v>7206.1</v>
      </c>
      <c r="K53" s="37">
        <f t="shared" ref="K53:L53" si="60">J53/J54-1</f>
        <v>-0.01513629499</v>
      </c>
      <c r="L53" s="38">
        <f t="shared" si="60"/>
        <v>0.9683990816</v>
      </c>
      <c r="M53" s="18">
        <f t="shared" si="5"/>
        <v>-0.08513629499</v>
      </c>
      <c r="N53" s="3"/>
      <c r="R53" s="53" t="s">
        <v>52</v>
      </c>
      <c r="S53" s="53">
        <f>(S51+T51+U51+V51)/4</f>
        <v>0.06984314779</v>
      </c>
      <c r="T53" s="53"/>
      <c r="U53" s="53"/>
      <c r="V53" s="53"/>
    </row>
    <row r="54" ht="14.25" customHeight="1">
      <c r="A54" s="23">
        <v>45307.0</v>
      </c>
      <c r="B54" s="24">
        <v>258.2</v>
      </c>
      <c r="C54" s="24">
        <f t="shared" si="2"/>
        <v>0.003497862417</v>
      </c>
      <c r="D54" s="25">
        <v>0.0035</v>
      </c>
      <c r="E54" s="23">
        <v>45307.0</v>
      </c>
      <c r="F54" s="26">
        <v>22032.3</v>
      </c>
      <c r="G54" s="24">
        <f t="shared" si="3"/>
        <v>-0.00294830399</v>
      </c>
      <c r="H54" s="25">
        <v>-0.0029</v>
      </c>
      <c r="I54" s="23">
        <v>45307.0</v>
      </c>
      <c r="J54" s="27">
        <v>7316.85</v>
      </c>
      <c r="K54" s="28">
        <f t="shared" ref="K54:L54" si="61">J54/J55-1</f>
        <v>-0.007689647456</v>
      </c>
      <c r="L54" s="29">
        <f t="shared" si="61"/>
        <v>-15.53077189</v>
      </c>
      <c r="M54" s="30">
        <f t="shared" si="5"/>
        <v>-0.07768964746</v>
      </c>
      <c r="N54" s="3"/>
      <c r="R54" s="67" t="s">
        <v>52</v>
      </c>
      <c r="S54" s="68">
        <f>AVERAGE(S52:V52)</f>
        <v>0.06984314779</v>
      </c>
    </row>
    <row r="55" ht="14.25" customHeight="1">
      <c r="A55" s="15">
        <v>45306.0</v>
      </c>
      <c r="B55" s="16">
        <v>257.3</v>
      </c>
      <c r="C55" s="16">
        <f t="shared" si="2"/>
        <v>-0.003485670023</v>
      </c>
      <c r="D55" s="35">
        <v>-0.0035</v>
      </c>
      <c r="E55" s="15">
        <v>45306.0</v>
      </c>
      <c r="F55" s="17">
        <v>22097.45</v>
      </c>
      <c r="G55" s="16">
        <f t="shared" si="3"/>
        <v>0.00926714639</v>
      </c>
      <c r="H55" s="35">
        <v>0.0093</v>
      </c>
      <c r="I55" s="15">
        <v>45306.0</v>
      </c>
      <c r="J55" s="36">
        <v>7373.55</v>
      </c>
      <c r="K55" s="37">
        <f t="shared" ref="K55:L55" si="62">J55/J56-1</f>
        <v>0.0005291974517</v>
      </c>
      <c r="L55" s="38">
        <f t="shared" si="62"/>
        <v>-0.9344834735</v>
      </c>
      <c r="M55" s="18">
        <f t="shared" si="5"/>
        <v>-0.06947080255</v>
      </c>
      <c r="N55" s="3"/>
    </row>
    <row r="56" ht="14.25" customHeight="1">
      <c r="A56" s="23">
        <v>45303.0</v>
      </c>
      <c r="B56" s="24">
        <v>258.2</v>
      </c>
      <c r="C56" s="24">
        <f t="shared" si="2"/>
        <v>0.00194024059</v>
      </c>
      <c r="D56" s="25">
        <v>0.0019</v>
      </c>
      <c r="E56" s="23">
        <v>45303.0</v>
      </c>
      <c r="F56" s="26">
        <v>21894.55</v>
      </c>
      <c r="G56" s="24">
        <f t="shared" si="3"/>
        <v>0.01142642005</v>
      </c>
      <c r="H56" s="25">
        <v>0.0114</v>
      </c>
      <c r="I56" s="23">
        <v>45303.0</v>
      </c>
      <c r="J56" s="27">
        <v>7369.65</v>
      </c>
      <c r="K56" s="28">
        <f t="shared" ref="K56:L56" si="63">J56/J57-1</f>
        <v>0.008077312396</v>
      </c>
      <c r="L56" s="29">
        <f t="shared" si="63"/>
        <v>0.6912032631</v>
      </c>
      <c r="M56" s="30">
        <f t="shared" si="5"/>
        <v>-0.0619226876</v>
      </c>
      <c r="N56" s="3"/>
    </row>
    <row r="57" ht="14.25" customHeight="1">
      <c r="A57" s="15">
        <v>45302.0</v>
      </c>
      <c r="B57" s="16">
        <v>257.7</v>
      </c>
      <c r="C57" s="16">
        <f t="shared" si="2"/>
        <v>-0.004827186716</v>
      </c>
      <c r="D57" s="35">
        <v>-0.0048</v>
      </c>
      <c r="E57" s="15">
        <v>45302.0</v>
      </c>
      <c r="F57" s="17">
        <v>21647.2</v>
      </c>
      <c r="G57" s="16">
        <f t="shared" si="3"/>
        <v>0.001318303136</v>
      </c>
      <c r="H57" s="35">
        <v>0.0013</v>
      </c>
      <c r="I57" s="15">
        <v>45302.0</v>
      </c>
      <c r="J57" s="36">
        <v>7310.6</v>
      </c>
      <c r="K57" s="37">
        <f t="shared" ref="K57:L57" si="64">J57/J58-1</f>
        <v>0.004776074273</v>
      </c>
      <c r="L57" s="38">
        <f t="shared" si="64"/>
        <v>-3.417970519</v>
      </c>
      <c r="M57" s="18">
        <f t="shared" si="5"/>
        <v>-0.06522392573</v>
      </c>
      <c r="N57" s="3"/>
    </row>
    <row r="58" ht="14.25" customHeight="1">
      <c r="A58" s="23">
        <v>45301.0</v>
      </c>
      <c r="B58" s="24">
        <v>258.95</v>
      </c>
      <c r="C58" s="24">
        <f t="shared" si="2"/>
        <v>0.001740812379</v>
      </c>
      <c r="D58" s="25">
        <v>0.0017</v>
      </c>
      <c r="E58" s="23">
        <v>45301.0</v>
      </c>
      <c r="F58" s="26">
        <v>21618.7</v>
      </c>
      <c r="G58" s="24">
        <f t="shared" si="3"/>
        <v>0.00342773331</v>
      </c>
      <c r="H58" s="25">
        <v>0.0034</v>
      </c>
      <c r="I58" s="23">
        <v>45301.0</v>
      </c>
      <c r="J58" s="27">
        <v>7275.85</v>
      </c>
      <c r="K58" s="28">
        <f t="shared" ref="K58:L58" si="65">J58/J59-1</f>
        <v>-0.001975240904</v>
      </c>
      <c r="L58" s="29">
        <f t="shared" si="65"/>
        <v>-1.467845314</v>
      </c>
      <c r="M58" s="30">
        <f t="shared" si="5"/>
        <v>-0.0719752409</v>
      </c>
      <c r="N58" s="3"/>
    </row>
    <row r="59" ht="14.25" customHeight="1">
      <c r="A59" s="15">
        <v>45300.0</v>
      </c>
      <c r="B59" s="16">
        <v>258.5</v>
      </c>
      <c r="C59" s="16">
        <f t="shared" si="2"/>
        <v>0.003688604155</v>
      </c>
      <c r="D59" s="35">
        <v>0.0037</v>
      </c>
      <c r="E59" s="15">
        <v>45300.0</v>
      </c>
      <c r="F59" s="17">
        <v>21544.85</v>
      </c>
      <c r="G59" s="16">
        <f t="shared" si="3"/>
        <v>0.001480500163</v>
      </c>
      <c r="H59" s="35">
        <v>0.0015</v>
      </c>
      <c r="I59" s="15">
        <v>45300.0</v>
      </c>
      <c r="J59" s="36">
        <v>7290.25</v>
      </c>
      <c r="K59" s="37">
        <f t="shared" ref="K59:L59" si="66">J59/J60-1</f>
        <v>0.004221995702</v>
      </c>
      <c r="L59" s="38">
        <f t="shared" si="66"/>
        <v>-1.944406045</v>
      </c>
      <c r="M59" s="18">
        <f t="shared" si="5"/>
        <v>-0.0657780043</v>
      </c>
      <c r="N59" s="3"/>
    </row>
    <row r="60" ht="14.25" customHeight="1">
      <c r="A60" s="23">
        <v>45299.0</v>
      </c>
      <c r="B60" s="24">
        <v>257.55</v>
      </c>
      <c r="C60" s="24">
        <f t="shared" si="2"/>
        <v>-0.02976078358</v>
      </c>
      <c r="D60" s="25">
        <v>-0.0298</v>
      </c>
      <c r="E60" s="23">
        <v>45299.0</v>
      </c>
      <c r="F60" s="26">
        <v>21513.0</v>
      </c>
      <c r="G60" s="24">
        <f t="shared" si="3"/>
        <v>-0.009110673029</v>
      </c>
      <c r="H60" s="25">
        <v>-0.0091</v>
      </c>
      <c r="I60" s="23">
        <v>45299.0</v>
      </c>
      <c r="J60" s="27">
        <v>7259.6</v>
      </c>
      <c r="K60" s="28">
        <f t="shared" ref="K60:L60" si="67">J60/J61-1</f>
        <v>-0.004470530156</v>
      </c>
      <c r="L60" s="29">
        <f t="shared" si="67"/>
        <v>-1.529518004</v>
      </c>
      <c r="M60" s="30">
        <f t="shared" si="5"/>
        <v>-0.07447053016</v>
      </c>
      <c r="N60" s="3"/>
    </row>
    <row r="61" ht="14.25" customHeight="1">
      <c r="A61" s="15">
        <v>45296.0</v>
      </c>
      <c r="B61" s="16">
        <v>265.45</v>
      </c>
      <c r="C61" s="16">
        <f t="shared" si="2"/>
        <v>-0.02801171732</v>
      </c>
      <c r="D61" s="35">
        <v>-0.028</v>
      </c>
      <c r="E61" s="15">
        <v>45296.0</v>
      </c>
      <c r="F61" s="17">
        <v>21710.8</v>
      </c>
      <c r="G61" s="16">
        <f t="shared" si="3"/>
        <v>0.002410128078</v>
      </c>
      <c r="H61" s="35">
        <v>0.0024</v>
      </c>
      <c r="I61" s="15">
        <v>45296.0</v>
      </c>
      <c r="J61" s="36">
        <v>7292.2</v>
      </c>
      <c r="K61" s="37">
        <f t="shared" ref="K61:L61" si="68">J61/J62-1</f>
        <v>0.008442640521</v>
      </c>
      <c r="L61" s="38">
        <f t="shared" si="68"/>
        <v>-0.1617020025</v>
      </c>
      <c r="M61" s="18">
        <f t="shared" si="5"/>
        <v>-0.06155735948</v>
      </c>
      <c r="N61" s="3"/>
    </row>
    <row r="62" ht="14.25" customHeight="1">
      <c r="A62" s="23">
        <v>45295.0</v>
      </c>
      <c r="B62" s="24">
        <v>273.1</v>
      </c>
      <c r="C62" s="24">
        <f t="shared" si="2"/>
        <v>0.03860049439</v>
      </c>
      <c r="D62" s="25">
        <v>0.0386</v>
      </c>
      <c r="E62" s="23">
        <v>45295.0</v>
      </c>
      <c r="F62" s="26">
        <v>21658.6</v>
      </c>
      <c r="G62" s="24">
        <f t="shared" si="3"/>
        <v>0.006564470067</v>
      </c>
      <c r="H62" s="25">
        <v>0.0066</v>
      </c>
      <c r="I62" s="23">
        <v>45295.0</v>
      </c>
      <c r="J62" s="27">
        <v>7231.15</v>
      </c>
      <c r="K62" s="28">
        <f t="shared" ref="K62:L62" si="69">J62/J63-1</f>
        <v>0.01007116866</v>
      </c>
      <c r="L62" s="29">
        <f t="shared" si="69"/>
        <v>15.56464148</v>
      </c>
      <c r="M62" s="30">
        <f t="shared" si="5"/>
        <v>-0.05992883134</v>
      </c>
      <c r="N62" s="3"/>
    </row>
    <row r="63" ht="14.25" customHeight="1">
      <c r="A63" s="15">
        <v>45294.0</v>
      </c>
      <c r="B63" s="16">
        <v>262.95</v>
      </c>
      <c r="C63" s="16">
        <f t="shared" si="2"/>
        <v>0.007278299176</v>
      </c>
      <c r="D63" s="35">
        <v>0.0073</v>
      </c>
      <c r="E63" s="15">
        <v>45294.0</v>
      </c>
      <c r="F63" s="17">
        <v>21517.35</v>
      </c>
      <c r="G63" s="16">
        <f t="shared" si="3"/>
        <v>-0.006851812534</v>
      </c>
      <c r="H63" s="35">
        <v>-0.0069</v>
      </c>
      <c r="I63" s="15">
        <v>45294.0</v>
      </c>
      <c r="J63" s="36">
        <v>7159.05</v>
      </c>
      <c r="K63" s="37">
        <f t="shared" ref="K63:L63" si="70">J63/J64-1</f>
        <v>0.0006079919493</v>
      </c>
      <c r="L63" s="38">
        <f t="shared" si="70"/>
        <v>-1.223684915</v>
      </c>
      <c r="M63" s="18">
        <f t="shared" si="5"/>
        <v>-0.06939200805</v>
      </c>
      <c r="N63" s="3"/>
    </row>
    <row r="64" ht="14.25" customHeight="1">
      <c r="A64" s="23">
        <v>45293.0</v>
      </c>
      <c r="B64" s="24">
        <v>261.05</v>
      </c>
      <c r="C64" s="24">
        <f t="shared" si="2"/>
        <v>-0.0009567546881</v>
      </c>
      <c r="D64" s="25">
        <v>-0.001</v>
      </c>
      <c r="E64" s="23">
        <v>45293.0</v>
      </c>
      <c r="F64" s="26">
        <v>21665.8</v>
      </c>
      <c r="G64" s="24">
        <f t="shared" si="3"/>
        <v>-0.00350015408</v>
      </c>
      <c r="H64" s="25">
        <v>-0.0035</v>
      </c>
      <c r="I64" s="23">
        <v>45293.0</v>
      </c>
      <c r="J64" s="27">
        <v>7154.7</v>
      </c>
      <c r="K64" s="28">
        <f t="shared" ref="K64:L64" si="71">J64/J65-1</f>
        <v>-0.002718073095</v>
      </c>
      <c r="L64" s="29">
        <f t="shared" si="71"/>
        <v>-1.460464825</v>
      </c>
      <c r="M64" s="30">
        <f t="shared" si="5"/>
        <v>-0.0727180731</v>
      </c>
      <c r="N64" s="3"/>
    </row>
    <row r="65" ht="14.25" customHeight="1">
      <c r="A65" s="15">
        <v>45292.0</v>
      </c>
      <c r="B65" s="16">
        <v>261.3</v>
      </c>
      <c r="C65" s="16">
        <f t="shared" si="2"/>
        <v>0.009269988413</v>
      </c>
      <c r="D65" s="35">
        <v>0.0093</v>
      </c>
      <c r="E65" s="15">
        <v>45292.0</v>
      </c>
      <c r="F65" s="17">
        <v>21741.9</v>
      </c>
      <c r="G65" s="16">
        <f t="shared" si="3"/>
        <v>0.0004831718159</v>
      </c>
      <c r="H65" s="35">
        <v>5.0E-4</v>
      </c>
      <c r="I65" s="15">
        <v>45292.0</v>
      </c>
      <c r="J65" s="36">
        <v>7174.2</v>
      </c>
      <c r="K65" s="37">
        <f t="shared" ref="K65:L65" si="72">J65/J66-1</f>
        <v>0.005902889752</v>
      </c>
      <c r="L65" s="38">
        <f t="shared" si="72"/>
        <v>-0.24114358</v>
      </c>
      <c r="M65" s="18">
        <f t="shared" si="5"/>
        <v>-0.06409711025</v>
      </c>
      <c r="N65" s="3"/>
    </row>
    <row r="66" ht="14.25" customHeight="1">
      <c r="A66" s="23">
        <v>45289.0</v>
      </c>
      <c r="B66" s="24">
        <v>258.9</v>
      </c>
      <c r="C66" s="24">
        <f t="shared" si="2"/>
        <v>0.005241700641</v>
      </c>
      <c r="D66" s="25">
        <v>0.0052</v>
      </c>
      <c r="E66" s="23">
        <v>45289.0</v>
      </c>
      <c r="F66" s="26">
        <v>21731.4</v>
      </c>
      <c r="G66" s="24">
        <f t="shared" si="3"/>
        <v>-0.002171846804</v>
      </c>
      <c r="H66" s="25">
        <v>-0.0022</v>
      </c>
      <c r="I66" s="23">
        <v>45289.0</v>
      </c>
      <c r="J66" s="27">
        <v>7132.1</v>
      </c>
      <c r="K66" s="28">
        <f t="shared" ref="K66:L66" si="73">J66/J67-1</f>
        <v>0.007778664839</v>
      </c>
      <c r="L66" s="29">
        <f t="shared" si="73"/>
        <v>-0.2737786648</v>
      </c>
      <c r="M66" s="30">
        <f t="shared" si="5"/>
        <v>-0.06222133516</v>
      </c>
      <c r="N66" s="3"/>
    </row>
    <row r="67" ht="14.25" customHeight="1">
      <c r="A67" s="15">
        <v>45288.0</v>
      </c>
      <c r="B67" s="16">
        <v>257.55</v>
      </c>
      <c r="C67" s="16">
        <f t="shared" si="2"/>
        <v>-0.002324230099</v>
      </c>
      <c r="D67" s="35">
        <v>-0.0023</v>
      </c>
      <c r="E67" s="15">
        <v>45288.0</v>
      </c>
      <c r="F67" s="17">
        <v>21778.7</v>
      </c>
      <c r="G67" s="16">
        <f t="shared" si="3"/>
        <v>0.005723917385</v>
      </c>
      <c r="H67" s="35">
        <v>0.0057</v>
      </c>
      <c r="I67" s="15">
        <v>45288.0</v>
      </c>
      <c r="J67" s="36">
        <v>7077.05</v>
      </c>
      <c r="K67" s="37">
        <f t="shared" ref="K67:L67" si="74">J67/J68-1</f>
        <v>0.01071114888</v>
      </c>
      <c r="L67" s="38">
        <f t="shared" si="74"/>
        <v>1.191932023</v>
      </c>
      <c r="M67" s="18">
        <f t="shared" si="5"/>
        <v>-0.05928885112</v>
      </c>
      <c r="N67" s="3"/>
    </row>
    <row r="68" ht="14.25" customHeight="1">
      <c r="A68" s="23">
        <v>45287.0</v>
      </c>
      <c r="B68" s="24">
        <v>258.15</v>
      </c>
      <c r="C68" s="24">
        <f t="shared" si="2"/>
        <v>-0.01205510907</v>
      </c>
      <c r="D68" s="25">
        <v>-0.0121</v>
      </c>
      <c r="E68" s="23">
        <v>45287.0</v>
      </c>
      <c r="F68" s="26">
        <v>21654.75</v>
      </c>
      <c r="G68" s="24">
        <f t="shared" si="3"/>
        <v>0.009952731521</v>
      </c>
      <c r="H68" s="25">
        <v>0.01</v>
      </c>
      <c r="I68" s="23">
        <v>45287.0</v>
      </c>
      <c r="J68" s="27">
        <v>7002.05</v>
      </c>
      <c r="K68" s="28">
        <f t="shared" ref="K68:L68" si="75">J68/J69-1</f>
        <v>0.004886624569</v>
      </c>
      <c r="L68" s="29">
        <f t="shared" si="75"/>
        <v>135.1951134</v>
      </c>
      <c r="M68" s="30">
        <f t="shared" si="5"/>
        <v>-0.06511337543</v>
      </c>
      <c r="N68" s="3"/>
    </row>
    <row r="69" ht="14.25" customHeight="1">
      <c r="A69" s="15">
        <v>45286.0</v>
      </c>
      <c r="B69" s="16">
        <v>261.3</v>
      </c>
      <c r="C69" s="16">
        <f t="shared" si="2"/>
        <v>0.03917279777</v>
      </c>
      <c r="D69" s="35">
        <v>0.0392</v>
      </c>
      <c r="E69" s="15">
        <v>45286.0</v>
      </c>
      <c r="F69" s="17">
        <v>21441.35</v>
      </c>
      <c r="G69" s="16">
        <f t="shared" si="3"/>
        <v>0.004306912606</v>
      </c>
      <c r="H69" s="35">
        <v>0.0043</v>
      </c>
      <c r="I69" s="15">
        <v>45286.0</v>
      </c>
      <c r="J69" s="36">
        <v>6968.0</v>
      </c>
      <c r="K69" s="37">
        <f t="shared" ref="K69:L69" si="76">J69/J70-1</f>
        <v>0.0000358795881</v>
      </c>
      <c r="L69" s="38">
        <f t="shared" si="76"/>
        <v>-0.9974651855</v>
      </c>
      <c r="M69" s="18">
        <f t="shared" si="5"/>
        <v>-0.06996412041</v>
      </c>
      <c r="N69" s="3"/>
    </row>
    <row r="70" ht="14.25" customHeight="1">
      <c r="A70" s="23">
        <v>45282.0</v>
      </c>
      <c r="B70" s="24">
        <v>251.45</v>
      </c>
      <c r="C70" s="24">
        <f t="shared" si="2"/>
        <v>0.0003978516014</v>
      </c>
      <c r="D70" s="25">
        <v>4.0E-4</v>
      </c>
      <c r="E70" s="23">
        <v>45282.0</v>
      </c>
      <c r="F70" s="26">
        <v>21349.4</v>
      </c>
      <c r="G70" s="24">
        <f t="shared" si="3"/>
        <v>0.004438945098</v>
      </c>
      <c r="H70" s="25">
        <v>0.0044</v>
      </c>
      <c r="I70" s="23">
        <v>45282.0</v>
      </c>
      <c r="J70" s="27">
        <v>6967.75</v>
      </c>
      <c r="K70" s="28">
        <f t="shared" ref="K70:L70" si="77">J70/J71-1</f>
        <v>0.01415471945</v>
      </c>
      <c r="L70" s="29">
        <f t="shared" si="77"/>
        <v>-0.3185180957</v>
      </c>
      <c r="M70" s="30">
        <f t="shared" si="5"/>
        <v>-0.05584528055</v>
      </c>
      <c r="N70" s="3"/>
    </row>
    <row r="71" ht="14.25" customHeight="1">
      <c r="A71" s="15">
        <v>45281.0</v>
      </c>
      <c r="B71" s="16">
        <v>251.35</v>
      </c>
      <c r="C71" s="16">
        <f t="shared" si="2"/>
        <v>0.01289542615</v>
      </c>
      <c r="D71" s="35">
        <v>0.0129</v>
      </c>
      <c r="E71" s="15">
        <v>45281.0</v>
      </c>
      <c r="F71" s="17">
        <v>21255.05</v>
      </c>
      <c r="G71" s="16">
        <f t="shared" si="3"/>
        <v>0.004959775699</v>
      </c>
      <c r="H71" s="35">
        <v>0.005</v>
      </c>
      <c r="I71" s="15">
        <v>45281.0</v>
      </c>
      <c r="J71" s="36">
        <v>6870.5</v>
      </c>
      <c r="K71" s="37">
        <f t="shared" ref="K71:L71" si="78">J71/J72-1</f>
        <v>0.02077049935</v>
      </c>
      <c r="L71" s="38">
        <f t="shared" si="78"/>
        <v>-1.583912493</v>
      </c>
      <c r="M71" s="18">
        <f t="shared" si="5"/>
        <v>-0.04922950065</v>
      </c>
      <c r="N71" s="3"/>
    </row>
    <row r="72" ht="14.25" customHeight="1">
      <c r="A72" s="23">
        <v>45280.0</v>
      </c>
      <c r="B72" s="24">
        <v>248.15</v>
      </c>
      <c r="C72" s="24">
        <f t="shared" si="2"/>
        <v>-0.07665116279</v>
      </c>
      <c r="D72" s="25">
        <v>-0.0767</v>
      </c>
      <c r="E72" s="23">
        <v>45280.0</v>
      </c>
      <c r="F72" s="26">
        <v>21150.15</v>
      </c>
      <c r="G72" s="24">
        <f t="shared" si="3"/>
        <v>-0.01412150225</v>
      </c>
      <c r="H72" s="25">
        <v>-0.0141</v>
      </c>
      <c r="I72" s="23">
        <v>45280.0</v>
      </c>
      <c r="J72" s="27">
        <v>6730.7</v>
      </c>
      <c r="K72" s="28">
        <f t="shared" ref="K72:L72" si="79">J72/J73-1</f>
        <v>-0.03557125356</v>
      </c>
      <c r="L72" s="29">
        <f t="shared" si="79"/>
        <v>19.55210018</v>
      </c>
      <c r="M72" s="30">
        <f t="shared" si="5"/>
        <v>-0.1055712536</v>
      </c>
      <c r="N72" s="3"/>
    </row>
    <row r="73" ht="14.25" customHeight="1">
      <c r="A73" s="15">
        <v>45279.0</v>
      </c>
      <c r="B73" s="16">
        <v>268.75</v>
      </c>
      <c r="C73" s="16">
        <f t="shared" si="2"/>
        <v>0.03365384615</v>
      </c>
      <c r="D73" s="35">
        <v>0.0337</v>
      </c>
      <c r="E73" s="15">
        <v>45279.0</v>
      </c>
      <c r="F73" s="17">
        <v>21453.1</v>
      </c>
      <c r="G73" s="16">
        <f t="shared" si="3"/>
        <v>0.001608411361</v>
      </c>
      <c r="H73" s="35">
        <v>0.0016</v>
      </c>
      <c r="I73" s="15">
        <v>45279.0</v>
      </c>
      <c r="J73" s="36">
        <v>6978.95</v>
      </c>
      <c r="K73" s="37">
        <f t="shared" ref="K73:L73" si="80">J73/J74-1</f>
        <v>-0.00173078436</v>
      </c>
      <c r="L73" s="38">
        <f t="shared" si="80"/>
        <v>-1.294837843</v>
      </c>
      <c r="M73" s="18">
        <f t="shared" si="5"/>
        <v>-0.07173078436</v>
      </c>
      <c r="N73" s="3"/>
    </row>
    <row r="74" ht="14.25" customHeight="1">
      <c r="A74" s="23">
        <v>45278.0</v>
      </c>
      <c r="B74" s="24">
        <v>260.0</v>
      </c>
      <c r="C74" s="24">
        <f t="shared" si="2"/>
        <v>-0.02329075883</v>
      </c>
      <c r="D74" s="25">
        <v>-0.0233</v>
      </c>
      <c r="E74" s="23">
        <v>45278.0</v>
      </c>
      <c r="F74" s="26">
        <v>21418.65</v>
      </c>
      <c r="G74" s="24">
        <f t="shared" si="3"/>
        <v>-0.001771012716</v>
      </c>
      <c r="H74" s="25">
        <v>-0.0018</v>
      </c>
      <c r="I74" s="23">
        <v>45278.0</v>
      </c>
      <c r="J74" s="27">
        <v>6991.05</v>
      </c>
      <c r="K74" s="28">
        <f t="shared" ref="K74:L74" si="81">J74/J75-1</f>
        <v>0.005870292436</v>
      </c>
      <c r="L74" s="29">
        <f t="shared" si="81"/>
        <v>-0.4213430718</v>
      </c>
      <c r="M74" s="30">
        <f t="shared" si="5"/>
        <v>-0.06412970756</v>
      </c>
      <c r="N74" s="3"/>
    </row>
    <row r="75" ht="14.25" customHeight="1">
      <c r="A75" s="15">
        <v>45275.0</v>
      </c>
      <c r="B75" s="16">
        <v>266.2</v>
      </c>
      <c r="C75" s="16">
        <f t="shared" si="2"/>
        <v>-0.01915991157</v>
      </c>
      <c r="D75" s="35">
        <v>-0.0192</v>
      </c>
      <c r="E75" s="15">
        <v>45275.0</v>
      </c>
      <c r="F75" s="17">
        <v>21456.65</v>
      </c>
      <c r="G75" s="16">
        <f t="shared" si="3"/>
        <v>0.0129327234</v>
      </c>
      <c r="H75" s="35">
        <v>0.0129</v>
      </c>
      <c r="I75" s="15">
        <v>45275.0</v>
      </c>
      <c r="J75" s="36">
        <v>6950.25</v>
      </c>
      <c r="K75" s="37">
        <f t="shared" ref="K75:L75" si="82">J75/J76-1</f>
        <v>0.0101446853</v>
      </c>
      <c r="L75" s="38">
        <f t="shared" si="82"/>
        <v>0.03633207632</v>
      </c>
      <c r="M75" s="18">
        <f t="shared" si="5"/>
        <v>-0.0598553147</v>
      </c>
      <c r="N75" s="3"/>
    </row>
    <row r="76" ht="14.25" customHeight="1">
      <c r="A76" s="23">
        <v>45274.0</v>
      </c>
      <c r="B76" s="24">
        <v>271.4</v>
      </c>
      <c r="C76" s="24">
        <f t="shared" si="2"/>
        <v>-0.004036697248</v>
      </c>
      <c r="D76" s="25">
        <v>-0.004</v>
      </c>
      <c r="E76" s="23">
        <v>45274.0</v>
      </c>
      <c r="F76" s="26">
        <v>21182.7</v>
      </c>
      <c r="G76" s="24">
        <f t="shared" si="3"/>
        <v>0.01225010573</v>
      </c>
      <c r="H76" s="25">
        <v>0.0123</v>
      </c>
      <c r="I76" s="23">
        <v>45274.0</v>
      </c>
      <c r="J76" s="27">
        <v>6880.45</v>
      </c>
      <c r="K76" s="28">
        <f t="shared" ref="K76:L76" si="83">J76/J77-1</f>
        <v>0.009789029536</v>
      </c>
      <c r="L76" s="29">
        <f t="shared" si="83"/>
        <v>0.1046637691</v>
      </c>
      <c r="M76" s="30">
        <f t="shared" si="5"/>
        <v>-0.06021097046</v>
      </c>
      <c r="N76" s="3"/>
    </row>
    <row r="77" ht="14.25" customHeight="1">
      <c r="A77" s="15">
        <v>45273.0</v>
      </c>
      <c r="B77" s="16">
        <v>272.5</v>
      </c>
      <c r="C77" s="16">
        <f t="shared" si="2"/>
        <v>0.02174728159</v>
      </c>
      <c r="D77" s="35">
        <v>0.0217</v>
      </c>
      <c r="E77" s="15">
        <v>45273.0</v>
      </c>
      <c r="F77" s="17">
        <v>20926.35</v>
      </c>
      <c r="G77" s="16">
        <f t="shared" si="3"/>
        <v>0.000954253243</v>
      </c>
      <c r="H77" s="35">
        <v>0.001</v>
      </c>
      <c r="I77" s="15">
        <v>45273.0</v>
      </c>
      <c r="J77" s="36">
        <v>6813.75</v>
      </c>
      <c r="K77" s="37">
        <f t="shared" ref="K77:L77" si="84">J77/J78-1</f>
        <v>0.008861546662</v>
      </c>
      <c r="L77" s="38">
        <f t="shared" si="84"/>
        <v>-6.847885937</v>
      </c>
      <c r="M77" s="18">
        <f t="shared" si="5"/>
        <v>-0.06113845334</v>
      </c>
      <c r="N77" s="3"/>
    </row>
    <row r="78" ht="14.25" customHeight="1">
      <c r="A78" s="23">
        <v>45272.0</v>
      </c>
      <c r="B78" s="24">
        <v>266.7</v>
      </c>
      <c r="C78" s="24">
        <f t="shared" si="2"/>
        <v>-0.01038961039</v>
      </c>
      <c r="D78" s="25">
        <v>-0.0104</v>
      </c>
      <c r="E78" s="23">
        <v>45272.0</v>
      </c>
      <c r="F78" s="26">
        <v>20906.4</v>
      </c>
      <c r="G78" s="24">
        <f t="shared" si="3"/>
        <v>-0.004319644141</v>
      </c>
      <c r="H78" s="25">
        <v>-0.0043</v>
      </c>
      <c r="I78" s="23">
        <v>45272.0</v>
      </c>
      <c r="J78" s="27">
        <v>6753.9</v>
      </c>
      <c r="K78" s="28">
        <f t="shared" ref="K78:L78" si="85">J78/J79-1</f>
        <v>-0.001515341913</v>
      </c>
      <c r="L78" s="29">
        <f t="shared" si="85"/>
        <v>-1.155572781</v>
      </c>
      <c r="M78" s="30">
        <f t="shared" si="5"/>
        <v>-0.07151534191</v>
      </c>
      <c r="N78" s="3"/>
    </row>
    <row r="79" ht="14.25" customHeight="1">
      <c r="A79" s="15">
        <v>45271.0</v>
      </c>
      <c r="B79" s="16">
        <v>269.5</v>
      </c>
      <c r="C79" s="16">
        <f t="shared" si="2"/>
        <v>-0.005901881225</v>
      </c>
      <c r="D79" s="35">
        <v>-0.0059</v>
      </c>
      <c r="E79" s="15">
        <v>45271.0</v>
      </c>
      <c r="F79" s="17">
        <v>20997.1</v>
      </c>
      <c r="G79" s="16">
        <f t="shared" si="3"/>
        <v>0.001320972465</v>
      </c>
      <c r="H79" s="35">
        <v>0.0013</v>
      </c>
      <c r="I79" s="15">
        <v>45271.0</v>
      </c>
      <c r="J79" s="36">
        <v>6764.15</v>
      </c>
      <c r="K79" s="37">
        <f t="shared" ref="K79:L79" si="86">J79/J80-1</f>
        <v>0.009740405141</v>
      </c>
      <c r="L79" s="38">
        <f t="shared" si="86"/>
        <v>-1.901133848</v>
      </c>
      <c r="M79" s="18">
        <f t="shared" si="5"/>
        <v>-0.06025959486</v>
      </c>
      <c r="N79" s="3"/>
    </row>
    <row r="80" ht="14.25" customHeight="1">
      <c r="A80" s="23">
        <v>45268.0</v>
      </c>
      <c r="B80" s="24">
        <v>271.1</v>
      </c>
      <c r="C80" s="24">
        <f t="shared" si="2"/>
        <v>0.02981956315</v>
      </c>
      <c r="D80" s="25">
        <v>0.0298</v>
      </c>
      <c r="E80" s="23">
        <v>45268.0</v>
      </c>
      <c r="F80" s="26">
        <v>20969.4</v>
      </c>
      <c r="G80" s="24">
        <f t="shared" si="3"/>
        <v>0.003265370566</v>
      </c>
      <c r="H80" s="25">
        <v>0.0033</v>
      </c>
      <c r="I80" s="23">
        <v>45268.0</v>
      </c>
      <c r="J80" s="27">
        <v>6698.9</v>
      </c>
      <c r="K80" s="28">
        <f t="shared" ref="K80:L80" si="87">J80/J81-1</f>
        <v>-0.0108090548</v>
      </c>
      <c r="L80" s="29">
        <f t="shared" si="87"/>
        <v>-3.557611998</v>
      </c>
      <c r="M80" s="30">
        <f t="shared" si="5"/>
        <v>-0.0808090548</v>
      </c>
      <c r="N80" s="3"/>
    </row>
    <row r="81" ht="14.25" customHeight="1">
      <c r="A81" s="15">
        <v>45267.0</v>
      </c>
      <c r="B81" s="16">
        <v>263.25</v>
      </c>
      <c r="C81" s="16">
        <f t="shared" si="2"/>
        <v>0.04298732171</v>
      </c>
      <c r="D81" s="35">
        <v>0.043</v>
      </c>
      <c r="E81" s="15">
        <v>45267.0</v>
      </c>
      <c r="F81" s="17">
        <v>20901.15</v>
      </c>
      <c r="G81" s="16">
        <f t="shared" si="3"/>
        <v>-0.001745654967</v>
      </c>
      <c r="H81" s="35">
        <v>-0.0017</v>
      </c>
      <c r="I81" s="15">
        <v>45267.0</v>
      </c>
      <c r="J81" s="36">
        <v>6772.1</v>
      </c>
      <c r="K81" s="37">
        <f t="shared" ref="K81:L81" si="88">J81/J82-1</f>
        <v>0.004226229314</v>
      </c>
      <c r="L81" s="38">
        <f t="shared" si="88"/>
        <v>0.04743428729</v>
      </c>
      <c r="M81" s="18">
        <f t="shared" si="5"/>
        <v>-0.06577377069</v>
      </c>
      <c r="N81" s="3"/>
    </row>
    <row r="82" ht="14.25" customHeight="1">
      <c r="A82" s="23">
        <v>45266.0</v>
      </c>
      <c r="B82" s="24">
        <v>252.4</v>
      </c>
      <c r="C82" s="24">
        <f t="shared" si="2"/>
        <v>-0.007081038552</v>
      </c>
      <c r="D82" s="25">
        <v>-0.0071</v>
      </c>
      <c r="E82" s="23">
        <v>45266.0</v>
      </c>
      <c r="F82" s="26">
        <v>20937.7</v>
      </c>
      <c r="G82" s="24">
        <f t="shared" si="3"/>
        <v>0.0039606619</v>
      </c>
      <c r="H82" s="25">
        <v>0.004</v>
      </c>
      <c r="I82" s="23">
        <v>45266.0</v>
      </c>
      <c r="J82" s="27">
        <v>6743.6</v>
      </c>
      <c r="K82" s="28">
        <f t="shared" ref="K82:L82" si="89">J82/J83-1</f>
        <v>0.004034839574</v>
      </c>
      <c r="L82" s="29">
        <f t="shared" si="89"/>
        <v>0.501520716</v>
      </c>
      <c r="M82" s="30">
        <f t="shared" si="5"/>
        <v>-0.06596516043</v>
      </c>
      <c r="N82" s="3"/>
    </row>
    <row r="83" ht="14.25" customHeight="1">
      <c r="A83" s="15">
        <v>45265.0</v>
      </c>
      <c r="B83" s="16">
        <v>254.2</v>
      </c>
      <c r="C83" s="16">
        <f t="shared" si="2"/>
        <v>0.0005904349537</v>
      </c>
      <c r="D83" s="35">
        <v>6.0E-4</v>
      </c>
      <c r="E83" s="15">
        <v>45265.0</v>
      </c>
      <c r="F83" s="17">
        <v>20855.1</v>
      </c>
      <c r="G83" s="16">
        <f t="shared" si="3"/>
        <v>0.008135622716</v>
      </c>
      <c r="H83" s="35">
        <v>0.0081</v>
      </c>
      <c r="I83" s="15">
        <v>45265.0</v>
      </c>
      <c r="J83" s="36">
        <v>6716.5</v>
      </c>
      <c r="K83" s="37">
        <f t="shared" ref="K83:L83" si="90">J83/J84-1</f>
        <v>0.002687168769</v>
      </c>
      <c r="L83" s="38">
        <f t="shared" si="90"/>
        <v>-0.8438869923</v>
      </c>
      <c r="M83" s="18">
        <f t="shared" si="5"/>
        <v>-0.06731283123</v>
      </c>
      <c r="N83" s="3"/>
    </row>
    <row r="84" ht="14.25" customHeight="1">
      <c r="A84" s="23">
        <v>45264.0</v>
      </c>
      <c r="B84" s="24">
        <v>254.05</v>
      </c>
      <c r="C84" s="24">
        <f t="shared" si="2"/>
        <v>0.003555204424</v>
      </c>
      <c r="D84" s="25">
        <v>0.0036</v>
      </c>
      <c r="E84" s="23">
        <v>45264.0</v>
      </c>
      <c r="F84" s="26">
        <v>20686.8</v>
      </c>
      <c r="G84" s="24">
        <f t="shared" si="3"/>
        <v>0.02066815013</v>
      </c>
      <c r="H84" s="25">
        <v>0.0207</v>
      </c>
      <c r="I84" s="23">
        <v>45264.0</v>
      </c>
      <c r="J84" s="27">
        <v>6698.5</v>
      </c>
      <c r="K84" s="28">
        <f t="shared" ref="K84:L84" si="91">J84/J85-1</f>
        <v>0.01721297161</v>
      </c>
      <c r="L84" s="29">
        <f t="shared" si="91"/>
        <v>1.465810029</v>
      </c>
      <c r="M84" s="30">
        <f t="shared" si="5"/>
        <v>-0.05278702839</v>
      </c>
      <c r="N84" s="3"/>
    </row>
    <row r="85" ht="14.25" customHeight="1">
      <c r="A85" s="15">
        <v>45261.0</v>
      </c>
      <c r="B85" s="16">
        <v>253.15</v>
      </c>
      <c r="C85" s="16">
        <f t="shared" si="2"/>
        <v>0.007161328824</v>
      </c>
      <c r="D85" s="35">
        <v>0.0072</v>
      </c>
      <c r="E85" s="15">
        <v>45261.0</v>
      </c>
      <c r="F85" s="17">
        <v>20267.9</v>
      </c>
      <c r="G85" s="16">
        <f t="shared" si="3"/>
        <v>0.00669294174</v>
      </c>
      <c r="H85" s="35">
        <v>0.0067</v>
      </c>
      <c r="I85" s="15">
        <v>45261.0</v>
      </c>
      <c r="J85" s="36">
        <v>6585.15</v>
      </c>
      <c r="K85" s="37">
        <f t="shared" ref="K85:L85" si="92">J85/J86-1</f>
        <v>0.006980656013</v>
      </c>
      <c r="L85" s="38">
        <f t="shared" si="92"/>
        <v>-0.02420347625</v>
      </c>
      <c r="M85" s="18">
        <f t="shared" si="5"/>
        <v>-0.06301934399</v>
      </c>
      <c r="N85" s="3"/>
    </row>
    <row r="86" ht="14.25" customHeight="1">
      <c r="A86" s="23">
        <v>45260.0</v>
      </c>
      <c r="B86" s="24">
        <v>251.35</v>
      </c>
      <c r="C86" s="24">
        <f t="shared" si="2"/>
        <v>0.07852392191</v>
      </c>
      <c r="D86" s="25">
        <v>0.0785</v>
      </c>
      <c r="E86" s="23">
        <v>45260.0</v>
      </c>
      <c r="F86" s="26">
        <v>20133.15</v>
      </c>
      <c r="G86" s="24">
        <f t="shared" si="3"/>
        <v>0.001818715604</v>
      </c>
      <c r="H86" s="25">
        <v>0.0018</v>
      </c>
      <c r="I86" s="23">
        <v>45260.0</v>
      </c>
      <c r="J86" s="27">
        <v>6539.5</v>
      </c>
      <c r="K86" s="28">
        <f t="shared" ref="K86:L86" si="93">J86/J87-1</f>
        <v>0.007153802912</v>
      </c>
      <c r="L86" s="29">
        <f t="shared" si="93"/>
        <v>-0.3704163115</v>
      </c>
      <c r="M86" s="30">
        <f t="shared" si="5"/>
        <v>-0.06284619709</v>
      </c>
      <c r="N86" s="3"/>
    </row>
    <row r="87" ht="14.25" customHeight="1">
      <c r="A87" s="15">
        <v>45259.0</v>
      </c>
      <c r="B87" s="16">
        <v>233.05</v>
      </c>
      <c r="C87" s="16">
        <f t="shared" si="2"/>
        <v>0.01458424031</v>
      </c>
      <c r="D87" s="35">
        <v>0.0146</v>
      </c>
      <c r="E87" s="15">
        <v>45259.0</v>
      </c>
      <c r="F87" s="17">
        <v>20096.6</v>
      </c>
      <c r="G87" s="16">
        <f t="shared" si="3"/>
        <v>0.01040236907</v>
      </c>
      <c r="H87" s="35">
        <v>0.0104</v>
      </c>
      <c r="I87" s="15">
        <v>45259.0</v>
      </c>
      <c r="J87" s="36">
        <v>6493.05</v>
      </c>
      <c r="K87" s="37">
        <f t="shared" ref="K87:L87" si="94">J87/J88-1</f>
        <v>0.01136275136</v>
      </c>
      <c r="L87" s="38">
        <f t="shared" si="94"/>
        <v>-5.585030463</v>
      </c>
      <c r="M87" s="18">
        <f t="shared" si="5"/>
        <v>-0.05863724864</v>
      </c>
      <c r="N87" s="3"/>
    </row>
    <row r="88" ht="14.25" customHeight="1">
      <c r="A88" s="23">
        <v>45258.0</v>
      </c>
      <c r="B88" s="24">
        <v>229.7</v>
      </c>
      <c r="C88" s="24">
        <f t="shared" si="2"/>
        <v>0.04409090909</v>
      </c>
      <c r="D88" s="25">
        <v>0.0441</v>
      </c>
      <c r="E88" s="23">
        <v>45258.0</v>
      </c>
      <c r="F88" s="26">
        <v>19889.7</v>
      </c>
      <c r="G88" s="24">
        <f t="shared" si="3"/>
        <v>0.00479926445</v>
      </c>
      <c r="H88" s="25">
        <v>0.0048</v>
      </c>
      <c r="I88" s="23">
        <v>45258.0</v>
      </c>
      <c r="J88" s="27">
        <v>6420.1</v>
      </c>
      <c r="K88" s="28">
        <f t="shared" ref="K88:L88" si="95">J88/J89-1</f>
        <v>-0.002478228106</v>
      </c>
      <c r="L88" s="29">
        <f t="shared" si="95"/>
        <v>-1.985137871</v>
      </c>
      <c r="M88" s="30">
        <f t="shared" si="5"/>
        <v>-0.07247822811</v>
      </c>
      <c r="N88" s="3"/>
    </row>
    <row r="89" ht="14.25" customHeight="1">
      <c r="A89" s="15">
        <v>45254.0</v>
      </c>
      <c r="B89" s="16">
        <v>220.0</v>
      </c>
      <c r="C89" s="16">
        <f t="shared" si="2"/>
        <v>0.01242521859</v>
      </c>
      <c r="D89" s="35">
        <v>0.0124</v>
      </c>
      <c r="E89" s="15">
        <v>45254.0</v>
      </c>
      <c r="F89" s="17">
        <v>19794.7</v>
      </c>
      <c r="G89" s="16">
        <f t="shared" si="3"/>
        <v>-0.0003686496314</v>
      </c>
      <c r="H89" s="35">
        <v>-4.0E-4</v>
      </c>
      <c r="I89" s="15">
        <v>45254.0</v>
      </c>
      <c r="J89" s="36">
        <v>6436.05</v>
      </c>
      <c r="K89" s="37">
        <f t="shared" ref="K89:L89" si="96">J89/J90-1</f>
        <v>0.002515615508</v>
      </c>
      <c r="L89" s="38">
        <f t="shared" si="96"/>
        <v>-0.6788683209</v>
      </c>
      <c r="M89" s="18">
        <f t="shared" si="5"/>
        <v>-0.06748438449</v>
      </c>
      <c r="N89" s="3"/>
    </row>
    <row r="90" ht="14.25" customHeight="1">
      <c r="A90" s="23">
        <v>45253.0</v>
      </c>
      <c r="B90" s="24">
        <v>217.3</v>
      </c>
      <c r="C90" s="24">
        <f t="shared" si="2"/>
        <v>-0.0002300437083</v>
      </c>
      <c r="D90" s="25">
        <v>-2.0E-4</v>
      </c>
      <c r="E90" s="23">
        <v>45253.0</v>
      </c>
      <c r="F90" s="26">
        <v>19802.0</v>
      </c>
      <c r="G90" s="24">
        <f t="shared" si="3"/>
        <v>-0.0004971771945</v>
      </c>
      <c r="H90" s="25">
        <v>-5.0E-4</v>
      </c>
      <c r="I90" s="23">
        <v>45253.0</v>
      </c>
      <c r="J90" s="27">
        <v>6419.9</v>
      </c>
      <c r="K90" s="28">
        <f t="shared" ref="K90:L90" si="97">J90/J91-1</f>
        <v>0.007833594976</v>
      </c>
      <c r="L90" s="29">
        <f t="shared" si="97"/>
        <v>-1.565064192</v>
      </c>
      <c r="M90" s="30">
        <f t="shared" si="5"/>
        <v>-0.06216640502</v>
      </c>
      <c r="N90" s="3"/>
    </row>
    <row r="91" ht="14.25" customHeight="1">
      <c r="A91" s="15">
        <v>45252.0</v>
      </c>
      <c r="B91" s="16">
        <v>217.35</v>
      </c>
      <c r="C91" s="16">
        <f t="shared" si="2"/>
        <v>-0.006854009596</v>
      </c>
      <c r="D91" s="35">
        <v>-0.0069</v>
      </c>
      <c r="E91" s="15">
        <v>45252.0</v>
      </c>
      <c r="F91" s="17">
        <v>19811.85</v>
      </c>
      <c r="G91" s="16">
        <f t="shared" si="3"/>
        <v>0.001438074345</v>
      </c>
      <c r="H91" s="35">
        <v>0.0014</v>
      </c>
      <c r="I91" s="15">
        <v>45252.0</v>
      </c>
      <c r="J91" s="36">
        <v>6370.0</v>
      </c>
      <c r="K91" s="37">
        <f t="shared" ref="K91:L91" si="98">J91/J92-1</f>
        <v>-0.0138631948</v>
      </c>
      <c r="L91" s="38">
        <f t="shared" si="98"/>
        <v>17.86649477</v>
      </c>
      <c r="M91" s="18">
        <f t="shared" si="5"/>
        <v>-0.0838631948</v>
      </c>
      <c r="N91" s="3"/>
    </row>
    <row r="92" ht="14.25" customHeight="1">
      <c r="A92" s="23">
        <v>45251.0</v>
      </c>
      <c r="B92" s="24">
        <v>218.85</v>
      </c>
      <c r="C92" s="24">
        <f t="shared" si="2"/>
        <v>0.0004571428571</v>
      </c>
      <c r="D92" s="25">
        <v>5.0E-4</v>
      </c>
      <c r="E92" s="23">
        <v>45251.0</v>
      </c>
      <c r="F92" s="26">
        <v>19783.4</v>
      </c>
      <c r="G92" s="24">
        <f t="shared" si="3"/>
        <v>0.004539453641</v>
      </c>
      <c r="H92" s="25">
        <v>0.0045</v>
      </c>
      <c r="I92" s="23">
        <v>45251.0</v>
      </c>
      <c r="J92" s="27">
        <v>6459.55</v>
      </c>
      <c r="K92" s="28">
        <f t="shared" ref="K92:L92" si="99">J92/J93-1</f>
        <v>-0.000734805006</v>
      </c>
      <c r="L92" s="29">
        <f t="shared" si="99"/>
        <v>-1.548398143</v>
      </c>
      <c r="M92" s="30">
        <f t="shared" si="5"/>
        <v>-0.07073480501</v>
      </c>
      <c r="N92" s="3"/>
    </row>
    <row r="93" ht="14.25" customHeight="1">
      <c r="A93" s="15">
        <v>45250.0</v>
      </c>
      <c r="B93" s="16">
        <v>218.75</v>
      </c>
      <c r="C93" s="16">
        <f t="shared" si="2"/>
        <v>0.003670566644</v>
      </c>
      <c r="D93" s="35">
        <v>0.0037</v>
      </c>
      <c r="E93" s="15">
        <v>45250.0</v>
      </c>
      <c r="F93" s="17">
        <v>19694.0</v>
      </c>
      <c r="G93" s="16">
        <f t="shared" si="3"/>
        <v>-0.001915689395</v>
      </c>
      <c r="H93" s="35">
        <v>-0.0019</v>
      </c>
      <c r="I93" s="15">
        <v>45250.0</v>
      </c>
      <c r="J93" s="36">
        <v>6464.3</v>
      </c>
      <c r="K93" s="37">
        <f t="shared" ref="K93:L93" si="100">J93/J94-1</f>
        <v>0.00133991155</v>
      </c>
      <c r="L93" s="38">
        <f t="shared" si="100"/>
        <v>-3.791662492</v>
      </c>
      <c r="M93" s="18">
        <f t="shared" si="5"/>
        <v>-0.06866008845</v>
      </c>
      <c r="N93" s="3"/>
    </row>
    <row r="94" ht="14.25" customHeight="1">
      <c r="A94" s="23">
        <v>45247.0</v>
      </c>
      <c r="B94" s="24">
        <v>217.95</v>
      </c>
      <c r="C94" s="24">
        <f t="shared" si="2"/>
        <v>-0.007287633796</v>
      </c>
      <c r="D94" s="25">
        <v>-0.0073</v>
      </c>
      <c r="E94" s="23">
        <v>45247.0</v>
      </c>
      <c r="F94" s="26">
        <v>19731.8</v>
      </c>
      <c r="G94" s="24">
        <f t="shared" si="3"/>
        <v>-0.001689838706</v>
      </c>
      <c r="H94" s="25">
        <v>-0.0017</v>
      </c>
      <c r="I94" s="23">
        <v>45247.0</v>
      </c>
      <c r="J94" s="27">
        <v>6455.65</v>
      </c>
      <c r="K94" s="28">
        <f t="shared" ref="K94:L94" si="101">J94/J95-1</f>
        <v>-0.0004799690343</v>
      </c>
      <c r="L94" s="29">
        <f t="shared" si="101"/>
        <v>-1.055225332</v>
      </c>
      <c r="M94" s="30">
        <f t="shared" si="5"/>
        <v>-0.07047996903</v>
      </c>
      <c r="N94" s="3"/>
    </row>
    <row r="95" ht="14.25" customHeight="1">
      <c r="A95" s="15">
        <v>45246.0</v>
      </c>
      <c r="B95" s="16">
        <v>219.55</v>
      </c>
      <c r="C95" s="16">
        <f t="shared" si="2"/>
        <v>0.02906022967</v>
      </c>
      <c r="D95" s="35">
        <v>0.0291</v>
      </c>
      <c r="E95" s="15">
        <v>45246.0</v>
      </c>
      <c r="F95" s="17">
        <v>19765.2</v>
      </c>
      <c r="G95" s="16">
        <f t="shared" si="3"/>
        <v>0.0045615221</v>
      </c>
      <c r="H95" s="35">
        <v>0.0046</v>
      </c>
      <c r="I95" s="15">
        <v>45246.0</v>
      </c>
      <c r="J95" s="36">
        <v>6458.75</v>
      </c>
      <c r="K95" s="37">
        <f t="shared" ref="K95:L95" si="102">J95/J96-1</f>
        <v>0.008691102747</v>
      </c>
      <c r="L95" s="38">
        <f t="shared" si="102"/>
        <v>-0.4657642735</v>
      </c>
      <c r="M95" s="18">
        <f t="shared" si="5"/>
        <v>-0.06130889725</v>
      </c>
      <c r="N95" s="3"/>
    </row>
    <row r="96" ht="14.25" customHeight="1">
      <c r="A96" s="23">
        <v>45245.0</v>
      </c>
      <c r="B96" s="24">
        <v>213.35</v>
      </c>
      <c r="C96" s="24">
        <f t="shared" si="2"/>
        <v>0.003291794028</v>
      </c>
      <c r="D96" s="25">
        <v>0.0033</v>
      </c>
      <c r="E96" s="23">
        <v>45245.0</v>
      </c>
      <c r="F96" s="26">
        <v>19675.45</v>
      </c>
      <c r="G96" s="24">
        <f t="shared" si="3"/>
        <v>0.01192683435</v>
      </c>
      <c r="H96" s="25">
        <v>0.0119</v>
      </c>
      <c r="I96" s="23">
        <v>45245.0</v>
      </c>
      <c r="J96" s="27">
        <v>6403.1</v>
      </c>
      <c r="K96" s="28">
        <f t="shared" ref="K96:L96" si="103">J96/J97-1</f>
        <v>0.01626829191</v>
      </c>
      <c r="L96" s="29">
        <f t="shared" si="103"/>
        <v>5.533252475</v>
      </c>
      <c r="M96" s="30">
        <f t="shared" si="5"/>
        <v>-0.05373170809</v>
      </c>
      <c r="N96" s="3"/>
    </row>
    <row r="97" ht="14.25" customHeight="1">
      <c r="A97" s="15">
        <v>45243.0</v>
      </c>
      <c r="B97" s="16">
        <v>212.65</v>
      </c>
      <c r="C97" s="16">
        <f t="shared" si="2"/>
        <v>-0.006540527914</v>
      </c>
      <c r="D97" s="35">
        <v>-0.0065</v>
      </c>
      <c r="E97" s="15">
        <v>45243.0</v>
      </c>
      <c r="F97" s="17">
        <v>19443.55</v>
      </c>
      <c r="G97" s="16">
        <f t="shared" si="3"/>
        <v>-0.004199625619</v>
      </c>
      <c r="H97" s="35">
        <v>-0.0042</v>
      </c>
      <c r="I97" s="15">
        <v>45243.0</v>
      </c>
      <c r="J97" s="36">
        <v>6300.6</v>
      </c>
      <c r="K97" s="37">
        <f t="shared" ref="K97:L97" si="104">J97/J98-1</f>
        <v>0.002490075498</v>
      </c>
      <c r="L97" s="38">
        <f t="shared" si="104"/>
        <v>-0.7262323526</v>
      </c>
      <c r="M97" s="18">
        <f t="shared" si="5"/>
        <v>-0.0675099245</v>
      </c>
      <c r="N97" s="3"/>
    </row>
    <row r="98" ht="14.25" customHeight="1">
      <c r="A98" s="23">
        <v>45242.0</v>
      </c>
      <c r="B98" s="24">
        <v>214.05</v>
      </c>
      <c r="C98" s="24">
        <f t="shared" si="2"/>
        <v>0.00705716302</v>
      </c>
      <c r="D98" s="25">
        <v>0.0071</v>
      </c>
      <c r="E98" s="23">
        <v>45242.0</v>
      </c>
      <c r="F98" s="26">
        <v>19525.55</v>
      </c>
      <c r="G98" s="24">
        <f t="shared" si="3"/>
        <v>0.005158208218</v>
      </c>
      <c r="H98" s="25">
        <v>0.0052</v>
      </c>
      <c r="I98" s="23">
        <v>45242.0</v>
      </c>
      <c r="J98" s="27">
        <v>6284.95</v>
      </c>
      <c r="K98" s="28">
        <f t="shared" ref="K98:L98" si="105">J98/J99-1</f>
        <v>0.009095579853</v>
      </c>
      <c r="L98" s="29">
        <f t="shared" si="105"/>
        <v>0.7695543417</v>
      </c>
      <c r="M98" s="30">
        <f t="shared" si="5"/>
        <v>-0.06090442015</v>
      </c>
      <c r="N98" s="3"/>
      <c r="R98" s="69"/>
    </row>
    <row r="99" ht="14.25" customHeight="1">
      <c r="A99" s="15">
        <v>45240.0</v>
      </c>
      <c r="B99" s="16">
        <v>212.55</v>
      </c>
      <c r="C99" s="16">
        <f t="shared" si="2"/>
        <v>0</v>
      </c>
      <c r="D99" s="35">
        <v>0.0</v>
      </c>
      <c r="E99" s="15">
        <v>45240.0</v>
      </c>
      <c r="F99" s="17">
        <v>19425.35</v>
      </c>
      <c r="G99" s="16">
        <f t="shared" si="3"/>
        <v>0.001549344429</v>
      </c>
      <c r="H99" s="35">
        <v>0.0015</v>
      </c>
      <c r="I99" s="15">
        <v>45240.0</v>
      </c>
      <c r="J99" s="36">
        <v>6228.3</v>
      </c>
      <c r="K99" s="37">
        <f t="shared" ref="K99:L99" si="106">J99/J100-1</f>
        <v>0.005140039862</v>
      </c>
      <c r="L99" s="38">
        <f t="shared" si="106"/>
        <v>2.261526627</v>
      </c>
      <c r="M99" s="18">
        <f t="shared" si="5"/>
        <v>-0.06485996014</v>
      </c>
      <c r="N99" s="3"/>
    </row>
    <row r="100" ht="14.25" customHeight="1">
      <c r="A100" s="23">
        <v>45239.0</v>
      </c>
      <c r="B100" s="24">
        <v>212.55</v>
      </c>
      <c r="C100" s="24">
        <f t="shared" si="2"/>
        <v>-0.008397480756</v>
      </c>
      <c r="D100" s="25">
        <v>-0.0084</v>
      </c>
      <c r="E100" s="23">
        <v>45239.0</v>
      </c>
      <c r="F100" s="26">
        <v>19395.3</v>
      </c>
      <c r="G100" s="24">
        <f t="shared" si="3"/>
        <v>-0.00247897755</v>
      </c>
      <c r="H100" s="25">
        <v>-0.0025</v>
      </c>
      <c r="I100" s="23">
        <v>45239.0</v>
      </c>
      <c r="J100" s="27">
        <v>6196.45</v>
      </c>
      <c r="K100" s="28">
        <f t="shared" ref="K100:L100" si="107">J100/J101-1</f>
        <v>0.001575961336</v>
      </c>
      <c r="L100" s="29">
        <f t="shared" si="107"/>
        <v>-0.8257418766</v>
      </c>
      <c r="M100" s="30">
        <f t="shared" si="5"/>
        <v>-0.06842403866</v>
      </c>
      <c r="N100" s="3"/>
    </row>
    <row r="101" ht="14.25" customHeight="1">
      <c r="A101" s="15">
        <v>45238.0</v>
      </c>
      <c r="B101" s="16">
        <v>214.35</v>
      </c>
      <c r="C101" s="16">
        <f t="shared" si="2"/>
        <v>-0.0002332089552</v>
      </c>
      <c r="D101" s="35">
        <v>-2.0E-4</v>
      </c>
      <c r="E101" s="15">
        <v>45238.0</v>
      </c>
      <c r="F101" s="17">
        <v>19443.5</v>
      </c>
      <c r="G101" s="16">
        <f t="shared" si="3"/>
        <v>0.001896252325</v>
      </c>
      <c r="H101" s="35">
        <v>0.0019</v>
      </c>
      <c r="I101" s="15">
        <v>45238.0</v>
      </c>
      <c r="J101" s="36">
        <v>6186.7</v>
      </c>
      <c r="K101" s="37">
        <f t="shared" ref="K101:L101" si="108">J101/J102-1</f>
        <v>0.009043832824</v>
      </c>
      <c r="L101" s="38">
        <f t="shared" si="108"/>
        <v>1.075542633</v>
      </c>
      <c r="M101" s="18">
        <f t="shared" si="5"/>
        <v>-0.06095616718</v>
      </c>
      <c r="N101" s="3"/>
    </row>
    <row r="102" ht="14.25" customHeight="1">
      <c r="A102" s="23">
        <v>45237.0</v>
      </c>
      <c r="B102" s="24">
        <v>214.4</v>
      </c>
      <c r="C102" s="24">
        <f t="shared" si="2"/>
        <v>-0.003022552895</v>
      </c>
      <c r="D102" s="25">
        <v>-0.003</v>
      </c>
      <c r="E102" s="23">
        <v>45237.0</v>
      </c>
      <c r="F102" s="26">
        <v>19406.7</v>
      </c>
      <c r="G102" s="24">
        <f t="shared" si="3"/>
        <v>-0.0002601517122</v>
      </c>
      <c r="H102" s="25">
        <v>-3.0E-4</v>
      </c>
      <c r="I102" s="23">
        <v>45237.0</v>
      </c>
      <c r="J102" s="27">
        <v>6131.25</v>
      </c>
      <c r="K102" s="28">
        <f t="shared" ref="K102:L102" si="109">J102/J103-1</f>
        <v>0.004357334163</v>
      </c>
      <c r="L102" s="29">
        <f t="shared" si="109"/>
        <v>-0.7192555121</v>
      </c>
      <c r="M102" s="30">
        <f t="shared" si="5"/>
        <v>-0.06564266584</v>
      </c>
      <c r="N102" s="3"/>
    </row>
    <row r="103" ht="14.25" customHeight="1">
      <c r="A103" s="15">
        <v>45236.0</v>
      </c>
      <c r="B103" s="16">
        <v>215.05</v>
      </c>
      <c r="C103" s="16">
        <f t="shared" si="2"/>
        <v>0.03439153439</v>
      </c>
      <c r="D103" s="35">
        <v>0.0344</v>
      </c>
      <c r="E103" s="15">
        <v>45236.0</v>
      </c>
      <c r="F103" s="17">
        <v>19411.75</v>
      </c>
      <c r="G103" s="16">
        <f t="shared" si="3"/>
        <v>0.009419882895</v>
      </c>
      <c r="H103" s="35">
        <v>0.0094</v>
      </c>
      <c r="I103" s="15">
        <v>45236.0</v>
      </c>
      <c r="J103" s="36">
        <v>6104.65</v>
      </c>
      <c r="K103" s="37">
        <f t="shared" ref="K103:L103" si="110">J103/J104-1</f>
        <v>0.01552064012</v>
      </c>
      <c r="L103" s="38">
        <f t="shared" si="110"/>
        <v>0.1814004631</v>
      </c>
      <c r="M103" s="18">
        <f t="shared" si="5"/>
        <v>-0.05447935988</v>
      </c>
      <c r="N103" s="3"/>
    </row>
    <row r="104" ht="14.25" customHeight="1">
      <c r="A104" s="23">
        <v>45233.0</v>
      </c>
      <c r="B104" s="24">
        <v>207.9</v>
      </c>
      <c r="C104" s="24">
        <f t="shared" si="2"/>
        <v>-0.00144092219</v>
      </c>
      <c r="D104" s="25">
        <v>-0.0014</v>
      </c>
      <c r="E104" s="23">
        <v>45233.0</v>
      </c>
      <c r="F104" s="26">
        <v>19230.6</v>
      </c>
      <c r="G104" s="24">
        <f t="shared" si="3"/>
        <v>0.005088001254</v>
      </c>
      <c r="H104" s="25">
        <v>0.0051</v>
      </c>
      <c r="I104" s="23">
        <v>45233.0</v>
      </c>
      <c r="J104" s="27">
        <v>6011.35</v>
      </c>
      <c r="K104" s="28">
        <f t="shared" ref="K104:L104" si="111">J104/J105-1</f>
        <v>0.01313749284</v>
      </c>
      <c r="L104" s="29">
        <f t="shared" si="111"/>
        <v>-0.2028464325</v>
      </c>
      <c r="M104" s="30">
        <f t="shared" si="5"/>
        <v>-0.05686250716</v>
      </c>
      <c r="N104" s="3"/>
    </row>
    <row r="105" ht="14.25" customHeight="1">
      <c r="A105" s="15">
        <v>45232.0</v>
      </c>
      <c r="B105" s="16">
        <v>208.2</v>
      </c>
      <c r="C105" s="16">
        <f t="shared" si="2"/>
        <v>0.04204204204</v>
      </c>
      <c r="D105" s="35">
        <v>0.042</v>
      </c>
      <c r="E105" s="15">
        <v>45232.0</v>
      </c>
      <c r="F105" s="17">
        <v>19133.25</v>
      </c>
      <c r="G105" s="16">
        <f t="shared" si="3"/>
        <v>0.007588543984</v>
      </c>
      <c r="H105" s="35">
        <v>0.0076</v>
      </c>
      <c r="I105" s="15">
        <v>45232.0</v>
      </c>
      <c r="J105" s="36">
        <v>5933.4</v>
      </c>
      <c r="K105" s="37">
        <f t="shared" ref="K105:L105" si="112">J105/J106-1</f>
        <v>0.01648050435</v>
      </c>
      <c r="L105" s="38">
        <f t="shared" si="112"/>
        <v>3.980922093</v>
      </c>
      <c r="M105" s="18">
        <f t="shared" si="5"/>
        <v>-0.05351949565</v>
      </c>
      <c r="N105" s="3"/>
    </row>
    <row r="106" ht="14.25" customHeight="1">
      <c r="A106" s="23">
        <v>45231.0</v>
      </c>
      <c r="B106" s="24">
        <v>199.8</v>
      </c>
      <c r="C106" s="24">
        <f t="shared" si="2"/>
        <v>-0.04516129032</v>
      </c>
      <c r="D106" s="25">
        <v>-0.0452</v>
      </c>
      <c r="E106" s="23">
        <v>45231.0</v>
      </c>
      <c r="F106" s="26">
        <v>18989.15</v>
      </c>
      <c r="G106" s="24">
        <f t="shared" si="3"/>
        <v>-0.004740665423</v>
      </c>
      <c r="H106" s="25">
        <v>-0.0047</v>
      </c>
      <c r="I106" s="23">
        <v>45231.0</v>
      </c>
      <c r="J106" s="27">
        <v>5837.2</v>
      </c>
      <c r="K106" s="28">
        <f t="shared" ref="K106:L106" si="113">J106/J107-1</f>
        <v>0.003308725582</v>
      </c>
      <c r="L106" s="29">
        <f t="shared" si="113"/>
        <v>-4.503308726</v>
      </c>
      <c r="M106" s="30">
        <f t="shared" si="5"/>
        <v>-0.06669127442</v>
      </c>
      <c r="N106" s="3"/>
    </row>
    <row r="107" ht="14.25" customHeight="1">
      <c r="A107" s="15">
        <v>45230.0</v>
      </c>
      <c r="B107" s="16">
        <v>209.25</v>
      </c>
      <c r="C107" s="16">
        <f t="shared" si="2"/>
        <v>-0.003334127173</v>
      </c>
      <c r="D107" s="35">
        <v>-0.0033</v>
      </c>
      <c r="E107" s="15">
        <v>45230.0</v>
      </c>
      <c r="F107" s="17">
        <v>19079.6</v>
      </c>
      <c r="G107" s="16">
        <f t="shared" si="3"/>
        <v>-0.003202566233</v>
      </c>
      <c r="H107" s="35">
        <v>-0.0032</v>
      </c>
      <c r="I107" s="15">
        <v>45230.0</v>
      </c>
      <c r="J107" s="36">
        <v>5817.95</v>
      </c>
      <c r="K107" s="37">
        <f t="shared" ref="K107:L107" si="114">J107/J108-1</f>
        <v>-0.0009444573234</v>
      </c>
      <c r="L107" s="38">
        <f t="shared" si="114"/>
        <v>1.392248805</v>
      </c>
      <c r="M107" s="18">
        <f t="shared" si="5"/>
        <v>-0.07094445732</v>
      </c>
      <c r="N107" s="3"/>
    </row>
    <row r="108" ht="14.25" customHeight="1">
      <c r="A108" s="23">
        <v>45229.0</v>
      </c>
      <c r="B108" s="24">
        <v>209.95</v>
      </c>
      <c r="C108" s="24">
        <f t="shared" si="2"/>
        <v>0.007437619962</v>
      </c>
      <c r="D108" s="25">
        <v>0.0074</v>
      </c>
      <c r="E108" s="23">
        <v>45229.0</v>
      </c>
      <c r="F108" s="26">
        <v>19140.9</v>
      </c>
      <c r="G108" s="24">
        <f t="shared" si="3"/>
        <v>0.004916720261</v>
      </c>
      <c r="H108" s="25">
        <v>0.0049</v>
      </c>
      <c r="I108" s="23">
        <v>45229.0</v>
      </c>
      <c r="J108" s="27">
        <v>5823.45</v>
      </c>
      <c r="K108" s="28">
        <f t="shared" ref="K108:L108" si="115">J108/J109-1</f>
        <v>-0.0003947989529</v>
      </c>
      <c r="L108" s="29">
        <f t="shared" si="115"/>
        <v>-1.016924478</v>
      </c>
      <c r="M108" s="30">
        <f t="shared" si="5"/>
        <v>-0.07039479895</v>
      </c>
      <c r="N108" s="3"/>
    </row>
    <row r="109" ht="14.25" customHeight="1">
      <c r="A109" s="15">
        <v>45226.0</v>
      </c>
      <c r="B109" s="16">
        <v>208.4</v>
      </c>
      <c r="C109" s="16">
        <f t="shared" si="2"/>
        <v>-0.004537855266</v>
      </c>
      <c r="D109" s="35">
        <v>-0.0045</v>
      </c>
      <c r="E109" s="15">
        <v>45226.0</v>
      </c>
      <c r="F109" s="17">
        <v>19047.25</v>
      </c>
      <c r="G109" s="16">
        <f t="shared" si="3"/>
        <v>0.01007570033</v>
      </c>
      <c r="H109" s="35">
        <v>0.0101</v>
      </c>
      <c r="I109" s="15">
        <v>45226.0</v>
      </c>
      <c r="J109" s="36">
        <v>5825.75</v>
      </c>
      <c r="K109" s="37">
        <f t="shared" ref="K109:L109" si="116">J109/J110-1</f>
        <v>0.02332709755</v>
      </c>
      <c r="L109" s="38">
        <f t="shared" si="116"/>
        <v>-4.817612812</v>
      </c>
      <c r="M109" s="18">
        <f t="shared" si="5"/>
        <v>-0.04667290245</v>
      </c>
      <c r="N109" s="3"/>
    </row>
    <row r="110" ht="14.25" customHeight="1">
      <c r="A110" s="23">
        <v>45225.0</v>
      </c>
      <c r="B110" s="24">
        <v>209.35</v>
      </c>
      <c r="C110" s="24">
        <f t="shared" si="2"/>
        <v>0.011352657</v>
      </c>
      <c r="D110" s="25">
        <v>0.0114</v>
      </c>
      <c r="E110" s="23">
        <v>45225.0</v>
      </c>
      <c r="F110" s="26">
        <v>18857.25</v>
      </c>
      <c r="G110" s="24">
        <f t="shared" si="3"/>
        <v>-0.01385304477</v>
      </c>
      <c r="H110" s="25">
        <v>-0.0139</v>
      </c>
      <c r="I110" s="23">
        <v>45225.0</v>
      </c>
      <c r="J110" s="27">
        <v>5692.95</v>
      </c>
      <c r="K110" s="28">
        <f t="shared" ref="K110:L110" si="117">J110/J111-1</f>
        <v>-0.006110388533</v>
      </c>
      <c r="L110" s="29">
        <f t="shared" si="117"/>
        <v>1.011841048</v>
      </c>
      <c r="M110" s="30">
        <f t="shared" si="5"/>
        <v>-0.07611038853</v>
      </c>
      <c r="N110" s="3"/>
    </row>
    <row r="111" ht="14.25" customHeight="1">
      <c r="A111" s="15">
        <v>45224.0</v>
      </c>
      <c r="B111" s="16">
        <v>207.0</v>
      </c>
      <c r="C111" s="16">
        <f t="shared" si="2"/>
        <v>-0.01287553648</v>
      </c>
      <c r="D111" s="35">
        <v>-0.0129</v>
      </c>
      <c r="E111" s="15">
        <v>45224.0</v>
      </c>
      <c r="F111" s="17">
        <v>19122.15</v>
      </c>
      <c r="G111" s="16">
        <f t="shared" si="3"/>
        <v>-0.008277256992</v>
      </c>
      <c r="H111" s="35">
        <v>-0.0083</v>
      </c>
      <c r="I111" s="15">
        <v>45224.0</v>
      </c>
      <c r="J111" s="36">
        <v>5727.95</v>
      </c>
      <c r="K111" s="37">
        <f t="shared" ref="K111:L111" si="118">J111/J112-1</f>
        <v>-0.003037212379</v>
      </c>
      <c r="L111" s="38">
        <f t="shared" si="118"/>
        <v>-0.9219574147</v>
      </c>
      <c r="M111" s="18">
        <f t="shared" si="5"/>
        <v>-0.07303721238</v>
      </c>
      <c r="N111" s="3"/>
    </row>
    <row r="112" ht="14.25" customHeight="1">
      <c r="A112" s="23">
        <v>45222.0</v>
      </c>
      <c r="B112" s="24">
        <v>209.7</v>
      </c>
      <c r="C112" s="24">
        <f t="shared" si="2"/>
        <v>-0.0704787234</v>
      </c>
      <c r="D112" s="25">
        <v>-0.0705</v>
      </c>
      <c r="E112" s="23">
        <v>45222.0</v>
      </c>
      <c r="F112" s="26">
        <v>19281.75</v>
      </c>
      <c r="G112" s="24">
        <f t="shared" si="3"/>
        <v>-0.0133502877</v>
      </c>
      <c r="H112" s="25">
        <v>-0.0134</v>
      </c>
      <c r="I112" s="23">
        <v>45222.0</v>
      </c>
      <c r="J112" s="27">
        <v>5745.4</v>
      </c>
      <c r="K112" s="28">
        <f t="shared" ref="K112:L112" si="119">J112/J113-1</f>
        <v>-0.03891737272</v>
      </c>
      <c r="L112" s="29">
        <f t="shared" si="119"/>
        <v>3.432685078</v>
      </c>
      <c r="M112" s="30">
        <f t="shared" si="5"/>
        <v>-0.1089173727</v>
      </c>
      <c r="N112" s="3"/>
    </row>
    <row r="113" ht="14.25" customHeight="1">
      <c r="A113" s="15">
        <v>45219.0</v>
      </c>
      <c r="B113" s="16">
        <v>225.6</v>
      </c>
      <c r="C113" s="16">
        <f t="shared" si="2"/>
        <v>-0.005071664829</v>
      </c>
      <c r="D113" s="35">
        <v>-0.0051</v>
      </c>
      <c r="E113" s="15">
        <v>45219.0</v>
      </c>
      <c r="F113" s="17">
        <v>19542.65</v>
      </c>
      <c r="G113" s="16">
        <f t="shared" si="3"/>
        <v>-0.004180955632</v>
      </c>
      <c r="H113" s="35">
        <v>-0.0042</v>
      </c>
      <c r="I113" s="15">
        <v>45219.0</v>
      </c>
      <c r="J113" s="36">
        <v>5978.05</v>
      </c>
      <c r="K113" s="37">
        <f t="shared" ref="K113:L113" si="120">J113/J114-1</f>
        <v>-0.008779638534</v>
      </c>
      <c r="L113" s="38">
        <f t="shared" si="120"/>
        <v>-15.49806968</v>
      </c>
      <c r="M113" s="18">
        <f t="shared" si="5"/>
        <v>-0.07877963853</v>
      </c>
      <c r="N113" s="3"/>
    </row>
    <row r="114" ht="14.25" customHeight="1">
      <c r="A114" s="23">
        <v>45218.0</v>
      </c>
      <c r="B114" s="24">
        <v>226.75</v>
      </c>
      <c r="C114" s="24">
        <f t="shared" si="2"/>
        <v>0.02578602126</v>
      </c>
      <c r="D114" s="25">
        <v>0.0258</v>
      </c>
      <c r="E114" s="23">
        <v>45218.0</v>
      </c>
      <c r="F114" s="26">
        <v>19624.7</v>
      </c>
      <c r="G114" s="24">
        <f t="shared" si="3"/>
        <v>-0.002358790307</v>
      </c>
      <c r="H114" s="25">
        <v>-0.0024</v>
      </c>
      <c r="I114" s="23">
        <v>45218.0</v>
      </c>
      <c r="J114" s="27">
        <v>6031.0</v>
      </c>
      <c r="K114" s="28">
        <f t="shared" ref="K114:L114" si="121">J114/J115-1</f>
        <v>0.0006055729301</v>
      </c>
      <c r="L114" s="29">
        <f t="shared" si="121"/>
        <v>-1.393078691</v>
      </c>
      <c r="M114" s="30">
        <f t="shared" si="5"/>
        <v>-0.06939442707</v>
      </c>
      <c r="N114" s="3"/>
    </row>
    <row r="115" ht="14.25" customHeight="1">
      <c r="A115" s="15">
        <v>45217.0</v>
      </c>
      <c r="B115" s="16">
        <v>221.05</v>
      </c>
      <c r="C115" s="16">
        <f t="shared" si="2"/>
        <v>-0.003381424707</v>
      </c>
      <c r="D115" s="35">
        <v>-0.0034</v>
      </c>
      <c r="E115" s="15">
        <v>45217.0</v>
      </c>
      <c r="F115" s="17">
        <v>19671.1</v>
      </c>
      <c r="G115" s="16">
        <f t="shared" si="3"/>
        <v>-0.007086793024</v>
      </c>
      <c r="H115" s="35">
        <v>-0.0071</v>
      </c>
      <c r="I115" s="15">
        <v>45217.0</v>
      </c>
      <c r="J115" s="36">
        <v>6027.35</v>
      </c>
      <c r="K115" s="37">
        <f t="shared" ref="K115:L115" si="122">J115/J116-1</f>
        <v>-0.001540589565</v>
      </c>
      <c r="L115" s="38">
        <f t="shared" si="122"/>
        <v>-1.145147108</v>
      </c>
      <c r="M115" s="18">
        <f t="shared" si="5"/>
        <v>-0.07154058957</v>
      </c>
      <c r="N115" s="3"/>
    </row>
    <row r="116" ht="14.25" customHeight="1">
      <c r="A116" s="23">
        <v>45216.0</v>
      </c>
      <c r="B116" s="24">
        <v>221.8</v>
      </c>
      <c r="C116" s="24">
        <f t="shared" si="2"/>
        <v>0.0134795522</v>
      </c>
      <c r="D116" s="25">
        <v>0.0135</v>
      </c>
      <c r="E116" s="23">
        <v>45216.0</v>
      </c>
      <c r="F116" s="26">
        <v>19811.5</v>
      </c>
      <c r="G116" s="24">
        <f t="shared" si="3"/>
        <v>0.004041709428</v>
      </c>
      <c r="H116" s="25">
        <v>0.004</v>
      </c>
      <c r="I116" s="23">
        <v>45216.0</v>
      </c>
      <c r="J116" s="27">
        <v>6036.65</v>
      </c>
      <c r="K116" s="28">
        <f t="shared" ref="K116:L116" si="123">J116/J117-1</f>
        <v>0.01061398736</v>
      </c>
      <c r="L116" s="29">
        <f t="shared" si="123"/>
        <v>2.686179016</v>
      </c>
      <c r="M116" s="30">
        <f t="shared" si="5"/>
        <v>-0.05938601264</v>
      </c>
      <c r="N116" s="3"/>
    </row>
    <row r="117" ht="14.25" customHeight="1">
      <c r="A117" s="15">
        <v>45215.0</v>
      </c>
      <c r="B117" s="16">
        <v>218.85</v>
      </c>
      <c r="C117" s="16">
        <f t="shared" si="2"/>
        <v>-0.01882985878</v>
      </c>
      <c r="D117" s="35">
        <v>-0.0188</v>
      </c>
      <c r="E117" s="15">
        <v>45215.0</v>
      </c>
      <c r="F117" s="17">
        <v>19731.75</v>
      </c>
      <c r="G117" s="16">
        <f t="shared" si="3"/>
        <v>-0.0009771632394</v>
      </c>
      <c r="H117" s="35">
        <v>-0.001</v>
      </c>
      <c r="I117" s="15">
        <v>45215.0</v>
      </c>
      <c r="J117" s="36">
        <v>5973.25</v>
      </c>
      <c r="K117" s="37">
        <f t="shared" ref="K117:L117" si="124">J117/J118-1</f>
        <v>0.00287940095</v>
      </c>
      <c r="L117" s="38">
        <f t="shared" si="124"/>
        <v>-1.626515765</v>
      </c>
      <c r="M117" s="18">
        <f t="shared" si="5"/>
        <v>-0.06712059905</v>
      </c>
      <c r="N117" s="3"/>
    </row>
    <row r="118" ht="14.25" customHeight="1">
      <c r="A118" s="23">
        <v>45212.0</v>
      </c>
      <c r="B118" s="24">
        <v>223.05</v>
      </c>
      <c r="C118" s="24">
        <f t="shared" si="2"/>
        <v>-0.02470485352</v>
      </c>
      <c r="D118" s="25">
        <v>-0.0247</v>
      </c>
      <c r="E118" s="23">
        <v>45212.0</v>
      </c>
      <c r="F118" s="26">
        <v>19751.05</v>
      </c>
      <c r="G118" s="24">
        <f t="shared" si="3"/>
        <v>-0.002169849449</v>
      </c>
      <c r="H118" s="25">
        <v>-0.0022</v>
      </c>
      <c r="I118" s="23">
        <v>45212.0</v>
      </c>
      <c r="J118" s="27">
        <v>5956.1</v>
      </c>
      <c r="K118" s="28">
        <f t="shared" ref="K118:L118" si="125">J118/J119-1</f>
        <v>-0.004595895448</v>
      </c>
      <c r="L118" s="29">
        <f t="shared" si="125"/>
        <v>-1.552084266</v>
      </c>
      <c r="M118" s="30">
        <f t="shared" si="5"/>
        <v>-0.07459589545</v>
      </c>
      <c r="N118" s="3"/>
    </row>
    <row r="119" ht="14.25" customHeight="1">
      <c r="A119" s="15">
        <v>45211.0</v>
      </c>
      <c r="B119" s="16">
        <v>228.7</v>
      </c>
      <c r="C119" s="16">
        <f t="shared" si="2"/>
        <v>-0.0006554511689</v>
      </c>
      <c r="D119" s="35">
        <v>-7.0E-4</v>
      </c>
      <c r="E119" s="15">
        <v>45211.0</v>
      </c>
      <c r="F119" s="17">
        <v>19794.0</v>
      </c>
      <c r="G119" s="16">
        <f t="shared" si="3"/>
        <v>-0.000875760612</v>
      </c>
      <c r="H119" s="35">
        <v>-9.0E-4</v>
      </c>
      <c r="I119" s="15">
        <v>45211.0</v>
      </c>
      <c r="J119" s="36">
        <v>5983.6</v>
      </c>
      <c r="K119" s="37">
        <f t="shared" ref="K119:L119" si="126">J119/J120-1</f>
        <v>0.00832462674</v>
      </c>
      <c r="L119" s="38">
        <f t="shared" si="126"/>
        <v>-0.1060415217</v>
      </c>
      <c r="M119" s="18">
        <f t="shared" si="5"/>
        <v>-0.06167537326</v>
      </c>
      <c r="N119" s="3"/>
    </row>
    <row r="120" ht="14.25" customHeight="1">
      <c r="A120" s="23">
        <v>45210.0</v>
      </c>
      <c r="B120" s="24">
        <v>228.85</v>
      </c>
      <c r="C120" s="24">
        <f t="shared" si="2"/>
        <v>0.001312623058</v>
      </c>
      <c r="D120" s="25">
        <v>0.0013</v>
      </c>
      <c r="E120" s="23">
        <v>45210.0</v>
      </c>
      <c r="F120" s="26">
        <v>19811.35</v>
      </c>
      <c r="G120" s="24">
        <f t="shared" si="3"/>
        <v>0.006170692006</v>
      </c>
      <c r="H120" s="25">
        <v>0.0062</v>
      </c>
      <c r="I120" s="23">
        <v>45210.0</v>
      </c>
      <c r="J120" s="27">
        <v>5934.2</v>
      </c>
      <c r="K120" s="28">
        <f t="shared" ref="K120:L120" si="127">J120/J121-1</f>
        <v>0.009312095519</v>
      </c>
      <c r="L120" s="29">
        <f t="shared" si="127"/>
        <v>-0.2282849914</v>
      </c>
      <c r="M120" s="30">
        <f t="shared" si="5"/>
        <v>-0.06068790448</v>
      </c>
      <c r="N120" s="3"/>
      <c r="R120" s="70" t="s">
        <v>53</v>
      </c>
      <c r="S120" s="69"/>
      <c r="T120" s="71"/>
      <c r="U120" s="71" t="s">
        <v>54</v>
      </c>
      <c r="V120" s="71"/>
      <c r="W120" s="3"/>
      <c r="X120" s="3"/>
    </row>
    <row r="121" ht="14.25" customHeight="1">
      <c r="A121" s="15">
        <v>45209.0</v>
      </c>
      <c r="B121" s="16">
        <v>228.55</v>
      </c>
      <c r="C121" s="16">
        <f t="shared" si="2"/>
        <v>0.01577777778</v>
      </c>
      <c r="D121" s="35">
        <v>0.0158</v>
      </c>
      <c r="E121" s="15">
        <v>45209.0</v>
      </c>
      <c r="F121" s="17">
        <v>19689.85</v>
      </c>
      <c r="G121" s="16">
        <f t="shared" si="3"/>
        <v>0.009096802794</v>
      </c>
      <c r="H121" s="35">
        <v>0.0091</v>
      </c>
      <c r="I121" s="15">
        <v>45209.0</v>
      </c>
      <c r="J121" s="36">
        <v>5879.45</v>
      </c>
      <c r="K121" s="37">
        <f t="shared" ref="K121:L121" si="128">J121/J122-1</f>
        <v>0.01206675446</v>
      </c>
      <c r="L121" s="38">
        <f t="shared" si="128"/>
        <v>-1.63768032</v>
      </c>
      <c r="M121" s="18">
        <f t="shared" si="5"/>
        <v>-0.05793324554</v>
      </c>
      <c r="N121" s="3"/>
      <c r="R121" s="72">
        <f>_xlfn.VAR.P(C11:C752)</f>
        <v>0.0007298635167</v>
      </c>
      <c r="S121" s="69"/>
      <c r="T121" s="69"/>
      <c r="U121" s="73">
        <f>_xlfn.VAR.P(G10:G752)</f>
        <v>0.00007492099614</v>
      </c>
      <c r="V121" s="69"/>
      <c r="W121" s="3"/>
      <c r="X121" s="3"/>
      <c r="AG121" s="42" t="s">
        <v>55</v>
      </c>
      <c r="AH121" s="43"/>
      <c r="AI121" s="43"/>
      <c r="AJ121" s="43"/>
      <c r="AK121" s="43"/>
      <c r="AL121" s="43"/>
      <c r="AM121" s="43"/>
      <c r="AN121" s="43"/>
    </row>
    <row r="122" ht="14.25" customHeight="1">
      <c r="A122" s="23">
        <v>45208.0</v>
      </c>
      <c r="B122" s="24">
        <v>225.0</v>
      </c>
      <c r="C122" s="24">
        <f t="shared" si="2"/>
        <v>-0.026816609</v>
      </c>
      <c r="D122" s="25">
        <v>-0.0268</v>
      </c>
      <c r="E122" s="23">
        <v>45208.0</v>
      </c>
      <c r="F122" s="26">
        <v>19512.35</v>
      </c>
      <c r="G122" s="24">
        <f t="shared" si="3"/>
        <v>-0.007181926883</v>
      </c>
      <c r="H122" s="25">
        <v>-0.0072</v>
      </c>
      <c r="I122" s="23">
        <v>45208.0</v>
      </c>
      <c r="J122" s="27">
        <v>5809.35</v>
      </c>
      <c r="K122" s="28">
        <f t="shared" ref="K122:L122" si="129">J122/J123-1</f>
        <v>-0.01892288986</v>
      </c>
      <c r="L122" s="29">
        <f t="shared" si="129"/>
        <v>-4.851543431</v>
      </c>
      <c r="M122" s="30">
        <f t="shared" si="5"/>
        <v>-0.08892288986</v>
      </c>
      <c r="N122" s="3"/>
      <c r="R122" s="74">
        <f>R121-W123</f>
        <v>0.0007298633482</v>
      </c>
      <c r="S122" s="75" t="s">
        <v>56</v>
      </c>
      <c r="T122" s="51"/>
      <c r="U122" s="3"/>
      <c r="V122" s="3"/>
      <c r="W122" s="76" t="s">
        <v>57</v>
      </c>
      <c r="X122" s="3"/>
    </row>
    <row r="123" ht="14.25" customHeight="1">
      <c r="A123" s="15">
        <v>45205.0</v>
      </c>
      <c r="B123" s="16">
        <v>231.2</v>
      </c>
      <c r="C123" s="16">
        <f t="shared" si="2"/>
        <v>0.008066274253</v>
      </c>
      <c r="D123" s="35">
        <v>0.0081</v>
      </c>
      <c r="E123" s="15">
        <v>45205.0</v>
      </c>
      <c r="F123" s="17">
        <v>19653.5</v>
      </c>
      <c r="G123" s="16">
        <f t="shared" si="3"/>
        <v>0.005512707366</v>
      </c>
      <c r="H123" s="35">
        <v>0.0055</v>
      </c>
      <c r="I123" s="15">
        <v>45205.0</v>
      </c>
      <c r="J123" s="36">
        <v>5921.4</v>
      </c>
      <c r="K123" s="37">
        <f t="shared" ref="K123:L123" si="130">J123/J124-1</f>
        <v>0.004913066721</v>
      </c>
      <c r="L123" s="38">
        <f t="shared" si="130"/>
        <v>-0.2224806343</v>
      </c>
      <c r="M123" s="18">
        <f t="shared" si="5"/>
        <v>-0.06508693328</v>
      </c>
      <c r="N123" s="3"/>
      <c r="R123" s="77"/>
      <c r="S123" s="69"/>
      <c r="T123" s="69"/>
      <c r="U123" s="3"/>
      <c r="V123" s="3"/>
      <c r="W123" s="78">
        <f>U121*H11^2</f>
        <v>0.0000000001685722413</v>
      </c>
      <c r="X123" s="3"/>
    </row>
    <row r="124" ht="14.25" customHeight="1">
      <c r="A124" s="23">
        <v>45204.0</v>
      </c>
      <c r="B124" s="24">
        <v>229.35</v>
      </c>
      <c r="C124" s="24">
        <f t="shared" si="2"/>
        <v>-0.006067172264</v>
      </c>
      <c r="D124" s="25">
        <v>-0.0061</v>
      </c>
      <c r="E124" s="23">
        <v>45204.0</v>
      </c>
      <c r="F124" s="26">
        <v>19545.75</v>
      </c>
      <c r="G124" s="24">
        <f t="shared" si="3"/>
        <v>0.005641563894</v>
      </c>
      <c r="H124" s="25">
        <v>0.0056</v>
      </c>
      <c r="I124" s="23">
        <v>45204.0</v>
      </c>
      <c r="J124" s="27">
        <v>5892.45</v>
      </c>
      <c r="K124" s="28">
        <f t="shared" ref="K124:L124" si="131">J124/J125-1</f>
        <v>0.006318899487</v>
      </c>
      <c r="L124" s="29">
        <f t="shared" si="131"/>
        <v>-1.552847703</v>
      </c>
      <c r="M124" s="30">
        <f t="shared" si="5"/>
        <v>-0.06368110051</v>
      </c>
      <c r="N124" s="3"/>
    </row>
    <row r="125" ht="14.25" customHeight="1">
      <c r="A125" s="15">
        <v>45203.0</v>
      </c>
      <c r="B125" s="16">
        <v>230.75</v>
      </c>
      <c r="C125" s="16">
        <f t="shared" si="2"/>
        <v>-0.008592910849</v>
      </c>
      <c r="D125" s="35">
        <v>-0.0086</v>
      </c>
      <c r="E125" s="15">
        <v>45203.0</v>
      </c>
      <c r="F125" s="17">
        <v>19436.1</v>
      </c>
      <c r="G125" s="16">
        <f t="shared" si="3"/>
        <v>-0.004744287269</v>
      </c>
      <c r="H125" s="35">
        <v>-0.0047</v>
      </c>
      <c r="I125" s="15">
        <v>45203.0</v>
      </c>
      <c r="J125" s="36">
        <v>5855.45</v>
      </c>
      <c r="K125" s="37">
        <f t="shared" ref="K125:L125" si="132">J125/J126-1</f>
        <v>-0.01142972911</v>
      </c>
      <c r="L125" s="38">
        <f t="shared" si="132"/>
        <v>-2.687441036</v>
      </c>
      <c r="M125" s="18">
        <f t="shared" si="5"/>
        <v>-0.08142972911</v>
      </c>
      <c r="N125" s="3"/>
    </row>
    <row r="126" ht="14.25" customHeight="1">
      <c r="A126" s="23">
        <v>45202.0</v>
      </c>
      <c r="B126" s="24">
        <v>232.75</v>
      </c>
      <c r="C126" s="24">
        <f t="shared" si="2"/>
        <v>-0.001929674099</v>
      </c>
      <c r="D126" s="25">
        <v>-0.0019</v>
      </c>
      <c r="E126" s="23">
        <v>45202.0</v>
      </c>
      <c r="F126" s="26">
        <v>19528.75</v>
      </c>
      <c r="G126" s="24">
        <f t="shared" si="3"/>
        <v>-0.005578385094</v>
      </c>
      <c r="H126" s="25">
        <v>-0.0056</v>
      </c>
      <c r="I126" s="23">
        <v>45202.0</v>
      </c>
      <c r="J126" s="27">
        <v>5923.15</v>
      </c>
      <c r="K126" s="28">
        <f t="shared" ref="K126:L126" si="133">J126/J127-1</f>
        <v>0.006773409481</v>
      </c>
      <c r="L126" s="29">
        <f t="shared" si="133"/>
        <v>-0.4578753379</v>
      </c>
      <c r="M126" s="30">
        <f t="shared" si="5"/>
        <v>-0.06322659052</v>
      </c>
      <c r="N126" s="3"/>
    </row>
    <row r="127" ht="14.25" customHeight="1">
      <c r="A127" s="15">
        <v>45198.0</v>
      </c>
      <c r="B127" s="16">
        <v>233.2</v>
      </c>
      <c r="C127" s="16">
        <f t="shared" si="2"/>
        <v>0.02889918376</v>
      </c>
      <c r="D127" s="35">
        <v>0.0289</v>
      </c>
      <c r="E127" s="15">
        <v>45198.0</v>
      </c>
      <c r="F127" s="17">
        <v>19638.3</v>
      </c>
      <c r="G127" s="16">
        <f t="shared" si="3"/>
        <v>0.005877517152</v>
      </c>
      <c r="H127" s="35">
        <v>0.0059</v>
      </c>
      <c r="I127" s="15">
        <v>45198.0</v>
      </c>
      <c r="J127" s="36">
        <v>5883.3</v>
      </c>
      <c r="K127" s="37">
        <f t="shared" ref="K127:L127" si="134">J127/J128-1</f>
        <v>0.01249419175</v>
      </c>
      <c r="L127" s="38">
        <f t="shared" si="134"/>
        <v>-2.458709331</v>
      </c>
      <c r="M127" s="18">
        <f t="shared" si="5"/>
        <v>-0.05750580825</v>
      </c>
      <c r="N127" s="3"/>
    </row>
    <row r="128" ht="14.25" customHeight="1">
      <c r="A128" s="23">
        <v>45197.0</v>
      </c>
      <c r="B128" s="24">
        <v>226.65</v>
      </c>
      <c r="C128" s="24">
        <f t="shared" si="2"/>
        <v>-0.02537088798</v>
      </c>
      <c r="D128" s="25">
        <v>-0.0254</v>
      </c>
      <c r="E128" s="23">
        <v>45197.0</v>
      </c>
      <c r="F128" s="26">
        <v>19523.55</v>
      </c>
      <c r="G128" s="24">
        <f t="shared" si="3"/>
        <v>-0.009783708528</v>
      </c>
      <c r="H128" s="25">
        <v>-0.0098</v>
      </c>
      <c r="I128" s="23">
        <v>45197.0</v>
      </c>
      <c r="J128" s="27">
        <v>5810.7</v>
      </c>
      <c r="K128" s="28">
        <f t="shared" ref="K128:L128" si="135">J128/J129-1</f>
        <v>-0.008565237421</v>
      </c>
      <c r="L128" s="29">
        <f t="shared" si="135"/>
        <v>-1.807031838</v>
      </c>
      <c r="M128" s="30">
        <f t="shared" si="5"/>
        <v>-0.07856523742</v>
      </c>
      <c r="N128" s="3"/>
    </row>
    <row r="129" ht="14.25" customHeight="1">
      <c r="A129" s="15">
        <v>45196.0</v>
      </c>
      <c r="B129" s="16">
        <v>232.55</v>
      </c>
      <c r="C129" s="16">
        <f t="shared" si="2"/>
        <v>0.0008607703895</v>
      </c>
      <c r="D129" s="35">
        <v>9.0E-4</v>
      </c>
      <c r="E129" s="15">
        <v>45196.0</v>
      </c>
      <c r="F129" s="17">
        <v>19716.45</v>
      </c>
      <c r="G129" s="16">
        <f t="shared" si="3"/>
        <v>0.002631619094</v>
      </c>
      <c r="H129" s="35">
        <v>0.0026</v>
      </c>
      <c r="I129" s="15">
        <v>45196.0</v>
      </c>
      <c r="J129" s="36">
        <v>5860.9</v>
      </c>
      <c r="K129" s="37">
        <f t="shared" ref="K129:L129" si="136">J129/J130-1</f>
        <v>0.01061325838</v>
      </c>
      <c r="L129" s="38">
        <f t="shared" si="136"/>
        <v>0.4761017175</v>
      </c>
      <c r="M129" s="18">
        <f t="shared" si="5"/>
        <v>-0.05938674162</v>
      </c>
      <c r="N129" s="3"/>
    </row>
    <row r="130" ht="14.25" customHeight="1">
      <c r="A130" s="23">
        <v>45195.0</v>
      </c>
      <c r="B130" s="24">
        <v>232.35</v>
      </c>
      <c r="C130" s="24">
        <f t="shared" si="2"/>
        <v>-0.001932989691</v>
      </c>
      <c r="D130" s="25">
        <v>-0.0019</v>
      </c>
      <c r="E130" s="23">
        <v>45195.0</v>
      </c>
      <c r="F130" s="26">
        <v>19664.7</v>
      </c>
      <c r="G130" s="24">
        <f t="shared" si="3"/>
        <v>-0.0005006467746</v>
      </c>
      <c r="H130" s="25">
        <v>-5.0E-4</v>
      </c>
      <c r="I130" s="23">
        <v>45195.0</v>
      </c>
      <c r="J130" s="27">
        <v>5799.35</v>
      </c>
      <c r="K130" s="28">
        <f t="shared" ref="K130:L130" si="137">J130/J131-1</f>
        <v>0.007190058962</v>
      </c>
      <c r="L130" s="29">
        <f t="shared" si="137"/>
        <v>0.7359678358</v>
      </c>
      <c r="M130" s="30">
        <f t="shared" si="5"/>
        <v>-0.06280994104</v>
      </c>
      <c r="N130" s="3"/>
    </row>
    <row r="131" ht="14.25" customHeight="1">
      <c r="A131" s="15">
        <v>45194.0</v>
      </c>
      <c r="B131" s="16">
        <v>232.8</v>
      </c>
      <c r="C131" s="16">
        <f t="shared" si="2"/>
        <v>-0.002997858672</v>
      </c>
      <c r="D131" s="35">
        <v>-0.003</v>
      </c>
      <c r="E131" s="15">
        <v>45194.0</v>
      </c>
      <c r="F131" s="17">
        <v>19674.55</v>
      </c>
      <c r="G131" s="16">
        <f t="shared" si="3"/>
        <v>0.00001524835762</v>
      </c>
      <c r="H131" s="35">
        <v>0.0</v>
      </c>
      <c r="I131" s="15">
        <v>45194.0</v>
      </c>
      <c r="J131" s="36">
        <v>5757.95</v>
      </c>
      <c r="K131" s="37">
        <f t="shared" ref="K131:L131" si="138">J131/J132-1</f>
        <v>0.004141815772</v>
      </c>
      <c r="L131" s="38">
        <f t="shared" si="138"/>
        <v>3.353656349</v>
      </c>
      <c r="M131" s="18">
        <f t="shared" si="5"/>
        <v>-0.06585818423</v>
      </c>
      <c r="N131" s="3"/>
    </row>
    <row r="132" ht="14.25" customHeight="1">
      <c r="A132" s="23">
        <v>45191.0</v>
      </c>
      <c r="B132" s="24">
        <v>233.5</v>
      </c>
      <c r="C132" s="24">
        <f t="shared" si="2"/>
        <v>0.01654331737</v>
      </c>
      <c r="D132" s="25">
        <v>0.0165</v>
      </c>
      <c r="E132" s="23">
        <v>45191.0</v>
      </c>
      <c r="F132" s="26">
        <v>19674.25</v>
      </c>
      <c r="G132" s="24">
        <f t="shared" si="3"/>
        <v>-0.003449437377</v>
      </c>
      <c r="H132" s="25">
        <v>-0.0034</v>
      </c>
      <c r="I132" s="23">
        <v>45191.0</v>
      </c>
      <c r="J132" s="27">
        <v>5734.2</v>
      </c>
      <c r="K132" s="28">
        <f t="shared" ref="K132:L132" si="139">J132/J133-1</f>
        <v>0.0009513419158</v>
      </c>
      <c r="L132" s="29">
        <f t="shared" si="139"/>
        <v>-1.06903379</v>
      </c>
      <c r="M132" s="30">
        <f t="shared" si="5"/>
        <v>-0.06904865808</v>
      </c>
      <c r="N132" s="3"/>
    </row>
    <row r="133" ht="14.25" customHeight="1">
      <c r="A133" s="15">
        <v>45190.0</v>
      </c>
      <c r="B133" s="16">
        <v>229.7</v>
      </c>
      <c r="C133" s="16">
        <f t="shared" si="2"/>
        <v>-0.03850983675</v>
      </c>
      <c r="D133" s="35">
        <v>-0.0385</v>
      </c>
      <c r="E133" s="15">
        <v>45190.0</v>
      </c>
      <c r="F133" s="17">
        <v>19742.35</v>
      </c>
      <c r="G133" s="16">
        <f t="shared" si="3"/>
        <v>-0.007991900067</v>
      </c>
      <c r="H133" s="35">
        <v>-0.008</v>
      </c>
      <c r="I133" s="15">
        <v>45190.0</v>
      </c>
      <c r="J133" s="36">
        <v>5728.75</v>
      </c>
      <c r="K133" s="37">
        <f t="shared" ref="K133:L133" si="140">J133/J134-1</f>
        <v>-0.01378081531</v>
      </c>
      <c r="L133" s="38">
        <f t="shared" si="140"/>
        <v>0.9380596615</v>
      </c>
      <c r="M133" s="18">
        <f t="shared" si="5"/>
        <v>-0.08378081531</v>
      </c>
      <c r="N133" s="3"/>
    </row>
    <row r="134" ht="14.25" customHeight="1">
      <c r="A134" s="23">
        <v>45189.0</v>
      </c>
      <c r="B134" s="24">
        <v>238.9</v>
      </c>
      <c r="C134" s="24">
        <f t="shared" si="2"/>
        <v>-0.0219037871</v>
      </c>
      <c r="D134" s="25">
        <v>-0.0219</v>
      </c>
      <c r="E134" s="23">
        <v>45189.0</v>
      </c>
      <c r="F134" s="26">
        <v>19901.4</v>
      </c>
      <c r="G134" s="24">
        <f t="shared" si="3"/>
        <v>-0.01151823099</v>
      </c>
      <c r="H134" s="25">
        <v>-0.0115</v>
      </c>
      <c r="I134" s="23">
        <v>45189.0</v>
      </c>
      <c r="J134" s="27">
        <v>5808.8</v>
      </c>
      <c r="K134" s="28">
        <f t="shared" ref="K134:L134" si="141">J134/J135-1</f>
        <v>-0.007110624915</v>
      </c>
      <c r="L134" s="29">
        <f t="shared" si="141"/>
        <v>1.690981593</v>
      </c>
      <c r="M134" s="30">
        <f t="shared" si="5"/>
        <v>-0.07711062491</v>
      </c>
      <c r="N134" s="3"/>
    </row>
    <row r="135" ht="14.25" customHeight="1">
      <c r="A135" s="15">
        <v>45187.0</v>
      </c>
      <c r="B135" s="16">
        <v>244.25</v>
      </c>
      <c r="C135" s="16">
        <f t="shared" si="2"/>
        <v>-0.01273241714</v>
      </c>
      <c r="D135" s="35">
        <v>-0.0127</v>
      </c>
      <c r="E135" s="15">
        <v>45187.0</v>
      </c>
      <c r="F135" s="17">
        <v>20133.3</v>
      </c>
      <c r="G135" s="16">
        <f t="shared" si="3"/>
        <v>-0.002924374825</v>
      </c>
      <c r="H135" s="35">
        <v>-0.0029</v>
      </c>
      <c r="I135" s="15">
        <v>45187.0</v>
      </c>
      <c r="J135" s="36">
        <v>5850.4</v>
      </c>
      <c r="K135" s="37">
        <f t="shared" ref="K135:L135" si="142">J135/J136-1</f>
        <v>-0.002642390767</v>
      </c>
      <c r="L135" s="38">
        <f t="shared" si="142"/>
        <v>-1.520123208</v>
      </c>
      <c r="M135" s="18">
        <f t="shared" si="5"/>
        <v>-0.07264239077</v>
      </c>
      <c r="N135" s="3"/>
    </row>
    <row r="136" ht="14.25" customHeight="1">
      <c r="A136" s="23">
        <v>45184.0</v>
      </c>
      <c r="B136" s="24">
        <v>247.4</v>
      </c>
      <c r="C136" s="24">
        <f t="shared" si="2"/>
        <v>-0.01217807946</v>
      </c>
      <c r="D136" s="25">
        <v>-0.0122</v>
      </c>
      <c r="E136" s="23">
        <v>45184.0</v>
      </c>
      <c r="F136" s="26">
        <v>20192.35</v>
      </c>
      <c r="G136" s="24">
        <f t="shared" si="3"/>
        <v>0.004439613791</v>
      </c>
      <c r="H136" s="25">
        <v>0.0044</v>
      </c>
      <c r="I136" s="23">
        <v>45184.0</v>
      </c>
      <c r="J136" s="27">
        <v>5865.9</v>
      </c>
      <c r="K136" s="28">
        <f t="shared" ref="K136:L136" si="143">J136/J137-1</f>
        <v>0.005080316984</v>
      </c>
      <c r="L136" s="29">
        <f t="shared" si="143"/>
        <v>-0.5709661149</v>
      </c>
      <c r="M136" s="30">
        <f t="shared" si="5"/>
        <v>-0.06491968302</v>
      </c>
      <c r="N136" s="3"/>
    </row>
    <row r="137" ht="14.25" customHeight="1">
      <c r="A137" s="15">
        <v>45183.0</v>
      </c>
      <c r="B137" s="16">
        <v>250.45</v>
      </c>
      <c r="C137" s="16">
        <f t="shared" si="2"/>
        <v>0.01294236603</v>
      </c>
      <c r="D137" s="35">
        <v>0.0129</v>
      </c>
      <c r="E137" s="15">
        <v>45183.0</v>
      </c>
      <c r="F137" s="17">
        <v>20103.1</v>
      </c>
      <c r="G137" s="16">
        <f t="shared" si="3"/>
        <v>0.001649227703</v>
      </c>
      <c r="H137" s="35">
        <v>0.0016</v>
      </c>
      <c r="I137" s="15">
        <v>45183.0</v>
      </c>
      <c r="J137" s="36">
        <v>5836.25</v>
      </c>
      <c r="K137" s="37">
        <f t="shared" ref="K137:L137" si="144">J137/J138-1</f>
        <v>0.01184129543</v>
      </c>
      <c r="L137" s="38">
        <f t="shared" si="144"/>
        <v>1.367949645</v>
      </c>
      <c r="M137" s="18">
        <f t="shared" si="5"/>
        <v>-0.05815870457</v>
      </c>
      <c r="N137" s="3"/>
    </row>
    <row r="138" ht="14.25" customHeight="1">
      <c r="A138" s="23">
        <v>45182.0</v>
      </c>
      <c r="B138" s="24">
        <v>247.25</v>
      </c>
      <c r="C138" s="24">
        <f t="shared" si="2"/>
        <v>0.05459586266</v>
      </c>
      <c r="D138" s="25">
        <v>0.0546</v>
      </c>
      <c r="E138" s="23">
        <v>45182.0</v>
      </c>
      <c r="F138" s="26">
        <v>20070.0</v>
      </c>
      <c r="G138" s="24">
        <f t="shared" si="3"/>
        <v>0.003841306044</v>
      </c>
      <c r="H138" s="25">
        <v>0.0038</v>
      </c>
      <c r="I138" s="23">
        <v>45182.0</v>
      </c>
      <c r="J138" s="27">
        <v>5767.95</v>
      </c>
      <c r="K138" s="28">
        <f t="shared" ref="K138:L138" si="145">J138/J139-1</f>
        <v>0.005000653395</v>
      </c>
      <c r="L138" s="29">
        <f t="shared" si="145"/>
        <v>-1.117044378</v>
      </c>
      <c r="M138" s="30">
        <f t="shared" si="5"/>
        <v>-0.0649993466</v>
      </c>
      <c r="N138" s="3"/>
    </row>
    <row r="139" ht="14.25" customHeight="1">
      <c r="A139" s="15">
        <v>45181.0</v>
      </c>
      <c r="B139" s="16">
        <v>234.45</v>
      </c>
      <c r="C139" s="16">
        <f t="shared" si="2"/>
        <v>-0.06593625498</v>
      </c>
      <c r="D139" s="35">
        <v>-0.0659</v>
      </c>
      <c r="E139" s="15">
        <v>45181.0</v>
      </c>
      <c r="F139" s="17">
        <v>19993.2</v>
      </c>
      <c r="G139" s="16">
        <f t="shared" si="3"/>
        <v>-0.000157528749</v>
      </c>
      <c r="H139" s="35">
        <v>-2.0E-4</v>
      </c>
      <c r="I139" s="15">
        <v>45181.0</v>
      </c>
      <c r="J139" s="36">
        <v>5739.25</v>
      </c>
      <c r="K139" s="37">
        <f t="shared" ref="K139:L139" si="146">J139/J140-1</f>
        <v>-0.04272442206</v>
      </c>
      <c r="L139" s="38">
        <f t="shared" si="146"/>
        <v>-4.100220363</v>
      </c>
      <c r="M139" s="18">
        <f t="shared" si="5"/>
        <v>-0.1127244221</v>
      </c>
      <c r="N139" s="3"/>
    </row>
    <row r="140" ht="14.25" customHeight="1">
      <c r="A140" s="23">
        <v>45180.0</v>
      </c>
      <c r="B140" s="24">
        <v>251.0</v>
      </c>
      <c r="C140" s="24">
        <f t="shared" si="2"/>
        <v>0.009451035592</v>
      </c>
      <c r="D140" s="25">
        <v>0.0095</v>
      </c>
      <c r="E140" s="23">
        <v>45180.0</v>
      </c>
      <c r="F140" s="26">
        <v>19996.35</v>
      </c>
      <c r="G140" s="24">
        <f t="shared" si="3"/>
        <v>0.008900123361</v>
      </c>
      <c r="H140" s="25">
        <v>0.0089</v>
      </c>
      <c r="I140" s="23">
        <v>45180.0</v>
      </c>
      <c r="J140" s="27">
        <v>5995.4</v>
      </c>
      <c r="K140" s="28">
        <f t="shared" ref="K140:L140" si="147">J140/J141-1</f>
        <v>0.013781092</v>
      </c>
      <c r="L140" s="29">
        <f t="shared" si="147"/>
        <v>0.5210588327</v>
      </c>
      <c r="M140" s="30">
        <f t="shared" si="5"/>
        <v>-0.056218908</v>
      </c>
      <c r="N140" s="3"/>
      <c r="R140" s="79" t="s">
        <v>58</v>
      </c>
      <c r="S140" s="69"/>
      <c r="T140" s="69"/>
      <c r="U140" s="69"/>
    </row>
    <row r="141" ht="14.25" customHeight="1">
      <c r="A141" s="15">
        <v>45177.0</v>
      </c>
      <c r="B141" s="16">
        <v>248.65</v>
      </c>
      <c r="C141" s="16">
        <f t="shared" si="2"/>
        <v>-0.009757068897</v>
      </c>
      <c r="D141" s="35">
        <v>-0.0098</v>
      </c>
      <c r="E141" s="15">
        <v>45177.0</v>
      </c>
      <c r="F141" s="17">
        <v>19819.95</v>
      </c>
      <c r="G141" s="16">
        <f t="shared" si="3"/>
        <v>0.004709269759</v>
      </c>
      <c r="H141" s="35">
        <v>0.0047</v>
      </c>
      <c r="I141" s="15">
        <v>45177.0</v>
      </c>
      <c r="J141" s="36">
        <v>5913.9</v>
      </c>
      <c r="K141" s="37">
        <f t="shared" ref="K141:L141" si="148">J141/J142-1</f>
        <v>0.00906019656</v>
      </c>
      <c r="L141" s="38">
        <f t="shared" si="148"/>
        <v>0.4930614442</v>
      </c>
      <c r="M141" s="18">
        <f t="shared" si="5"/>
        <v>-0.06093980344</v>
      </c>
      <c r="N141" s="3"/>
      <c r="R141" s="80" t="s">
        <v>33</v>
      </c>
      <c r="S141" s="81" t="s">
        <v>59</v>
      </c>
      <c r="T141" s="81" t="s">
        <v>60</v>
      </c>
      <c r="U141" s="81" t="s">
        <v>58</v>
      </c>
      <c r="V141" s="8"/>
    </row>
    <row r="142" ht="14.25" customHeight="1">
      <c r="A142" s="23">
        <v>45176.0</v>
      </c>
      <c r="B142" s="24">
        <v>251.1</v>
      </c>
      <c r="C142" s="24">
        <f t="shared" si="2"/>
        <v>-0.01102796377</v>
      </c>
      <c r="D142" s="25">
        <v>-0.011</v>
      </c>
      <c r="E142" s="23">
        <v>45176.0</v>
      </c>
      <c r="F142" s="26">
        <v>19727.05</v>
      </c>
      <c r="G142" s="24">
        <f t="shared" si="3"/>
        <v>0.005915032596</v>
      </c>
      <c r="H142" s="25">
        <v>0.0059</v>
      </c>
      <c r="I142" s="23">
        <v>45176.0</v>
      </c>
      <c r="J142" s="27">
        <v>5860.8</v>
      </c>
      <c r="K142" s="28">
        <f t="shared" ref="K142:L142" si="149">J142/J143-1</f>
        <v>0.00606820074</v>
      </c>
      <c r="L142" s="29">
        <f t="shared" si="149"/>
        <v>-7.492306733</v>
      </c>
      <c r="M142" s="30">
        <f t="shared" si="5"/>
        <v>-0.06393179926</v>
      </c>
      <c r="N142" s="3"/>
      <c r="R142" s="80">
        <v>2021.0</v>
      </c>
      <c r="S142" s="81">
        <v>163.6</v>
      </c>
      <c r="T142" s="81">
        <v>1.0</v>
      </c>
      <c r="U142" s="82">
        <f>projectfinnman!$T142/projectfinnman!$S142</f>
        <v>0.006112469438</v>
      </c>
    </row>
    <row r="143" ht="14.25" customHeight="1">
      <c r="A143" s="15">
        <v>45175.0</v>
      </c>
      <c r="B143" s="16">
        <v>253.9</v>
      </c>
      <c r="C143" s="16">
        <f t="shared" si="2"/>
        <v>-0.003727682951</v>
      </c>
      <c r="D143" s="35">
        <v>-0.0037</v>
      </c>
      <c r="E143" s="15">
        <v>45175.0</v>
      </c>
      <c r="F143" s="17">
        <v>19611.05</v>
      </c>
      <c r="G143" s="16">
        <f t="shared" si="3"/>
        <v>0.001846752729</v>
      </c>
      <c r="H143" s="35">
        <v>0.0018</v>
      </c>
      <c r="I143" s="15">
        <v>45175.0</v>
      </c>
      <c r="J143" s="36">
        <v>5825.45</v>
      </c>
      <c r="K143" s="37">
        <f t="shared" ref="K143:L143" si="150">J143/J144-1</f>
        <v>-0.0009346756075</v>
      </c>
      <c r="L143" s="38">
        <f t="shared" si="150"/>
        <v>-1.145965594</v>
      </c>
      <c r="M143" s="18">
        <f t="shared" si="5"/>
        <v>-0.07093467561</v>
      </c>
      <c r="N143" s="3"/>
      <c r="R143" s="80">
        <v>2022.0</v>
      </c>
      <c r="S143" s="81">
        <v>242.0</v>
      </c>
      <c r="T143" s="81">
        <v>1.0</v>
      </c>
      <c r="U143" s="82">
        <f>projectfinnman!$T143/projectfinnman!$S143</f>
        <v>0.004132231405</v>
      </c>
      <c r="AG143" s="83" t="s">
        <v>61</v>
      </c>
      <c r="AH143" s="50"/>
      <c r="AI143" s="50"/>
      <c r="AJ143" s="50"/>
      <c r="AK143" s="50"/>
      <c r="AL143" s="50"/>
      <c r="AM143" s="50"/>
      <c r="AN143" s="51"/>
    </row>
    <row r="144" ht="14.25" customHeight="1">
      <c r="A144" s="23">
        <v>45174.0</v>
      </c>
      <c r="B144" s="24">
        <v>254.85</v>
      </c>
      <c r="C144" s="24">
        <f t="shared" si="2"/>
        <v>-0.01105937136</v>
      </c>
      <c r="D144" s="25">
        <v>-0.0111</v>
      </c>
      <c r="E144" s="23">
        <v>45174.0</v>
      </c>
      <c r="F144" s="26">
        <v>19574.9</v>
      </c>
      <c r="G144" s="24">
        <f t="shared" si="3"/>
        <v>0.002360616116</v>
      </c>
      <c r="H144" s="25">
        <v>0.0024</v>
      </c>
      <c r="I144" s="23">
        <v>45174.0</v>
      </c>
      <c r="J144" s="27">
        <v>5830.9</v>
      </c>
      <c r="K144" s="28">
        <f t="shared" ref="K144:L144" si="151">J144/J145-1</f>
        <v>0.006403396734</v>
      </c>
      <c r="L144" s="29">
        <f t="shared" si="151"/>
        <v>-0.5652618985</v>
      </c>
      <c r="M144" s="30">
        <f t="shared" si="5"/>
        <v>-0.06359660327</v>
      </c>
      <c r="N144" s="3"/>
      <c r="R144" s="80">
        <v>2023.0</v>
      </c>
      <c r="S144" s="81">
        <v>187.15</v>
      </c>
      <c r="T144" s="81">
        <v>0.0</v>
      </c>
      <c r="U144" s="82">
        <f>projectfinnman!$T144/projectfinnman!$S144</f>
        <v>0</v>
      </c>
    </row>
    <row r="145" ht="14.25" customHeight="1">
      <c r="A145" s="15">
        <v>45173.0</v>
      </c>
      <c r="B145" s="16">
        <v>257.7</v>
      </c>
      <c r="C145" s="16">
        <f t="shared" si="2"/>
        <v>-0.0124544932</v>
      </c>
      <c r="D145" s="35">
        <v>-0.0125</v>
      </c>
      <c r="E145" s="15">
        <v>45173.0</v>
      </c>
      <c r="F145" s="17">
        <v>19528.8</v>
      </c>
      <c r="G145" s="16">
        <f t="shared" si="3"/>
        <v>0.004810833895</v>
      </c>
      <c r="H145" s="35">
        <v>0.0048</v>
      </c>
      <c r="I145" s="15">
        <v>45173.0</v>
      </c>
      <c r="J145" s="36">
        <v>5793.8</v>
      </c>
      <c r="K145" s="37">
        <f t="shared" ref="K145:L145" si="152">J145/J146-1</f>
        <v>0.01472932028</v>
      </c>
      <c r="L145" s="38">
        <f t="shared" si="152"/>
        <v>-0.08338934243</v>
      </c>
      <c r="M145" s="18">
        <f t="shared" si="5"/>
        <v>-0.05527067972</v>
      </c>
      <c r="N145" s="3"/>
      <c r="R145" s="80">
        <v>2024.0</v>
      </c>
      <c r="S145" s="84">
        <v>212.4</v>
      </c>
      <c r="T145" s="81">
        <v>0.0</v>
      </c>
      <c r="U145" s="82">
        <f>projectfinnman!$T145/projectfinnman!$S145</f>
        <v>0</v>
      </c>
    </row>
    <row r="146" ht="14.25" customHeight="1">
      <c r="A146" s="23">
        <v>45170.0</v>
      </c>
      <c r="B146" s="24">
        <v>260.95</v>
      </c>
      <c r="C146" s="24">
        <f t="shared" si="2"/>
        <v>0.1040829279</v>
      </c>
      <c r="D146" s="25">
        <v>0.1041</v>
      </c>
      <c r="E146" s="23">
        <v>45170.0</v>
      </c>
      <c r="F146" s="26">
        <v>19435.3</v>
      </c>
      <c r="G146" s="24">
        <f t="shared" si="3"/>
        <v>0.009426710571</v>
      </c>
      <c r="H146" s="25">
        <v>0.0094</v>
      </c>
      <c r="I146" s="23">
        <v>45170.0</v>
      </c>
      <c r="J146" s="27">
        <v>5709.7</v>
      </c>
      <c r="K146" s="28">
        <f t="shared" ref="K146:L146" si="153">J146/J147-1</f>
        <v>0.01606933125</v>
      </c>
      <c r="L146" s="29">
        <f t="shared" si="153"/>
        <v>3.421277106</v>
      </c>
      <c r="M146" s="30">
        <f t="shared" si="5"/>
        <v>-0.05393066875</v>
      </c>
      <c r="N146" s="3"/>
      <c r="R146" s="80"/>
      <c r="S146" s="81"/>
      <c r="T146" s="81" t="s">
        <v>62</v>
      </c>
      <c r="U146" s="82">
        <f>AVERAGE(U142:U145)</f>
        <v>0.002561175211</v>
      </c>
    </row>
    <row r="147" ht="14.25" customHeight="1">
      <c r="A147" s="15">
        <v>45169.0</v>
      </c>
      <c r="B147" s="16">
        <v>236.35</v>
      </c>
      <c r="C147" s="16">
        <f t="shared" si="2"/>
        <v>-0.008182962652</v>
      </c>
      <c r="D147" s="35">
        <v>-0.0082</v>
      </c>
      <c r="E147" s="15">
        <v>45169.0</v>
      </c>
      <c r="F147" s="17">
        <v>19253.8</v>
      </c>
      <c r="G147" s="16">
        <f t="shared" si="3"/>
        <v>-0.004840431168</v>
      </c>
      <c r="H147" s="35">
        <v>-0.0048</v>
      </c>
      <c r="I147" s="15">
        <v>45169.0</v>
      </c>
      <c r="J147" s="36">
        <v>5619.4</v>
      </c>
      <c r="K147" s="37">
        <f t="shared" ref="K147:L147" si="154">J147/J148-1</f>
        <v>0.003634545146</v>
      </c>
      <c r="L147" s="38">
        <f t="shared" si="154"/>
        <v>-0.7312115197</v>
      </c>
      <c r="M147" s="18">
        <f t="shared" si="5"/>
        <v>-0.06636545485</v>
      </c>
      <c r="N147" s="3"/>
    </row>
    <row r="148" ht="14.25" customHeight="1">
      <c r="A148" s="23">
        <v>45168.0</v>
      </c>
      <c r="B148" s="24">
        <v>238.3</v>
      </c>
      <c r="C148" s="24">
        <f t="shared" si="2"/>
        <v>-0.02075200329</v>
      </c>
      <c r="D148" s="25">
        <v>-0.0208</v>
      </c>
      <c r="E148" s="23">
        <v>45168.0</v>
      </c>
      <c r="F148" s="26">
        <v>19347.45</v>
      </c>
      <c r="G148" s="24">
        <f t="shared" si="3"/>
        <v>0.0002481562764</v>
      </c>
      <c r="H148" s="25">
        <v>2.0E-4</v>
      </c>
      <c r="I148" s="23">
        <v>45168.0</v>
      </c>
      <c r="J148" s="27">
        <v>5599.05</v>
      </c>
      <c r="K148" s="28">
        <f t="shared" ref="K148:L148" si="155">J148/J149-1</f>
        <v>0.01352195281</v>
      </c>
      <c r="L148" s="29">
        <f t="shared" si="155"/>
        <v>1.133029771</v>
      </c>
      <c r="M148" s="30">
        <f t="shared" si="5"/>
        <v>-0.05647804719</v>
      </c>
      <c r="N148" s="3"/>
    </row>
    <row r="149" ht="14.25" customHeight="1">
      <c r="A149" s="15">
        <v>45167.0</v>
      </c>
      <c r="B149" s="16">
        <v>243.35</v>
      </c>
      <c r="C149" s="16">
        <f t="shared" si="2"/>
        <v>0.01501564129</v>
      </c>
      <c r="D149" s="35">
        <v>0.015</v>
      </c>
      <c r="E149" s="15">
        <v>45167.0</v>
      </c>
      <c r="F149" s="17">
        <v>19342.65</v>
      </c>
      <c r="G149" s="16">
        <f t="shared" si="3"/>
        <v>0.001895778784</v>
      </c>
      <c r="H149" s="35">
        <v>0.0019</v>
      </c>
      <c r="I149" s="15">
        <v>45167.0</v>
      </c>
      <c r="J149" s="36">
        <v>5524.35</v>
      </c>
      <c r="K149" s="37">
        <f t="shared" ref="K149:L149" si="156">J149/J150-1</f>
        <v>0.00633931743</v>
      </c>
      <c r="L149" s="38">
        <f t="shared" si="156"/>
        <v>-0.3707228791</v>
      </c>
      <c r="M149" s="18">
        <f t="shared" si="5"/>
        <v>-0.06366068257</v>
      </c>
      <c r="N149" s="3"/>
    </row>
    <row r="150" ht="14.25" customHeight="1">
      <c r="A150" s="23">
        <v>45166.0</v>
      </c>
      <c r="B150" s="24">
        <v>239.75</v>
      </c>
      <c r="C150" s="24">
        <f t="shared" si="2"/>
        <v>0.03990457601</v>
      </c>
      <c r="D150" s="25">
        <v>0.0399</v>
      </c>
      <c r="E150" s="23">
        <v>45166.0</v>
      </c>
      <c r="F150" s="26">
        <v>19306.05</v>
      </c>
      <c r="G150" s="24">
        <f t="shared" si="3"/>
        <v>0.002089194324</v>
      </c>
      <c r="H150" s="25">
        <v>0.0021</v>
      </c>
      <c r="I150" s="23">
        <v>45166.0</v>
      </c>
      <c r="J150" s="27">
        <v>5489.55</v>
      </c>
      <c r="K150" s="28">
        <f t="shared" ref="K150:L150" si="157">J150/J151-1</f>
        <v>0.01007396776</v>
      </c>
      <c r="L150" s="29">
        <f t="shared" si="157"/>
        <v>-19.88938431</v>
      </c>
      <c r="M150" s="30">
        <f t="shared" si="5"/>
        <v>-0.05992603224</v>
      </c>
      <c r="N150" s="3"/>
    </row>
    <row r="151" ht="14.25" customHeight="1">
      <c r="A151" s="15">
        <v>45163.0</v>
      </c>
      <c r="B151" s="16">
        <v>230.55</v>
      </c>
      <c r="C151" s="16">
        <f t="shared" si="2"/>
        <v>-0.02371374127</v>
      </c>
      <c r="D151" s="35">
        <v>-0.0237</v>
      </c>
      <c r="E151" s="15">
        <v>45163.0</v>
      </c>
      <c r="F151" s="17">
        <v>19265.8</v>
      </c>
      <c r="G151" s="16">
        <f t="shared" si="3"/>
        <v>-0.006236234119</v>
      </c>
      <c r="H151" s="35">
        <v>-0.0062</v>
      </c>
      <c r="I151" s="15">
        <v>45163.0</v>
      </c>
      <c r="J151" s="36">
        <v>5434.8</v>
      </c>
      <c r="K151" s="37">
        <f t="shared" ref="K151:L151" si="158">J151/J152-1</f>
        <v>-0.0005333137172</v>
      </c>
      <c r="L151" s="38">
        <f t="shared" si="158"/>
        <v>-0.834693959</v>
      </c>
      <c r="M151" s="18">
        <f t="shared" si="5"/>
        <v>-0.07053331372</v>
      </c>
      <c r="N151" s="3"/>
      <c r="R151" s="85"/>
      <c r="S151" s="86" t="s">
        <v>63</v>
      </c>
    </row>
    <row r="152" ht="14.25" customHeight="1">
      <c r="A152" s="23">
        <v>45162.0</v>
      </c>
      <c r="B152" s="24">
        <v>236.15</v>
      </c>
      <c r="C152" s="24">
        <f t="shared" si="2"/>
        <v>-0.01130416579</v>
      </c>
      <c r="D152" s="25">
        <v>-0.0113</v>
      </c>
      <c r="E152" s="23">
        <v>45162.0</v>
      </c>
      <c r="F152" s="26">
        <v>19386.7</v>
      </c>
      <c r="G152" s="24">
        <f t="shared" si="3"/>
        <v>-0.002946924501</v>
      </c>
      <c r="H152" s="25">
        <v>-0.0029</v>
      </c>
      <c r="I152" s="23">
        <v>45162.0</v>
      </c>
      <c r="J152" s="27">
        <v>5437.7</v>
      </c>
      <c r="K152" s="28">
        <f t="shared" ref="K152:L152" si="159">J152/J153-1</f>
        <v>-0.003226220373</v>
      </c>
      <c r="L152" s="29">
        <f t="shared" si="159"/>
        <v>-1.224605495</v>
      </c>
      <c r="M152" s="30">
        <f t="shared" si="5"/>
        <v>-0.07322622037</v>
      </c>
      <c r="N152" s="3"/>
    </row>
    <row r="153" ht="14.25" customHeight="1">
      <c r="A153" s="15">
        <v>45161.0</v>
      </c>
      <c r="B153" s="16">
        <v>238.85</v>
      </c>
      <c r="C153" s="16">
        <f t="shared" si="2"/>
        <v>-0.004584288393</v>
      </c>
      <c r="D153" s="35">
        <v>-0.0046</v>
      </c>
      <c r="E153" s="15">
        <v>45161.0</v>
      </c>
      <c r="F153" s="17">
        <v>19444.0</v>
      </c>
      <c r="G153" s="16">
        <f t="shared" si="3"/>
        <v>0.002451479523</v>
      </c>
      <c r="H153" s="35">
        <v>0.0025</v>
      </c>
      <c r="I153" s="15">
        <v>45161.0</v>
      </c>
      <c r="J153" s="36">
        <v>5455.3</v>
      </c>
      <c r="K153" s="37">
        <f t="shared" ref="K153:L153" si="160">J153/J154-1</f>
        <v>0.01436394232</v>
      </c>
      <c r="L153" s="38">
        <f t="shared" si="160"/>
        <v>0.6613410468</v>
      </c>
      <c r="M153" s="18">
        <f t="shared" si="5"/>
        <v>-0.05563605768</v>
      </c>
      <c r="N153" s="3"/>
    </row>
    <row r="154" ht="14.25" customHeight="1">
      <c r="A154" s="23">
        <v>45160.0</v>
      </c>
      <c r="B154" s="24">
        <v>239.95</v>
      </c>
      <c r="C154" s="24">
        <f t="shared" si="2"/>
        <v>-0.0206122449</v>
      </c>
      <c r="D154" s="25">
        <v>-0.0206</v>
      </c>
      <c r="E154" s="23">
        <v>45160.0</v>
      </c>
      <c r="F154" s="26">
        <v>19396.45</v>
      </c>
      <c r="G154" s="24">
        <f t="shared" si="3"/>
        <v>0.0001469556967</v>
      </c>
      <c r="H154" s="25">
        <v>1.0E-4</v>
      </c>
      <c r="I154" s="23">
        <v>45160.0</v>
      </c>
      <c r="J154" s="27">
        <v>5378.05</v>
      </c>
      <c r="K154" s="28">
        <f t="shared" ref="K154:L154" si="161">J154/J155-1</f>
        <v>0.008645992554</v>
      </c>
      <c r="L154" s="29">
        <f t="shared" si="161"/>
        <v>1.349410273</v>
      </c>
      <c r="M154" s="30">
        <f t="shared" si="5"/>
        <v>-0.06135400745</v>
      </c>
      <c r="N154" s="3"/>
      <c r="R154" s="19"/>
      <c r="S154" s="19" t="s">
        <v>64</v>
      </c>
      <c r="T154" s="19"/>
      <c r="U154" s="19"/>
      <c r="V154" s="19"/>
      <c r="W154" s="19"/>
    </row>
    <row r="155" ht="14.25" customHeight="1">
      <c r="A155" s="15">
        <v>45159.0</v>
      </c>
      <c r="B155" s="16">
        <v>245.0</v>
      </c>
      <c r="C155" s="16">
        <f t="shared" si="2"/>
        <v>0.03397341211</v>
      </c>
      <c r="D155" s="35">
        <v>0.034</v>
      </c>
      <c r="E155" s="15">
        <v>45159.0</v>
      </c>
      <c r="F155" s="17">
        <v>19393.6</v>
      </c>
      <c r="G155" s="16">
        <f t="shared" si="3"/>
        <v>0.004321561459</v>
      </c>
      <c r="H155" s="35">
        <v>0.0043</v>
      </c>
      <c r="I155" s="15">
        <v>45159.0</v>
      </c>
      <c r="J155" s="36">
        <v>5331.95</v>
      </c>
      <c r="K155" s="37">
        <f t="shared" ref="K155:L155" si="162">J155/J156-1</f>
        <v>0.003680069272</v>
      </c>
      <c r="L155" s="38">
        <f t="shared" si="162"/>
        <v>-1.678982315</v>
      </c>
      <c r="M155" s="18">
        <f t="shared" si="5"/>
        <v>-0.06631993073</v>
      </c>
      <c r="N155" s="3"/>
      <c r="R155" s="87" t="s">
        <v>33</v>
      </c>
      <c r="S155" s="87" t="s">
        <v>65</v>
      </c>
      <c r="T155" s="87" t="s">
        <v>66</v>
      </c>
      <c r="U155" s="88" t="s">
        <v>67</v>
      </c>
      <c r="V155" s="88" t="s">
        <v>68</v>
      </c>
      <c r="W155" s="87" t="s">
        <v>69</v>
      </c>
    </row>
    <row r="156" ht="14.25" customHeight="1">
      <c r="A156" s="23">
        <v>45156.0</v>
      </c>
      <c r="B156" s="24">
        <v>236.95</v>
      </c>
      <c r="C156" s="24">
        <f t="shared" si="2"/>
        <v>-0.01700891931</v>
      </c>
      <c r="D156" s="25">
        <v>-0.017</v>
      </c>
      <c r="E156" s="23">
        <v>45156.0</v>
      </c>
      <c r="F156" s="26">
        <v>19310.15</v>
      </c>
      <c r="G156" s="24">
        <f t="shared" si="3"/>
        <v>-0.002845302798</v>
      </c>
      <c r="H156" s="25">
        <v>-0.0028</v>
      </c>
      <c r="I156" s="23">
        <v>45156.0</v>
      </c>
      <c r="J156" s="27">
        <v>5312.4</v>
      </c>
      <c r="K156" s="28">
        <f t="shared" ref="K156:L156" si="163">J156/J157-1</f>
        <v>-0.005419978095</v>
      </c>
      <c r="L156" s="29">
        <f t="shared" si="163"/>
        <v>-3.458409809</v>
      </c>
      <c r="M156" s="30">
        <f t="shared" si="5"/>
        <v>-0.0754199781</v>
      </c>
      <c r="N156" s="3"/>
      <c r="R156" s="87">
        <v>2022.0</v>
      </c>
      <c r="S156" s="87">
        <v>0.2051</v>
      </c>
      <c r="T156" s="87">
        <v>0.0072</v>
      </c>
      <c r="U156" s="87">
        <f t="shared" ref="U156:U157" si="165">S156*T156</f>
        <v>0.00147672</v>
      </c>
      <c r="V156" s="89">
        <f t="shared" ref="V156:V157" si="166">T142/S142+U156</f>
        <v>0.007589189438</v>
      </c>
      <c r="W156" s="90">
        <f>projectfinnman!$V156</f>
        <v>0.007589189438</v>
      </c>
    </row>
    <row r="157" ht="14.25" customHeight="1">
      <c r="A157" s="15">
        <v>45155.0</v>
      </c>
      <c r="B157" s="16">
        <v>241.05</v>
      </c>
      <c r="C157" s="16">
        <f t="shared" si="2"/>
        <v>-0.02329821718</v>
      </c>
      <c r="D157" s="35">
        <v>-0.0233</v>
      </c>
      <c r="E157" s="15">
        <v>45155.0</v>
      </c>
      <c r="F157" s="17">
        <v>19365.25</v>
      </c>
      <c r="G157" s="16">
        <f t="shared" si="3"/>
        <v>-0.005124582584</v>
      </c>
      <c r="H157" s="35">
        <v>-0.0051</v>
      </c>
      <c r="I157" s="15">
        <v>45155.0</v>
      </c>
      <c r="J157" s="36">
        <v>5341.35</v>
      </c>
      <c r="K157" s="37">
        <f t="shared" ref="K157:L157" si="164">J157/J158-1</f>
        <v>0.002204668268</v>
      </c>
      <c r="L157" s="38">
        <f t="shared" si="164"/>
        <v>-3.158167971</v>
      </c>
      <c r="M157" s="18">
        <f t="shared" si="5"/>
        <v>-0.06779533173</v>
      </c>
      <c r="N157" s="3"/>
      <c r="R157" s="87">
        <v>2021.0</v>
      </c>
      <c r="S157" s="87">
        <v>0.9163</v>
      </c>
      <c r="T157" s="87">
        <v>0.0395</v>
      </c>
      <c r="U157" s="87">
        <f t="shared" si="165"/>
        <v>0.03619385</v>
      </c>
      <c r="V157" s="89">
        <f t="shared" si="166"/>
        <v>0.0403260814</v>
      </c>
      <c r="W157" s="90">
        <f>projectfinnman!$V157</f>
        <v>0.0403260814</v>
      </c>
    </row>
    <row r="158" ht="14.25" customHeight="1">
      <c r="A158" s="23">
        <v>45154.0</v>
      </c>
      <c r="B158" s="24">
        <v>246.8</v>
      </c>
      <c r="C158" s="24">
        <f t="shared" si="2"/>
        <v>-0.02024612942</v>
      </c>
      <c r="D158" s="25">
        <v>-0.0202</v>
      </c>
      <c r="E158" s="23">
        <v>45154.0</v>
      </c>
      <c r="F158" s="26">
        <v>19465.0</v>
      </c>
      <c r="G158" s="24">
        <f t="shared" si="3"/>
        <v>0.001566797276</v>
      </c>
      <c r="H158" s="25">
        <v>0.0016</v>
      </c>
      <c r="I158" s="23">
        <v>45154.0</v>
      </c>
      <c r="J158" s="27">
        <v>5329.6</v>
      </c>
      <c r="K158" s="28">
        <f t="shared" ref="K158:L158" si="167">J158/J159-1</f>
        <v>-0.00102154619</v>
      </c>
      <c r="L158" s="29">
        <f t="shared" si="167"/>
        <v>-0.7848330707</v>
      </c>
      <c r="M158" s="30">
        <f t="shared" si="5"/>
        <v>-0.07102154619</v>
      </c>
      <c r="N158" s="3"/>
      <c r="R158" s="22"/>
      <c r="S158" s="22"/>
      <c r="T158" s="22"/>
      <c r="U158" s="22"/>
      <c r="V158" s="22"/>
      <c r="W158" s="22"/>
    </row>
    <row r="159" ht="14.25" customHeight="1">
      <c r="A159" s="15">
        <v>45152.0</v>
      </c>
      <c r="B159" s="16">
        <v>251.9</v>
      </c>
      <c r="C159" s="16">
        <f t="shared" si="2"/>
        <v>-0.00316580926</v>
      </c>
      <c r="D159" s="35">
        <v>-0.0032</v>
      </c>
      <c r="E159" s="15">
        <v>45152.0</v>
      </c>
      <c r="F159" s="17">
        <v>19434.55</v>
      </c>
      <c r="G159" s="16">
        <f t="shared" si="3"/>
        <v>0.0003216956707</v>
      </c>
      <c r="H159" s="35">
        <v>3.0E-4</v>
      </c>
      <c r="I159" s="15">
        <v>45152.0</v>
      </c>
      <c r="J159" s="36">
        <v>5335.05</v>
      </c>
      <c r="K159" s="37">
        <f t="shared" ref="K159:L159" si="168">J159/J160-1</f>
        <v>-0.004747691447</v>
      </c>
      <c r="L159" s="38">
        <f t="shared" si="168"/>
        <v>2.146723</v>
      </c>
      <c r="M159" s="18">
        <f t="shared" si="5"/>
        <v>-0.07474769145</v>
      </c>
      <c r="N159" s="3"/>
      <c r="R159" s="22"/>
      <c r="S159" s="22"/>
      <c r="T159" s="22"/>
      <c r="U159" s="22"/>
      <c r="V159" s="46" t="s">
        <v>70</v>
      </c>
      <c r="W159" s="46">
        <f>(W156+W157)/2</f>
        <v>0.02395763542</v>
      </c>
    </row>
    <row r="160" ht="14.25" customHeight="1">
      <c r="A160" s="23">
        <v>45149.0</v>
      </c>
      <c r="B160" s="24">
        <v>252.7</v>
      </c>
      <c r="C160" s="24">
        <f t="shared" si="2"/>
        <v>0.04898298049</v>
      </c>
      <c r="D160" s="25">
        <v>0.049</v>
      </c>
      <c r="E160" s="23">
        <v>45149.0</v>
      </c>
      <c r="F160" s="26">
        <v>19428.3</v>
      </c>
      <c r="G160" s="24">
        <f t="shared" si="3"/>
        <v>-0.005874196008</v>
      </c>
      <c r="H160" s="25">
        <v>-0.0059</v>
      </c>
      <c r="I160" s="23">
        <v>45149.0</v>
      </c>
      <c r="J160" s="27">
        <v>5360.5</v>
      </c>
      <c r="K160" s="28">
        <f t="shared" ref="K160:L160" si="169">J160/J161-1</f>
        <v>-0.001508773237</v>
      </c>
      <c r="L160" s="29">
        <f t="shared" si="169"/>
        <v>-0.7081686461</v>
      </c>
      <c r="M160" s="30">
        <f t="shared" si="5"/>
        <v>-0.07150877324</v>
      </c>
      <c r="N160" s="3"/>
      <c r="R160" s="91"/>
      <c r="S160" s="6"/>
      <c r="T160" s="6"/>
      <c r="U160" s="6"/>
      <c r="V160" s="7"/>
      <c r="W160" s="92">
        <f>W159</f>
        <v>0.02395763542</v>
      </c>
    </row>
    <row r="161" ht="14.25" customHeight="1">
      <c r="A161" s="15">
        <v>45148.0</v>
      </c>
      <c r="B161" s="16">
        <v>240.9</v>
      </c>
      <c r="C161" s="16">
        <f t="shared" si="2"/>
        <v>0.05127645647</v>
      </c>
      <c r="D161" s="35">
        <v>0.0513</v>
      </c>
      <c r="E161" s="15">
        <v>45148.0</v>
      </c>
      <c r="F161" s="17">
        <v>19543.1</v>
      </c>
      <c r="G161" s="16">
        <f t="shared" si="3"/>
        <v>-0.004556208949</v>
      </c>
      <c r="H161" s="35">
        <v>-0.0046</v>
      </c>
      <c r="I161" s="15">
        <v>45148.0</v>
      </c>
      <c r="J161" s="36">
        <v>5368.6</v>
      </c>
      <c r="K161" s="37">
        <f t="shared" ref="K161:L161" si="170">J161/J162-1</f>
        <v>-0.005170017604</v>
      </c>
      <c r="L161" s="38">
        <f t="shared" si="170"/>
        <v>-1.461775589</v>
      </c>
      <c r="M161" s="18">
        <f t="shared" si="5"/>
        <v>-0.0751700176</v>
      </c>
      <c r="N161" s="3"/>
    </row>
    <row r="162" ht="14.25" customHeight="1">
      <c r="A162" s="23">
        <v>45147.0</v>
      </c>
      <c r="B162" s="24">
        <v>229.15</v>
      </c>
      <c r="C162" s="24">
        <f t="shared" si="2"/>
        <v>0.06531845653</v>
      </c>
      <c r="D162" s="25">
        <v>0.0653</v>
      </c>
      <c r="E162" s="23">
        <v>45147.0</v>
      </c>
      <c r="F162" s="26">
        <v>19632.55</v>
      </c>
      <c r="G162" s="24">
        <f t="shared" si="3"/>
        <v>0.003152647943</v>
      </c>
      <c r="H162" s="25">
        <v>0.0032</v>
      </c>
      <c r="I162" s="23">
        <v>45147.0</v>
      </c>
      <c r="J162" s="27">
        <v>5396.5</v>
      </c>
      <c r="K162" s="28">
        <f t="shared" ref="K162:L162" si="171">J162/J163-1</f>
        <v>0.01119595259</v>
      </c>
      <c r="L162" s="29">
        <f t="shared" si="171"/>
        <v>2.26277665</v>
      </c>
      <c r="M162" s="30">
        <f t="shared" si="5"/>
        <v>-0.05880404741</v>
      </c>
      <c r="N162" s="3"/>
    </row>
    <row r="163" ht="14.25" customHeight="1">
      <c r="A163" s="15">
        <v>45146.0</v>
      </c>
      <c r="B163" s="16">
        <v>215.1</v>
      </c>
      <c r="C163" s="16">
        <f t="shared" si="2"/>
        <v>-0.003012746234</v>
      </c>
      <c r="D163" s="35">
        <v>-0.003</v>
      </c>
      <c r="E163" s="15">
        <v>45146.0</v>
      </c>
      <c r="F163" s="17">
        <v>19570.85</v>
      </c>
      <c r="G163" s="16">
        <f t="shared" si="3"/>
        <v>-0.001349675721</v>
      </c>
      <c r="H163" s="35">
        <v>-0.0013</v>
      </c>
      <c r="I163" s="15">
        <v>45146.0</v>
      </c>
      <c r="J163" s="36">
        <v>5336.75</v>
      </c>
      <c r="K163" s="37">
        <f t="shared" ref="K163:L163" si="172">J163/J164-1</f>
        <v>0.003431418633</v>
      </c>
      <c r="L163" s="38">
        <f t="shared" si="172"/>
        <v>-0.142582362</v>
      </c>
      <c r="M163" s="18">
        <f t="shared" si="5"/>
        <v>-0.06656858137</v>
      </c>
      <c r="N163" s="3"/>
    </row>
    <row r="164" ht="14.25" customHeight="1">
      <c r="A164" s="23">
        <v>45145.0</v>
      </c>
      <c r="B164" s="24">
        <v>215.75</v>
      </c>
      <c r="C164" s="24">
        <f t="shared" si="2"/>
        <v>-0.04004449388</v>
      </c>
      <c r="D164" s="25">
        <v>-0.04</v>
      </c>
      <c r="E164" s="23">
        <v>45145.0</v>
      </c>
      <c r="F164" s="26">
        <v>19597.3</v>
      </c>
      <c r="G164" s="24">
        <f t="shared" si="3"/>
        <v>0.004114361838</v>
      </c>
      <c r="H164" s="25">
        <v>0.0041</v>
      </c>
      <c r="I164" s="23">
        <v>45145.0</v>
      </c>
      <c r="J164" s="27">
        <v>5318.5</v>
      </c>
      <c r="K164" s="28">
        <f t="shared" ref="K164:L164" si="173">J164/J165-1</f>
        <v>0.004002038774</v>
      </c>
      <c r="L164" s="29">
        <f t="shared" si="173"/>
        <v>-0.4590148922</v>
      </c>
      <c r="M164" s="30">
        <f t="shared" si="5"/>
        <v>-0.06599796123</v>
      </c>
      <c r="N164" s="3"/>
    </row>
    <row r="165" ht="14.25" customHeight="1">
      <c r="A165" s="15">
        <v>45142.0</v>
      </c>
      <c r="B165" s="16">
        <v>224.75</v>
      </c>
      <c r="C165" s="16">
        <f t="shared" si="2"/>
        <v>0.03571428571</v>
      </c>
      <c r="D165" s="35">
        <v>0.0357</v>
      </c>
      <c r="E165" s="15">
        <v>45142.0</v>
      </c>
      <c r="F165" s="17">
        <v>19517.0</v>
      </c>
      <c r="G165" s="16">
        <f t="shared" si="3"/>
        <v>0.006983409565</v>
      </c>
      <c r="H165" s="35">
        <v>0.007</v>
      </c>
      <c r="I165" s="15">
        <v>45142.0</v>
      </c>
      <c r="J165" s="36">
        <v>5297.3</v>
      </c>
      <c r="K165" s="37">
        <f t="shared" ref="K165:L165" si="174">J165/J166-1</f>
        <v>0.00739768751</v>
      </c>
      <c r="L165" s="38">
        <f t="shared" si="174"/>
        <v>9.229444418</v>
      </c>
      <c r="M165" s="18">
        <f t="shared" si="5"/>
        <v>-0.06260231249</v>
      </c>
      <c r="N165" s="3"/>
    </row>
    <row r="166" ht="14.25" customHeight="1">
      <c r="A166" s="23">
        <v>45141.0</v>
      </c>
      <c r="B166" s="24">
        <v>217.0</v>
      </c>
      <c r="C166" s="24">
        <f t="shared" si="2"/>
        <v>0.008598652103</v>
      </c>
      <c r="D166" s="25">
        <v>0.0086</v>
      </c>
      <c r="E166" s="23">
        <v>45141.0</v>
      </c>
      <c r="F166" s="26">
        <v>19381.65</v>
      </c>
      <c r="G166" s="24">
        <f t="shared" si="3"/>
        <v>-0.007420665709</v>
      </c>
      <c r="H166" s="25">
        <v>-0.0074</v>
      </c>
      <c r="I166" s="23">
        <v>45141.0</v>
      </c>
      <c r="J166" s="27">
        <v>5258.4</v>
      </c>
      <c r="K166" s="28">
        <f t="shared" ref="K166:L166" si="175">J166/J167-1</f>
        <v>0.000723175884</v>
      </c>
      <c r="L166" s="29">
        <f t="shared" si="175"/>
        <v>-1.044451599</v>
      </c>
      <c r="M166" s="30">
        <f t="shared" si="5"/>
        <v>-0.06927682412</v>
      </c>
      <c r="N166" s="3"/>
    </row>
    <row r="167" ht="14.25" customHeight="1">
      <c r="A167" s="15">
        <v>45140.0</v>
      </c>
      <c r="B167" s="16">
        <v>215.15</v>
      </c>
      <c r="C167" s="16">
        <f t="shared" si="2"/>
        <v>-0.01668190128</v>
      </c>
      <c r="D167" s="35">
        <v>-0.0167</v>
      </c>
      <c r="E167" s="15">
        <v>45140.0</v>
      </c>
      <c r="F167" s="17">
        <v>19526.55</v>
      </c>
      <c r="G167" s="16">
        <f t="shared" si="3"/>
        <v>-0.01048974969</v>
      </c>
      <c r="H167" s="35">
        <v>-0.0105</v>
      </c>
      <c r="I167" s="15">
        <v>45140.0</v>
      </c>
      <c r="J167" s="36">
        <v>5254.6</v>
      </c>
      <c r="K167" s="37">
        <f t="shared" ref="K167:L167" si="176">J167/J168-1</f>
        <v>-0.01626883834</v>
      </c>
      <c r="L167" s="38">
        <f t="shared" si="176"/>
        <v>-2.842554691</v>
      </c>
      <c r="M167" s="18">
        <f t="shared" si="5"/>
        <v>-0.08626883834</v>
      </c>
      <c r="N167" s="3"/>
    </row>
    <row r="168" ht="14.25" customHeight="1">
      <c r="A168" s="23">
        <v>45139.0</v>
      </c>
      <c r="B168" s="24">
        <v>218.8</v>
      </c>
      <c r="C168" s="24">
        <f t="shared" si="2"/>
        <v>-0.00296195033</v>
      </c>
      <c r="D168" s="25">
        <v>-0.003</v>
      </c>
      <c r="E168" s="23">
        <v>45139.0</v>
      </c>
      <c r="F168" s="26">
        <v>19733.55</v>
      </c>
      <c r="G168" s="24">
        <f t="shared" si="3"/>
        <v>-0.001025119218</v>
      </c>
      <c r="H168" s="25">
        <v>-0.001</v>
      </c>
      <c r="I168" s="23">
        <v>45139.0</v>
      </c>
      <c r="J168" s="27">
        <v>5341.5</v>
      </c>
      <c r="K168" s="28">
        <f t="shared" ref="K168:L168" si="177">J168/J169-1</f>
        <v>0.008829500921</v>
      </c>
      <c r="L168" s="29">
        <f t="shared" si="177"/>
        <v>-0.2602306218</v>
      </c>
      <c r="M168" s="30">
        <f t="shared" si="5"/>
        <v>-0.06117049908</v>
      </c>
      <c r="N168" s="3"/>
    </row>
    <row r="169" ht="14.25" customHeight="1">
      <c r="A169" s="15">
        <v>45138.0</v>
      </c>
      <c r="B169" s="16">
        <v>219.45</v>
      </c>
      <c r="C169" s="16">
        <f t="shared" si="2"/>
        <v>0.02212389381</v>
      </c>
      <c r="D169" s="35">
        <v>0.0221</v>
      </c>
      <c r="E169" s="15">
        <v>45138.0</v>
      </c>
      <c r="F169" s="17">
        <v>19753.8</v>
      </c>
      <c r="G169" s="16">
        <f t="shared" si="3"/>
        <v>0.005484563055</v>
      </c>
      <c r="H169" s="35">
        <v>0.0055</v>
      </c>
      <c r="I169" s="15">
        <v>45138.0</v>
      </c>
      <c r="J169" s="36">
        <v>5294.75</v>
      </c>
      <c r="K169" s="37">
        <f t="shared" ref="K169:L169" si="178">J169/J170-1</f>
        <v>0.01193547771</v>
      </c>
      <c r="L169" s="38">
        <f t="shared" si="178"/>
        <v>3.123826112</v>
      </c>
      <c r="M169" s="18">
        <f t="shared" si="5"/>
        <v>-0.05806452229</v>
      </c>
      <c r="N169" s="3"/>
    </row>
    <row r="170" ht="14.25" customHeight="1">
      <c r="A170" s="23">
        <v>45135.0</v>
      </c>
      <c r="B170" s="24">
        <v>214.7</v>
      </c>
      <c r="C170" s="24">
        <f t="shared" si="2"/>
        <v>0.01369216242</v>
      </c>
      <c r="D170" s="25">
        <v>0.0137</v>
      </c>
      <c r="E170" s="23">
        <v>45135.0</v>
      </c>
      <c r="F170" s="26">
        <v>19646.05</v>
      </c>
      <c r="G170" s="24">
        <f t="shared" si="3"/>
        <v>-0.0007044796769</v>
      </c>
      <c r="H170" s="25">
        <v>-7.0E-4</v>
      </c>
      <c r="I170" s="23">
        <v>45135.0</v>
      </c>
      <c r="J170" s="27">
        <v>5232.3</v>
      </c>
      <c r="K170" s="28">
        <f t="shared" ref="K170:L170" si="179">J170/J171-1</f>
        <v>0.00289427279</v>
      </c>
      <c r="L170" s="29">
        <f t="shared" si="179"/>
        <v>-4.358449828</v>
      </c>
      <c r="M170" s="30">
        <f t="shared" si="5"/>
        <v>-0.06710572721</v>
      </c>
      <c r="N170" s="3"/>
    </row>
    <row r="171" ht="14.25" customHeight="1">
      <c r="A171" s="15">
        <v>45134.0</v>
      </c>
      <c r="B171" s="16">
        <v>211.8</v>
      </c>
      <c r="C171" s="16">
        <f t="shared" si="2"/>
        <v>0.0009451795841</v>
      </c>
      <c r="D171" s="35">
        <v>9.0E-4</v>
      </c>
      <c r="E171" s="15">
        <v>45134.0</v>
      </c>
      <c r="F171" s="17">
        <v>19659.9</v>
      </c>
      <c r="G171" s="16">
        <f t="shared" si="3"/>
        <v>-0.005986358787</v>
      </c>
      <c r="H171" s="35">
        <v>-0.006</v>
      </c>
      <c r="I171" s="15">
        <v>45134.0</v>
      </c>
      <c r="J171" s="36">
        <v>5217.2</v>
      </c>
      <c r="K171" s="37">
        <f t="shared" ref="K171:L171" si="180">J171/J172-1</f>
        <v>-0.0008617883065</v>
      </c>
      <c r="L171" s="38">
        <f t="shared" si="180"/>
        <v>-1.130142579</v>
      </c>
      <c r="M171" s="18">
        <f t="shared" si="5"/>
        <v>-0.07086178831</v>
      </c>
      <c r="N171" s="3"/>
    </row>
    <row r="172" ht="14.25" customHeight="1">
      <c r="A172" s="23">
        <v>45133.0</v>
      </c>
      <c r="B172" s="24">
        <v>211.6</v>
      </c>
      <c r="C172" s="24">
        <f t="shared" si="2"/>
        <v>-0.003062426384</v>
      </c>
      <c r="D172" s="25">
        <v>-0.0031</v>
      </c>
      <c r="E172" s="23">
        <v>45133.0</v>
      </c>
      <c r="F172" s="26">
        <v>19778.3</v>
      </c>
      <c r="G172" s="24">
        <f t="shared" si="3"/>
        <v>0.004964279544</v>
      </c>
      <c r="H172" s="25">
        <v>0.005</v>
      </c>
      <c r="I172" s="23">
        <v>45133.0</v>
      </c>
      <c r="J172" s="27">
        <v>5221.7</v>
      </c>
      <c r="K172" s="28">
        <f t="shared" ref="K172:L172" si="181">J172/J173-1</f>
        <v>0.006621878223</v>
      </c>
      <c r="L172" s="29">
        <f t="shared" si="181"/>
        <v>-4.95489774</v>
      </c>
      <c r="M172" s="30">
        <f t="shared" si="5"/>
        <v>-0.06337812178</v>
      </c>
      <c r="N172" s="3"/>
    </row>
    <row r="173" ht="14.25" customHeight="1">
      <c r="A173" s="15">
        <v>45132.0</v>
      </c>
      <c r="B173" s="16">
        <v>212.25</v>
      </c>
      <c r="C173" s="16">
        <f t="shared" si="2"/>
        <v>0.02116911234</v>
      </c>
      <c r="D173" s="35">
        <v>0.0212</v>
      </c>
      <c r="E173" s="15">
        <v>45132.0</v>
      </c>
      <c r="F173" s="17">
        <v>19680.6</v>
      </c>
      <c r="G173" s="16">
        <f t="shared" si="3"/>
        <v>0.0004193703345</v>
      </c>
      <c r="H173" s="35">
        <v>4.0E-4</v>
      </c>
      <c r="I173" s="15">
        <v>45132.0</v>
      </c>
      <c r="J173" s="36">
        <v>5187.35</v>
      </c>
      <c r="K173" s="37">
        <f t="shared" ref="K173:L173" si="182">J173/J174-1</f>
        <v>-0.001674348784</v>
      </c>
      <c r="L173" s="38">
        <f t="shared" si="182"/>
        <v>-1.714375034</v>
      </c>
      <c r="M173" s="18">
        <f t="shared" si="5"/>
        <v>-0.07167434878</v>
      </c>
      <c r="N173" s="3"/>
    </row>
    <row r="174" ht="14.25" customHeight="1">
      <c r="A174" s="23">
        <v>45131.0</v>
      </c>
      <c r="B174" s="24">
        <v>207.85</v>
      </c>
      <c r="C174" s="24">
        <f t="shared" si="2"/>
        <v>0.002169720347</v>
      </c>
      <c r="D174" s="25">
        <v>0.0022</v>
      </c>
      <c r="E174" s="23">
        <v>45131.0</v>
      </c>
      <c r="F174" s="26">
        <v>19672.35</v>
      </c>
      <c r="G174" s="24">
        <f t="shared" si="3"/>
        <v>-0.003679412509</v>
      </c>
      <c r="H174" s="25">
        <v>-0.0037</v>
      </c>
      <c r="I174" s="23">
        <v>45131.0</v>
      </c>
      <c r="J174" s="27">
        <v>5196.05</v>
      </c>
      <c r="K174" s="28">
        <f t="shared" ref="K174:L174" si="183">J174/J175-1</f>
        <v>0.002343795212</v>
      </c>
      <c r="L174" s="29">
        <f t="shared" si="183"/>
        <v>-0.6412739587</v>
      </c>
      <c r="M174" s="30">
        <f t="shared" si="5"/>
        <v>-0.06765620479</v>
      </c>
      <c r="N174" s="3"/>
    </row>
    <row r="175" ht="14.25" customHeight="1">
      <c r="A175" s="15">
        <v>45128.0</v>
      </c>
      <c r="B175" s="16">
        <v>207.4</v>
      </c>
      <c r="C175" s="16">
        <f t="shared" si="2"/>
        <v>-0.01892147588</v>
      </c>
      <c r="D175" s="35">
        <v>-0.0189</v>
      </c>
      <c r="E175" s="15">
        <v>45128.0</v>
      </c>
      <c r="F175" s="17">
        <v>19745.0</v>
      </c>
      <c r="G175" s="16">
        <f t="shared" si="3"/>
        <v>-0.01171971781</v>
      </c>
      <c r="H175" s="35">
        <v>-0.0117</v>
      </c>
      <c r="I175" s="15">
        <v>45128.0</v>
      </c>
      <c r="J175" s="36">
        <v>5183.9</v>
      </c>
      <c r="K175" s="37">
        <f t="shared" ref="K175:L175" si="184">J175/J176-1</f>
        <v>0.006533663414</v>
      </c>
      <c r="L175" s="38">
        <f t="shared" si="184"/>
        <v>0.955565462</v>
      </c>
      <c r="M175" s="18">
        <f t="shared" si="5"/>
        <v>-0.06346633659</v>
      </c>
      <c r="N175" s="3"/>
    </row>
    <row r="176" ht="14.25" customHeight="1">
      <c r="A176" s="23">
        <v>45127.0</v>
      </c>
      <c r="B176" s="24">
        <v>211.4</v>
      </c>
      <c r="C176" s="24">
        <f t="shared" si="2"/>
        <v>-0.004942339374</v>
      </c>
      <c r="D176" s="25">
        <v>-0.0049</v>
      </c>
      <c r="E176" s="23">
        <v>45127.0</v>
      </c>
      <c r="F176" s="26">
        <v>19979.15</v>
      </c>
      <c r="G176" s="24">
        <f t="shared" si="3"/>
        <v>0.007361412584</v>
      </c>
      <c r="H176" s="25">
        <v>0.0074</v>
      </c>
      <c r="I176" s="23">
        <v>45127.0</v>
      </c>
      <c r="J176" s="27">
        <v>5150.25</v>
      </c>
      <c r="K176" s="28">
        <f t="shared" ref="K176:L176" si="185">J176/J177-1</f>
        <v>0.003341060957</v>
      </c>
      <c r="L176" s="29">
        <f t="shared" si="185"/>
        <v>-0.07127584357</v>
      </c>
      <c r="M176" s="30">
        <f t="shared" si="5"/>
        <v>-0.06665893904</v>
      </c>
      <c r="N176" s="3"/>
    </row>
    <row r="177" ht="14.25" customHeight="1">
      <c r="A177" s="15">
        <v>45126.0</v>
      </c>
      <c r="B177" s="16">
        <v>212.45</v>
      </c>
      <c r="C177" s="16">
        <f t="shared" si="2"/>
        <v>0.01118514993</v>
      </c>
      <c r="D177" s="35">
        <v>0.0112</v>
      </c>
      <c r="E177" s="15">
        <v>45126.0</v>
      </c>
      <c r="F177" s="17">
        <v>19833.15</v>
      </c>
      <c r="G177" s="16">
        <f t="shared" si="3"/>
        <v>0.004248262592</v>
      </c>
      <c r="H177" s="35">
        <v>0.0042</v>
      </c>
      <c r="I177" s="15">
        <v>45126.0</v>
      </c>
      <c r="J177" s="36">
        <v>5133.1</v>
      </c>
      <c r="K177" s="37">
        <f t="shared" ref="K177:L177" si="186">J177/J178-1</f>
        <v>0.003597473948</v>
      </c>
      <c r="L177" s="38">
        <f t="shared" si="186"/>
        <v>-1.292678385</v>
      </c>
      <c r="M177" s="18">
        <f t="shared" si="5"/>
        <v>-0.06640252605</v>
      </c>
      <c r="N177" s="3"/>
    </row>
    <row r="178" ht="14.25" customHeight="1">
      <c r="A178" s="23">
        <v>45125.0</v>
      </c>
      <c r="B178" s="24">
        <v>210.1</v>
      </c>
      <c r="C178" s="24">
        <f t="shared" si="2"/>
        <v>-0.02028444859</v>
      </c>
      <c r="D178" s="25">
        <v>-0.0203</v>
      </c>
      <c r="E178" s="23">
        <v>45125.0</v>
      </c>
      <c r="F178" s="26">
        <v>19749.25</v>
      </c>
      <c r="G178" s="24">
        <f t="shared" si="3"/>
        <v>0.001917667143</v>
      </c>
      <c r="H178" s="25">
        <v>0.0019</v>
      </c>
      <c r="I178" s="23">
        <v>45125.0</v>
      </c>
      <c r="J178" s="27">
        <v>5114.7</v>
      </c>
      <c r="K178" s="28">
        <f t="shared" ref="K178:L178" si="187">J178/J179-1</f>
        <v>-0.01229156005</v>
      </c>
      <c r="L178" s="29">
        <f t="shared" si="187"/>
        <v>-2.330535444</v>
      </c>
      <c r="M178" s="30">
        <f t="shared" si="5"/>
        <v>-0.08229156005</v>
      </c>
      <c r="N178" s="3"/>
    </row>
    <row r="179" ht="14.25" customHeight="1">
      <c r="A179" s="15">
        <v>45124.0</v>
      </c>
      <c r="B179" s="16">
        <v>214.45</v>
      </c>
      <c r="C179" s="16">
        <f t="shared" si="2"/>
        <v>0.0009334889148</v>
      </c>
      <c r="D179" s="35">
        <v>9.0E-4</v>
      </c>
      <c r="E179" s="15">
        <v>45124.0</v>
      </c>
      <c r="F179" s="17">
        <v>19711.45</v>
      </c>
      <c r="G179" s="16">
        <f t="shared" si="3"/>
        <v>0.007511053183</v>
      </c>
      <c r="H179" s="35">
        <v>0.0075</v>
      </c>
      <c r="I179" s="15">
        <v>45124.0</v>
      </c>
      <c r="J179" s="36">
        <v>5178.35</v>
      </c>
      <c r="K179" s="37">
        <f t="shared" ref="K179:L179" si="188">J179/J180-1</f>
        <v>0.009238055331</v>
      </c>
      <c r="L179" s="38">
        <f t="shared" si="188"/>
        <v>-0.3090903448</v>
      </c>
      <c r="M179" s="18">
        <f t="shared" si="5"/>
        <v>-0.06076194467</v>
      </c>
      <c r="N179" s="3"/>
    </row>
    <row r="180" ht="14.25" customHeight="1">
      <c r="A180" s="23">
        <v>45121.0</v>
      </c>
      <c r="B180" s="24">
        <v>214.25</v>
      </c>
      <c r="C180" s="24">
        <f t="shared" si="2"/>
        <v>0.04105928086</v>
      </c>
      <c r="D180" s="25">
        <v>0.0411</v>
      </c>
      <c r="E180" s="23">
        <v>45121.0</v>
      </c>
      <c r="F180" s="26">
        <v>19564.5</v>
      </c>
      <c r="G180" s="24">
        <f t="shared" si="3"/>
        <v>0.007765114931</v>
      </c>
      <c r="H180" s="25">
        <v>0.0078</v>
      </c>
      <c r="I180" s="23">
        <v>45121.0</v>
      </c>
      <c r="J180" s="27">
        <v>5130.95</v>
      </c>
      <c r="K180" s="28">
        <f t="shared" ref="K180:L180" si="189">J180/J181-1</f>
        <v>0.01337085864</v>
      </c>
      <c r="L180" s="29">
        <f t="shared" si="189"/>
        <v>-1.983980178</v>
      </c>
      <c r="M180" s="30">
        <f t="shared" si="5"/>
        <v>-0.05662914136</v>
      </c>
      <c r="N180" s="3"/>
    </row>
    <row r="181" ht="14.25" customHeight="1">
      <c r="A181" s="15">
        <v>45120.0</v>
      </c>
      <c r="B181" s="16">
        <v>205.8</v>
      </c>
      <c r="C181" s="16">
        <f t="shared" si="2"/>
        <v>-0.01105237866</v>
      </c>
      <c r="D181" s="35">
        <v>-0.0111</v>
      </c>
      <c r="E181" s="15">
        <v>45120.0</v>
      </c>
      <c r="F181" s="17">
        <v>19413.75</v>
      </c>
      <c r="G181" s="16">
        <f t="shared" si="3"/>
        <v>0.00151927075</v>
      </c>
      <c r="H181" s="35">
        <v>0.0015</v>
      </c>
      <c r="I181" s="15">
        <v>45120.0</v>
      </c>
      <c r="J181" s="36">
        <v>5063.25</v>
      </c>
      <c r="K181" s="37">
        <f t="shared" ref="K181:L181" si="190">J181/J182-1</f>
        <v>-0.01358854471</v>
      </c>
      <c r="L181" s="38">
        <f t="shared" si="190"/>
        <v>-2.494519563</v>
      </c>
      <c r="M181" s="18">
        <f t="shared" si="5"/>
        <v>-0.08358854471</v>
      </c>
      <c r="N181" s="3"/>
    </row>
    <row r="182" ht="14.25" customHeight="1">
      <c r="A182" s="23">
        <v>45119.0</v>
      </c>
      <c r="B182" s="24">
        <v>208.1</v>
      </c>
      <c r="C182" s="24">
        <f t="shared" si="2"/>
        <v>-0.003113772455</v>
      </c>
      <c r="D182" s="25">
        <v>-0.0031</v>
      </c>
      <c r="E182" s="23">
        <v>45119.0</v>
      </c>
      <c r="F182" s="26">
        <v>19384.3</v>
      </c>
      <c r="G182" s="24">
        <f t="shared" si="3"/>
        <v>-0.002834449623</v>
      </c>
      <c r="H182" s="25">
        <v>-0.0028</v>
      </c>
      <c r="I182" s="23">
        <v>45119.0</v>
      </c>
      <c r="J182" s="27">
        <v>5133.0</v>
      </c>
      <c r="K182" s="28">
        <f t="shared" ref="K182:L182" si="191">J182/J183-1</f>
        <v>0.009092249472</v>
      </c>
      <c r="L182" s="29">
        <f t="shared" si="191"/>
        <v>-0.3172448299</v>
      </c>
      <c r="M182" s="30">
        <f t="shared" si="5"/>
        <v>-0.06090775053</v>
      </c>
      <c r="N182" s="3"/>
    </row>
    <row r="183" ht="14.25" customHeight="1">
      <c r="A183" s="15">
        <v>45118.0</v>
      </c>
      <c r="B183" s="16">
        <v>208.75</v>
      </c>
      <c r="C183" s="16">
        <f t="shared" si="2"/>
        <v>0.01310361563</v>
      </c>
      <c r="D183" s="35">
        <v>0.0131</v>
      </c>
      <c r="E183" s="15">
        <v>45118.0</v>
      </c>
      <c r="F183" s="17">
        <v>19439.4</v>
      </c>
      <c r="G183" s="16">
        <f t="shared" si="3"/>
        <v>0.004313930119</v>
      </c>
      <c r="H183" s="35">
        <v>0.0043</v>
      </c>
      <c r="I183" s="15">
        <v>45118.0</v>
      </c>
      <c r="J183" s="36">
        <v>5086.75</v>
      </c>
      <c r="K183" s="37">
        <f t="shared" ref="K183:L183" si="192">J183/J184-1</f>
        <v>0.01331699835</v>
      </c>
      <c r="L183" s="38">
        <f t="shared" si="192"/>
        <v>-2.878031085</v>
      </c>
      <c r="M183" s="18">
        <f t="shared" si="5"/>
        <v>-0.05668300165</v>
      </c>
      <c r="N183" s="3"/>
    </row>
    <row r="184" ht="14.25" customHeight="1">
      <c r="A184" s="23">
        <v>45117.0</v>
      </c>
      <c r="B184" s="24">
        <v>206.05</v>
      </c>
      <c r="C184" s="24">
        <f t="shared" si="2"/>
        <v>-0.02369106847</v>
      </c>
      <c r="D184" s="25">
        <v>-0.0237</v>
      </c>
      <c r="E184" s="23">
        <v>45117.0</v>
      </c>
      <c r="F184" s="26">
        <v>19355.9</v>
      </c>
      <c r="G184" s="24">
        <f t="shared" si="3"/>
        <v>0.001246650596</v>
      </c>
      <c r="H184" s="25">
        <v>0.0012</v>
      </c>
      <c r="I184" s="23">
        <v>45117.0</v>
      </c>
      <c r="J184" s="27">
        <v>5019.9</v>
      </c>
      <c r="K184" s="28">
        <f t="shared" ref="K184:L184" si="193">J184/J185-1</f>
        <v>-0.007090936063</v>
      </c>
      <c r="L184" s="29">
        <f t="shared" si="193"/>
        <v>0.2020909361</v>
      </c>
      <c r="M184" s="30">
        <f t="shared" si="5"/>
        <v>-0.07709093606</v>
      </c>
      <c r="N184" s="3"/>
    </row>
    <row r="185" ht="14.25" customHeight="1">
      <c r="A185" s="15">
        <v>45114.0</v>
      </c>
      <c r="B185" s="16">
        <v>211.05</v>
      </c>
      <c r="C185" s="16">
        <f t="shared" si="2"/>
        <v>0.001661129568</v>
      </c>
      <c r="D185" s="35">
        <v>0.0017</v>
      </c>
      <c r="E185" s="15">
        <v>45114.0</v>
      </c>
      <c r="F185" s="17">
        <v>19331.8</v>
      </c>
      <c r="G185" s="16">
        <f t="shared" si="3"/>
        <v>-0.008488354798</v>
      </c>
      <c r="H185" s="35">
        <v>-0.0085</v>
      </c>
      <c r="I185" s="15">
        <v>45114.0</v>
      </c>
      <c r="J185" s="36">
        <v>5055.75</v>
      </c>
      <c r="K185" s="37">
        <f t="shared" ref="K185:L185" si="194">J185/J186-1</f>
        <v>-0.00589883498</v>
      </c>
      <c r="L185" s="38">
        <f t="shared" si="194"/>
        <v>-1.863666382</v>
      </c>
      <c r="M185" s="18">
        <f t="shared" si="5"/>
        <v>-0.07589883498</v>
      </c>
      <c r="N185" s="3"/>
    </row>
    <row r="186" ht="14.25" customHeight="1">
      <c r="A186" s="23">
        <v>45113.0</v>
      </c>
      <c r="B186" s="24">
        <v>210.7</v>
      </c>
      <c r="C186" s="24">
        <f t="shared" si="2"/>
        <v>-0.007302709069</v>
      </c>
      <c r="D186" s="25">
        <v>-0.0073</v>
      </c>
      <c r="E186" s="23">
        <v>45113.0</v>
      </c>
      <c r="F186" s="26">
        <v>19497.3</v>
      </c>
      <c r="G186" s="24">
        <f t="shared" si="3"/>
        <v>0.005093177308</v>
      </c>
      <c r="H186" s="25">
        <v>0.0051</v>
      </c>
      <c r="I186" s="23">
        <v>45113.0</v>
      </c>
      <c r="J186" s="27">
        <v>5085.75</v>
      </c>
      <c r="K186" s="28">
        <f t="shared" ref="K186:L186" si="195">J186/J187-1</f>
        <v>0.006829992576</v>
      </c>
      <c r="L186" s="29">
        <f t="shared" si="195"/>
        <v>0.04983156945</v>
      </c>
      <c r="M186" s="30">
        <f t="shared" si="5"/>
        <v>-0.06317000742</v>
      </c>
      <c r="N186" s="3"/>
    </row>
    <row r="187" ht="14.25" customHeight="1">
      <c r="A187" s="15">
        <v>45112.0</v>
      </c>
      <c r="B187" s="16">
        <v>212.25</v>
      </c>
      <c r="C187" s="16">
        <f t="shared" si="2"/>
        <v>0.0009431737798</v>
      </c>
      <c r="D187" s="35">
        <v>9.0E-4</v>
      </c>
      <c r="E187" s="15">
        <v>45112.0</v>
      </c>
      <c r="F187" s="17">
        <v>19398.5</v>
      </c>
      <c r="G187" s="16">
        <f t="shared" si="3"/>
        <v>0.0004899685389</v>
      </c>
      <c r="H187" s="35">
        <v>5.0E-4</v>
      </c>
      <c r="I187" s="15">
        <v>45112.0</v>
      </c>
      <c r="J187" s="36">
        <v>5051.25</v>
      </c>
      <c r="K187" s="37">
        <f t="shared" ref="K187:L187" si="196">J187/J188-1</f>
        <v>0.00650579843</v>
      </c>
      <c r="L187" s="38">
        <f t="shared" si="196"/>
        <v>0.3828559037</v>
      </c>
      <c r="M187" s="18">
        <f t="shared" si="5"/>
        <v>-0.06349420157</v>
      </c>
      <c r="N187" s="3"/>
      <c r="S187" s="93" t="s">
        <v>71</v>
      </c>
      <c r="T187" s="6"/>
      <c r="U187" s="6"/>
      <c r="V187" s="6"/>
      <c r="W187" s="6"/>
      <c r="X187" s="7"/>
    </row>
    <row r="188" ht="14.25" customHeight="1">
      <c r="A188" s="23">
        <v>45111.0</v>
      </c>
      <c r="B188" s="24">
        <v>212.05</v>
      </c>
      <c r="C188" s="24">
        <f t="shared" si="2"/>
        <v>0.005691249704</v>
      </c>
      <c r="D188" s="25">
        <v>0.0057</v>
      </c>
      <c r="E188" s="23">
        <v>45111.0</v>
      </c>
      <c r="F188" s="26">
        <v>19389.0</v>
      </c>
      <c r="G188" s="24">
        <f t="shared" si="3"/>
        <v>0.00343898709</v>
      </c>
      <c r="H188" s="25">
        <v>0.0034</v>
      </c>
      <c r="I188" s="23">
        <v>45111.0</v>
      </c>
      <c r="J188" s="27">
        <v>5018.6</v>
      </c>
      <c r="K188" s="28">
        <f t="shared" ref="K188:L188" si="197">J188/J189-1</f>
        <v>0.004704610518</v>
      </c>
      <c r="L188" s="29">
        <f t="shared" si="197"/>
        <v>-0.7588887109</v>
      </c>
      <c r="M188" s="30">
        <f t="shared" si="5"/>
        <v>-0.06529538948</v>
      </c>
      <c r="N188" s="3"/>
    </row>
    <row r="189" ht="14.25" customHeight="1">
      <c r="A189" s="15">
        <v>45110.0</v>
      </c>
      <c r="B189" s="16">
        <v>210.85</v>
      </c>
      <c r="C189" s="16">
        <f t="shared" si="2"/>
        <v>-0.005893446488</v>
      </c>
      <c r="D189" s="35">
        <v>-0.0059</v>
      </c>
      <c r="E189" s="15">
        <v>45110.0</v>
      </c>
      <c r="F189" s="17">
        <v>19322.55</v>
      </c>
      <c r="G189" s="16">
        <f t="shared" si="3"/>
        <v>0.006957092717</v>
      </c>
      <c r="H189" s="35">
        <v>0.007</v>
      </c>
      <c r="I189" s="15">
        <v>45110.0</v>
      </c>
      <c r="J189" s="36">
        <v>4995.1</v>
      </c>
      <c r="K189" s="37">
        <f t="shared" ref="K189:L189" si="198">J189/J190-1</f>
        <v>0.01951219512</v>
      </c>
      <c r="L189" s="38">
        <f t="shared" si="198"/>
        <v>1.088536316</v>
      </c>
      <c r="M189" s="18">
        <f t="shared" si="5"/>
        <v>-0.05048780488</v>
      </c>
      <c r="N189" s="3"/>
    </row>
    <row r="190" ht="14.25" customHeight="1">
      <c r="A190" s="23">
        <v>45107.0</v>
      </c>
      <c r="B190" s="24">
        <v>212.1</v>
      </c>
      <c r="C190" s="24">
        <f t="shared" si="2"/>
        <v>-0.01049685094</v>
      </c>
      <c r="D190" s="25">
        <v>-0.0105</v>
      </c>
      <c r="E190" s="23">
        <v>45107.0</v>
      </c>
      <c r="F190" s="26">
        <v>19189.05</v>
      </c>
      <c r="G190" s="24">
        <f t="shared" si="3"/>
        <v>0.01143521276</v>
      </c>
      <c r="H190" s="25">
        <v>0.0114</v>
      </c>
      <c r="I190" s="23">
        <v>45107.0</v>
      </c>
      <c r="J190" s="27">
        <v>4899.5</v>
      </c>
      <c r="K190" s="28">
        <f t="shared" ref="K190:L190" si="199">J190/J191-1</f>
        <v>0.009342521348</v>
      </c>
      <c r="L190" s="29">
        <f t="shared" si="199"/>
        <v>1.531273725</v>
      </c>
      <c r="M190" s="30">
        <f t="shared" si="5"/>
        <v>-0.06065747865</v>
      </c>
      <c r="N190" s="3"/>
    </row>
    <row r="191" ht="14.25" customHeight="1">
      <c r="A191" s="15">
        <v>45105.0</v>
      </c>
      <c r="B191" s="16">
        <v>214.35</v>
      </c>
      <c r="C191" s="16">
        <f t="shared" si="2"/>
        <v>0.002338087444</v>
      </c>
      <c r="D191" s="35">
        <v>0.0023</v>
      </c>
      <c r="E191" s="15">
        <v>45105.0</v>
      </c>
      <c r="F191" s="17">
        <v>18972.1</v>
      </c>
      <c r="G191" s="16">
        <f t="shared" si="3"/>
        <v>0.0082211145</v>
      </c>
      <c r="H191" s="35">
        <v>0.0082</v>
      </c>
      <c r="I191" s="15">
        <v>45105.0</v>
      </c>
      <c r="J191" s="36">
        <v>4854.15</v>
      </c>
      <c r="K191" s="37">
        <f t="shared" ref="K191:L191" si="200">J191/J192-1</f>
        <v>0.003690838037</v>
      </c>
      <c r="L191" s="38">
        <f t="shared" si="200"/>
        <v>-0.5568823274</v>
      </c>
      <c r="M191" s="18">
        <f t="shared" si="5"/>
        <v>-0.06630916196</v>
      </c>
      <c r="N191" s="3"/>
    </row>
    <row r="192" ht="14.25" customHeight="1">
      <c r="A192" s="23">
        <v>45104.0</v>
      </c>
      <c r="B192" s="24">
        <v>213.85</v>
      </c>
      <c r="C192" s="24">
        <f t="shared" si="2"/>
        <v>0.002578527895</v>
      </c>
      <c r="D192" s="25">
        <v>0.0026</v>
      </c>
      <c r="E192" s="23">
        <v>45104.0</v>
      </c>
      <c r="F192" s="26">
        <v>18817.4</v>
      </c>
      <c r="G192" s="24">
        <f t="shared" si="3"/>
        <v>0.006751840438</v>
      </c>
      <c r="H192" s="25">
        <v>0.0068</v>
      </c>
      <c r="I192" s="23">
        <v>45104.0</v>
      </c>
      <c r="J192" s="27">
        <v>4836.3</v>
      </c>
      <c r="K192" s="28">
        <f t="shared" ref="K192:L192" si="201">J192/J193-1</f>
        <v>0.008329250367</v>
      </c>
      <c r="L192" s="29">
        <f t="shared" si="201"/>
        <v>0.02397049123</v>
      </c>
      <c r="M192" s="30">
        <f t="shared" si="5"/>
        <v>-0.06167074963</v>
      </c>
      <c r="N192" s="3"/>
    </row>
    <row r="193" ht="14.25" customHeight="1">
      <c r="A193" s="15">
        <v>45103.0</v>
      </c>
      <c r="B193" s="16">
        <v>213.3</v>
      </c>
      <c r="C193" s="16">
        <f t="shared" si="2"/>
        <v>0.01716738197</v>
      </c>
      <c r="D193" s="35">
        <v>0.0172</v>
      </c>
      <c r="E193" s="15">
        <v>45103.0</v>
      </c>
      <c r="F193" s="17">
        <v>18691.2</v>
      </c>
      <c r="G193" s="16">
        <f t="shared" si="3"/>
        <v>0.001376871769</v>
      </c>
      <c r="H193" s="35">
        <v>0.0014</v>
      </c>
      <c r="I193" s="15">
        <v>45103.0</v>
      </c>
      <c r="J193" s="36">
        <v>4796.35</v>
      </c>
      <c r="K193" s="37">
        <f t="shared" ref="K193:L193" si="202">J193/J194-1</f>
        <v>0.008134267968</v>
      </c>
      <c r="L193" s="38">
        <f t="shared" si="202"/>
        <v>-1.696134268</v>
      </c>
      <c r="M193" s="18">
        <f t="shared" si="5"/>
        <v>-0.06186573203</v>
      </c>
      <c r="N193" s="3"/>
    </row>
    <row r="194" ht="14.25" customHeight="1">
      <c r="A194" s="23">
        <v>45100.0</v>
      </c>
      <c r="B194" s="24">
        <v>209.7</v>
      </c>
      <c r="C194" s="24">
        <f t="shared" si="2"/>
        <v>-0.03895508708</v>
      </c>
      <c r="D194" s="25">
        <v>-0.039</v>
      </c>
      <c r="E194" s="23">
        <v>45100.0</v>
      </c>
      <c r="F194" s="26">
        <v>18665.5</v>
      </c>
      <c r="G194" s="24">
        <f t="shared" si="3"/>
        <v>-0.005633615236</v>
      </c>
      <c r="H194" s="25">
        <v>-0.0056</v>
      </c>
      <c r="I194" s="23">
        <v>45100.0</v>
      </c>
      <c r="J194" s="27">
        <v>4757.65</v>
      </c>
      <c r="K194" s="28">
        <f t="shared" ref="K194:L194" si="203">J194/J195-1</f>
        <v>-0.01168491244</v>
      </c>
      <c r="L194" s="29">
        <f t="shared" si="203"/>
        <v>0.8835651121</v>
      </c>
      <c r="M194" s="30">
        <f t="shared" si="5"/>
        <v>-0.08168491244</v>
      </c>
      <c r="N194" s="3"/>
    </row>
    <row r="195" ht="14.25" customHeight="1">
      <c r="A195" s="15">
        <v>45099.0</v>
      </c>
      <c r="B195" s="16">
        <v>218.2</v>
      </c>
      <c r="C195" s="16">
        <f t="shared" si="2"/>
        <v>-0.05745140389</v>
      </c>
      <c r="D195" s="35">
        <v>-0.0575</v>
      </c>
      <c r="E195" s="15">
        <v>45099.0</v>
      </c>
      <c r="F195" s="17">
        <v>18771.25</v>
      </c>
      <c r="G195" s="16">
        <f t="shared" si="3"/>
        <v>-0.004539464439</v>
      </c>
      <c r="H195" s="35">
        <v>-0.0045</v>
      </c>
      <c r="I195" s="15">
        <v>45099.0</v>
      </c>
      <c r="J195" s="36">
        <v>4813.9</v>
      </c>
      <c r="K195" s="37">
        <f t="shared" ref="K195:L195" si="204">J195/J196-1</f>
        <v>-0.006203614818</v>
      </c>
      <c r="L195" s="38">
        <f t="shared" si="204"/>
        <v>0.5713077815</v>
      </c>
      <c r="M195" s="18">
        <f t="shared" si="5"/>
        <v>-0.07620361482</v>
      </c>
      <c r="N195" s="3"/>
    </row>
    <row r="196" ht="14.25" customHeight="1">
      <c r="A196" s="23">
        <v>45098.0</v>
      </c>
      <c r="B196" s="24">
        <v>231.5</v>
      </c>
      <c r="C196" s="24">
        <f t="shared" si="2"/>
        <v>0.04091726619</v>
      </c>
      <c r="D196" s="25">
        <v>0.0409</v>
      </c>
      <c r="E196" s="23">
        <v>45098.0</v>
      </c>
      <c r="F196" s="26">
        <v>18856.85</v>
      </c>
      <c r="G196" s="24">
        <f t="shared" si="3"/>
        <v>0.002133742899</v>
      </c>
      <c r="H196" s="25">
        <v>0.0021</v>
      </c>
      <c r="I196" s="23">
        <v>45098.0</v>
      </c>
      <c r="J196" s="27">
        <v>4843.95</v>
      </c>
      <c r="K196" s="28">
        <f t="shared" ref="K196:L196" si="205">J196/J197-1</f>
        <v>-0.003948058357</v>
      </c>
      <c r="L196" s="29">
        <f t="shared" si="205"/>
        <v>-2.090069036</v>
      </c>
      <c r="M196" s="30">
        <f t="shared" si="5"/>
        <v>-0.07394805836</v>
      </c>
      <c r="N196" s="3"/>
    </row>
    <row r="197" ht="14.25" customHeight="1">
      <c r="A197" s="15">
        <v>45097.0</v>
      </c>
      <c r="B197" s="16">
        <v>222.4</v>
      </c>
      <c r="C197" s="16">
        <f t="shared" si="2"/>
        <v>-0.003360967959</v>
      </c>
      <c r="D197" s="35">
        <v>-0.0034</v>
      </c>
      <c r="E197" s="15">
        <v>45097.0</v>
      </c>
      <c r="F197" s="17">
        <v>18816.7</v>
      </c>
      <c r="G197" s="16">
        <f t="shared" si="3"/>
        <v>0.003265717431</v>
      </c>
      <c r="H197" s="35">
        <v>0.0033</v>
      </c>
      <c r="I197" s="15">
        <v>45097.0</v>
      </c>
      <c r="J197" s="36">
        <v>4863.15</v>
      </c>
      <c r="K197" s="37">
        <f t="shared" ref="K197:L197" si="206">J197/J198-1</f>
        <v>0.003621842496</v>
      </c>
      <c r="L197" s="38">
        <f t="shared" si="206"/>
        <v>1.073301234</v>
      </c>
      <c r="M197" s="18">
        <f t="shared" si="5"/>
        <v>-0.0663781575</v>
      </c>
      <c r="N197" s="3"/>
    </row>
    <row r="198" ht="14.25" customHeight="1">
      <c r="A198" s="23">
        <v>45096.0</v>
      </c>
      <c r="B198" s="24">
        <v>223.15</v>
      </c>
      <c r="C198" s="24">
        <f t="shared" si="2"/>
        <v>-0.003127094036</v>
      </c>
      <c r="D198" s="25">
        <v>-0.0031</v>
      </c>
      <c r="E198" s="23">
        <v>45096.0</v>
      </c>
      <c r="F198" s="26">
        <v>18755.45</v>
      </c>
      <c r="G198" s="24">
        <f t="shared" si="3"/>
        <v>-0.003747476894</v>
      </c>
      <c r="H198" s="25">
        <v>-0.0037</v>
      </c>
      <c r="I198" s="23">
        <v>45096.0</v>
      </c>
      <c r="J198" s="27">
        <v>4845.6</v>
      </c>
      <c r="K198" s="28">
        <f t="shared" ref="K198:L198" si="207">J198/J199-1</f>
        <v>0.001746896416</v>
      </c>
      <c r="L198" s="29">
        <f t="shared" si="207"/>
        <v>-0.8287683908</v>
      </c>
      <c r="M198" s="30">
        <f t="shared" si="5"/>
        <v>-0.06825310358</v>
      </c>
      <c r="N198" s="3"/>
    </row>
    <row r="199" ht="14.25" customHeight="1">
      <c r="A199" s="15">
        <v>45093.0</v>
      </c>
      <c r="B199" s="16">
        <v>223.85</v>
      </c>
      <c r="C199" s="16">
        <f t="shared" si="2"/>
        <v>0.005841383959</v>
      </c>
      <c r="D199" s="35">
        <v>0.0058</v>
      </c>
      <c r="E199" s="15">
        <v>45093.0</v>
      </c>
      <c r="F199" s="17">
        <v>18826.0</v>
      </c>
      <c r="G199" s="16">
        <f t="shared" si="3"/>
        <v>0.007379027295</v>
      </c>
      <c r="H199" s="35">
        <v>0.0074</v>
      </c>
      <c r="I199" s="15">
        <v>45093.0</v>
      </c>
      <c r="J199" s="36">
        <v>4837.15</v>
      </c>
      <c r="K199" s="37">
        <f t="shared" ref="K199:L199" si="208">J199/J200-1</f>
        <v>0.01020195059</v>
      </c>
      <c r="L199" s="38">
        <f t="shared" si="208"/>
        <v>2.882228328</v>
      </c>
      <c r="M199" s="18">
        <f t="shared" si="5"/>
        <v>-0.05979804941</v>
      </c>
      <c r="N199" s="3"/>
    </row>
    <row r="200" ht="14.25" customHeight="1">
      <c r="A200" s="23">
        <v>45092.0</v>
      </c>
      <c r="B200" s="24">
        <v>222.55</v>
      </c>
      <c r="C200" s="24">
        <f t="shared" si="2"/>
        <v>-0.02068206821</v>
      </c>
      <c r="D200" s="25">
        <v>-0.0207</v>
      </c>
      <c r="E200" s="23">
        <v>45092.0</v>
      </c>
      <c r="F200" s="26">
        <v>18688.1</v>
      </c>
      <c r="G200" s="24">
        <f t="shared" si="3"/>
        <v>-0.003614862523</v>
      </c>
      <c r="H200" s="25">
        <v>-0.0036</v>
      </c>
      <c r="I200" s="23">
        <v>45092.0</v>
      </c>
      <c r="J200" s="27">
        <v>4788.3</v>
      </c>
      <c r="K200" s="28">
        <f t="shared" ref="K200:L200" si="209">J200/J201-1</f>
        <v>0.002627859499</v>
      </c>
      <c r="L200" s="29">
        <f t="shared" si="209"/>
        <v>-1.630127859</v>
      </c>
      <c r="M200" s="30">
        <f t="shared" si="5"/>
        <v>-0.0673721405</v>
      </c>
      <c r="N200" s="3"/>
    </row>
    <row r="201" ht="14.25" customHeight="1">
      <c r="A201" s="15">
        <v>45091.0</v>
      </c>
      <c r="B201" s="16">
        <v>227.25</v>
      </c>
      <c r="C201" s="16">
        <f t="shared" si="2"/>
        <v>-0.003944773176</v>
      </c>
      <c r="D201" s="35">
        <v>-0.0039</v>
      </c>
      <c r="E201" s="15">
        <v>45091.0</v>
      </c>
      <c r="F201" s="17">
        <v>18755.9</v>
      </c>
      <c r="G201" s="16">
        <f t="shared" si="3"/>
        <v>0.002123834229</v>
      </c>
      <c r="H201" s="35">
        <v>0.0021</v>
      </c>
      <c r="I201" s="15">
        <v>45091.0</v>
      </c>
      <c r="J201" s="36">
        <v>4775.75</v>
      </c>
      <c r="K201" s="37">
        <f t="shared" ref="K201:L201" si="210">J201/J202-1</f>
        <v>-0.004170359172</v>
      </c>
      <c r="L201" s="38">
        <f t="shared" si="210"/>
        <v>-10.7519272</v>
      </c>
      <c r="M201" s="18">
        <f t="shared" si="5"/>
        <v>-0.07417035917</v>
      </c>
      <c r="N201" s="3"/>
    </row>
    <row r="202" ht="14.25" customHeight="1">
      <c r="A202" s="23">
        <v>45090.0</v>
      </c>
      <c r="B202" s="24">
        <v>228.15</v>
      </c>
      <c r="C202" s="24">
        <f t="shared" si="2"/>
        <v>-0.008474576271</v>
      </c>
      <c r="D202" s="25">
        <v>-0.0085</v>
      </c>
      <c r="E202" s="23">
        <v>45090.0</v>
      </c>
      <c r="F202" s="26">
        <v>18716.15</v>
      </c>
      <c r="G202" s="24">
        <f t="shared" si="3"/>
        <v>0.00616348144</v>
      </c>
      <c r="H202" s="25">
        <v>0.0062</v>
      </c>
      <c r="I202" s="23">
        <v>45090.0</v>
      </c>
      <c r="J202" s="27">
        <v>4795.75</v>
      </c>
      <c r="K202" s="28">
        <f t="shared" ref="K202:L202" si="211">J202/J203-1</f>
        <v>0.0004276446169</v>
      </c>
      <c r="L202" s="29">
        <f t="shared" si="211"/>
        <v>-0.9630870253</v>
      </c>
      <c r="M202" s="30">
        <f t="shared" si="5"/>
        <v>-0.06957235538</v>
      </c>
      <c r="N202" s="3"/>
    </row>
    <row r="203" ht="14.25" customHeight="1">
      <c r="A203" s="15">
        <v>45089.0</v>
      </c>
      <c r="B203" s="16">
        <v>230.1</v>
      </c>
      <c r="C203" s="16">
        <f t="shared" si="2"/>
        <v>-0.001085304971</v>
      </c>
      <c r="D203" s="35">
        <v>-0.0011</v>
      </c>
      <c r="E203" s="15">
        <v>45089.0</v>
      </c>
      <c r="F203" s="17">
        <v>18601.5</v>
      </c>
      <c r="G203" s="16">
        <f t="shared" si="3"/>
        <v>0.002052425741</v>
      </c>
      <c r="H203" s="35">
        <v>0.0021</v>
      </c>
      <c r="I203" s="15">
        <v>45089.0</v>
      </c>
      <c r="J203" s="36">
        <v>4793.7</v>
      </c>
      <c r="K203" s="37">
        <f t="shared" ref="K203:L203" si="212">J203/J204-1</f>
        <v>0.01158521145</v>
      </c>
      <c r="L203" s="38">
        <f t="shared" si="212"/>
        <v>-8.141455341</v>
      </c>
      <c r="M203" s="18">
        <f t="shared" si="5"/>
        <v>-0.05841478855</v>
      </c>
      <c r="N203" s="3"/>
    </row>
    <row r="204" ht="14.25" customHeight="1">
      <c r="A204" s="23">
        <v>45086.0</v>
      </c>
      <c r="B204" s="24">
        <v>230.35</v>
      </c>
      <c r="C204" s="24">
        <f t="shared" si="2"/>
        <v>0.06965405154</v>
      </c>
      <c r="D204" s="25">
        <v>0.0697</v>
      </c>
      <c r="E204" s="23">
        <v>45086.0</v>
      </c>
      <c r="F204" s="26">
        <v>18563.4</v>
      </c>
      <c r="G204" s="24">
        <f t="shared" si="3"/>
        <v>-0.003818176452</v>
      </c>
      <c r="H204" s="25">
        <v>-0.0038</v>
      </c>
      <c r="I204" s="23">
        <v>45086.0</v>
      </c>
      <c r="J204" s="27">
        <v>4738.8</v>
      </c>
      <c r="K204" s="28">
        <f t="shared" ref="K204:L204" si="213">J204/J205-1</f>
        <v>-0.001622247972</v>
      </c>
      <c r="L204" s="29">
        <f t="shared" si="213"/>
        <v>-0.8796422085</v>
      </c>
      <c r="M204" s="30">
        <f t="shared" si="5"/>
        <v>-0.07162224797</v>
      </c>
      <c r="N204" s="3"/>
    </row>
    <row r="205" ht="14.25" customHeight="1">
      <c r="A205" s="15">
        <v>45085.0</v>
      </c>
      <c r="B205" s="16">
        <v>215.35</v>
      </c>
      <c r="C205" s="16">
        <f t="shared" si="2"/>
        <v>-0.03452140776</v>
      </c>
      <c r="D205" s="35">
        <v>-0.0345</v>
      </c>
      <c r="E205" s="15">
        <v>45085.0</v>
      </c>
      <c r="F205" s="17">
        <v>18634.55</v>
      </c>
      <c r="G205" s="16">
        <f t="shared" si="3"/>
        <v>-0.004904840226</v>
      </c>
      <c r="H205" s="35">
        <v>-0.0049</v>
      </c>
      <c r="I205" s="15">
        <v>45085.0</v>
      </c>
      <c r="J205" s="36">
        <v>4746.5</v>
      </c>
      <c r="K205" s="37">
        <f t="shared" ref="K205:L205" si="214">J205/J206-1</f>
        <v>-0.01347854552</v>
      </c>
      <c r="L205" s="38">
        <f t="shared" si="214"/>
        <v>-2.017523044</v>
      </c>
      <c r="M205" s="18">
        <f t="shared" si="5"/>
        <v>-0.08347854552</v>
      </c>
      <c r="N205" s="3"/>
    </row>
    <row r="206" ht="14.25" customHeight="1">
      <c r="A206" s="23">
        <v>45084.0</v>
      </c>
      <c r="B206" s="24">
        <v>223.05</v>
      </c>
      <c r="C206" s="24">
        <f t="shared" si="2"/>
        <v>0.009732910819</v>
      </c>
      <c r="D206" s="25">
        <v>0.0097</v>
      </c>
      <c r="E206" s="23">
        <v>45084.0</v>
      </c>
      <c r="F206" s="26">
        <v>18726.4</v>
      </c>
      <c r="G206" s="24">
        <f t="shared" si="3"/>
        <v>0.006849830636</v>
      </c>
      <c r="H206" s="25">
        <v>0.0068</v>
      </c>
      <c r="I206" s="23">
        <v>45084.0</v>
      </c>
      <c r="J206" s="27">
        <v>4811.35</v>
      </c>
      <c r="K206" s="28">
        <f t="shared" ref="K206:L206" si="215">J206/J207-1</f>
        <v>0.01324642778</v>
      </c>
      <c r="L206" s="29">
        <f t="shared" si="215"/>
        <v>1.981991667</v>
      </c>
      <c r="M206" s="30">
        <f t="shared" si="5"/>
        <v>-0.05675357222</v>
      </c>
      <c r="N206" s="3"/>
    </row>
    <row r="207" ht="14.25" customHeight="1">
      <c r="A207" s="15">
        <v>45083.0</v>
      </c>
      <c r="B207" s="16">
        <v>220.9</v>
      </c>
      <c r="C207" s="16">
        <f t="shared" si="2"/>
        <v>0.01376778339</v>
      </c>
      <c r="D207" s="35">
        <v>0.0138</v>
      </c>
      <c r="E207" s="15">
        <v>45083.0</v>
      </c>
      <c r="F207" s="17">
        <v>18599.0</v>
      </c>
      <c r="G207" s="16">
        <f t="shared" si="3"/>
        <v>0.0002769733003</v>
      </c>
      <c r="H207" s="35">
        <v>3.0E-4</v>
      </c>
      <c r="I207" s="15">
        <v>45083.0</v>
      </c>
      <c r="J207" s="36">
        <v>4748.45</v>
      </c>
      <c r="K207" s="37">
        <f t="shared" ref="K207:L207" si="216">J207/J208-1</f>
        <v>0.004442141112</v>
      </c>
      <c r="L207" s="38">
        <f t="shared" si="216"/>
        <v>-0.2803042101</v>
      </c>
      <c r="M207" s="18">
        <f t="shared" si="5"/>
        <v>-0.06555785889</v>
      </c>
      <c r="N207" s="3"/>
    </row>
    <row r="208" ht="14.25" customHeight="1">
      <c r="A208" s="23">
        <v>45082.0</v>
      </c>
      <c r="B208" s="24">
        <v>217.9</v>
      </c>
      <c r="C208" s="24">
        <f t="shared" si="2"/>
        <v>0.02324489317</v>
      </c>
      <c r="D208" s="25">
        <v>0.0232</v>
      </c>
      <c r="E208" s="23">
        <v>45082.0</v>
      </c>
      <c r="F208" s="26">
        <v>18593.85</v>
      </c>
      <c r="G208" s="24">
        <f t="shared" si="3"/>
        <v>0.003223787505</v>
      </c>
      <c r="H208" s="25">
        <v>0.0032</v>
      </c>
      <c r="I208" s="23">
        <v>45082.0</v>
      </c>
      <c r="J208" s="27">
        <v>4727.45</v>
      </c>
      <c r="K208" s="28">
        <f t="shared" ref="K208:L208" si="217">J208/J209-1</f>
        <v>0.006172248295</v>
      </c>
      <c r="L208" s="29">
        <f t="shared" si="217"/>
        <v>0.1423426032</v>
      </c>
      <c r="M208" s="30">
        <f t="shared" si="5"/>
        <v>-0.06382775171</v>
      </c>
      <c r="N208" s="3"/>
    </row>
    <row r="209" ht="14.25" customHeight="1">
      <c r="A209" s="15">
        <v>45079.0</v>
      </c>
      <c r="B209" s="16">
        <v>212.95</v>
      </c>
      <c r="C209" s="16">
        <f t="shared" si="2"/>
        <v>0.009720246562</v>
      </c>
      <c r="D209" s="35">
        <v>0.0097</v>
      </c>
      <c r="E209" s="15">
        <v>45079.0</v>
      </c>
      <c r="F209" s="17">
        <v>18534.1</v>
      </c>
      <c r="G209" s="16">
        <f t="shared" si="3"/>
        <v>0.002507065489</v>
      </c>
      <c r="H209" s="35">
        <v>0.0025</v>
      </c>
      <c r="I209" s="15">
        <v>45079.0</v>
      </c>
      <c r="J209" s="36">
        <v>4698.45</v>
      </c>
      <c r="K209" s="37">
        <f t="shared" ref="K209:L209" si="218">J209/J210-1</f>
        <v>0.005403149876</v>
      </c>
      <c r="L209" s="38">
        <f t="shared" si="218"/>
        <v>-0.4799088731</v>
      </c>
      <c r="M209" s="18">
        <f t="shared" si="5"/>
        <v>-0.06459685012</v>
      </c>
      <c r="N209" s="3"/>
    </row>
    <row r="210" ht="14.25" customHeight="1">
      <c r="A210" s="23">
        <v>45078.0</v>
      </c>
      <c r="B210" s="24">
        <v>210.9</v>
      </c>
      <c r="C210" s="24">
        <f t="shared" si="2"/>
        <v>0.04225352113</v>
      </c>
      <c r="D210" s="25">
        <v>0.0423</v>
      </c>
      <c r="E210" s="23">
        <v>45078.0</v>
      </c>
      <c r="F210" s="26">
        <v>18487.75</v>
      </c>
      <c r="G210" s="24">
        <f t="shared" si="3"/>
        <v>-0.002516941471</v>
      </c>
      <c r="H210" s="25">
        <v>-0.0025</v>
      </c>
      <c r="I210" s="23">
        <v>45078.0</v>
      </c>
      <c r="J210" s="27">
        <v>4673.2</v>
      </c>
      <c r="K210" s="28">
        <f t="shared" ref="K210:L210" si="219">J210/J211-1</f>
        <v>0.01038885225</v>
      </c>
      <c r="L210" s="29">
        <f t="shared" si="219"/>
        <v>-0.2284523185</v>
      </c>
      <c r="M210" s="30">
        <f t="shared" si="5"/>
        <v>-0.05961114775</v>
      </c>
      <c r="N210" s="3"/>
    </row>
    <row r="211" ht="14.25" customHeight="1">
      <c r="A211" s="15">
        <v>45077.0</v>
      </c>
      <c r="B211" s="16">
        <v>202.35</v>
      </c>
      <c r="C211" s="16">
        <f t="shared" si="2"/>
        <v>0.01301627034</v>
      </c>
      <c r="D211" s="35">
        <v>0.013</v>
      </c>
      <c r="E211" s="15">
        <v>45077.0</v>
      </c>
      <c r="F211" s="17">
        <v>18534.4</v>
      </c>
      <c r="G211" s="16">
        <f t="shared" si="3"/>
        <v>-0.005337061316</v>
      </c>
      <c r="H211" s="35">
        <v>-0.0053</v>
      </c>
      <c r="I211" s="15">
        <v>45077.0</v>
      </c>
      <c r="J211" s="36">
        <v>4625.15</v>
      </c>
      <c r="K211" s="37">
        <f t="shared" ref="K211:L211" si="220">J211/J212-1</f>
        <v>0.01346495168</v>
      </c>
      <c r="L211" s="38">
        <f t="shared" si="220"/>
        <v>4.729525703</v>
      </c>
      <c r="M211" s="18">
        <f t="shared" si="5"/>
        <v>-0.05653504832</v>
      </c>
      <c r="N211" s="3"/>
    </row>
    <row r="212" ht="14.25" customHeight="1">
      <c r="A212" s="23">
        <v>45076.0</v>
      </c>
      <c r="B212" s="24">
        <v>199.75</v>
      </c>
      <c r="C212" s="24">
        <f t="shared" si="2"/>
        <v>0.03390269151</v>
      </c>
      <c r="D212" s="25">
        <v>0.0339</v>
      </c>
      <c r="E212" s="23">
        <v>45076.0</v>
      </c>
      <c r="F212" s="26">
        <v>18633.85</v>
      </c>
      <c r="G212" s="24">
        <f t="shared" si="3"/>
        <v>0.001892610485</v>
      </c>
      <c r="H212" s="25">
        <v>0.0019</v>
      </c>
      <c r="I212" s="23">
        <v>45076.0</v>
      </c>
      <c r="J212" s="27">
        <v>4563.7</v>
      </c>
      <c r="K212" s="28">
        <f t="shared" ref="K212:L212" si="221">J212/J213-1</f>
        <v>0.002350098836</v>
      </c>
      <c r="L212" s="29">
        <f t="shared" si="221"/>
        <v>0.369444773</v>
      </c>
      <c r="M212" s="30">
        <f t="shared" si="5"/>
        <v>-0.06764990116</v>
      </c>
      <c r="N212" s="3"/>
    </row>
    <row r="213" ht="14.25" customHeight="1">
      <c r="A213" s="15">
        <v>45075.0</v>
      </c>
      <c r="B213" s="16">
        <v>193.2</v>
      </c>
      <c r="C213" s="16">
        <f t="shared" si="2"/>
        <v>0.02848017035</v>
      </c>
      <c r="D213" s="35">
        <v>0.0285</v>
      </c>
      <c r="E213" s="15">
        <v>45075.0</v>
      </c>
      <c r="F213" s="17">
        <v>18598.65</v>
      </c>
      <c r="G213" s="16">
        <f t="shared" si="3"/>
        <v>0.005367756164</v>
      </c>
      <c r="H213" s="35">
        <v>0.0054</v>
      </c>
      <c r="I213" s="15">
        <v>45075.0</v>
      </c>
      <c r="J213" s="36">
        <v>4553.0</v>
      </c>
      <c r="K213" s="37">
        <f t="shared" ref="K213:L213" si="222">J213/J214-1</f>
        <v>0.001716096101</v>
      </c>
      <c r="L213" s="38">
        <f t="shared" si="222"/>
        <v>-0.8238369627</v>
      </c>
      <c r="M213" s="18">
        <f t="shared" si="5"/>
        <v>-0.0682839039</v>
      </c>
      <c r="N213" s="3"/>
    </row>
    <row r="214" ht="14.25" customHeight="1">
      <c r="A214" s="23">
        <v>45072.0</v>
      </c>
      <c r="B214" s="24">
        <v>187.85</v>
      </c>
      <c r="C214" s="24">
        <f t="shared" si="2"/>
        <v>0.01540540541</v>
      </c>
      <c r="D214" s="25">
        <v>0.0154</v>
      </c>
      <c r="E214" s="23">
        <v>45072.0</v>
      </c>
      <c r="F214" s="26">
        <v>18499.35</v>
      </c>
      <c r="G214" s="24">
        <f t="shared" si="3"/>
        <v>0.009726463677</v>
      </c>
      <c r="H214" s="25">
        <v>0.0097</v>
      </c>
      <c r="I214" s="23">
        <v>45072.0</v>
      </c>
      <c r="J214" s="27">
        <v>4545.2</v>
      </c>
      <c r="K214" s="28">
        <f t="shared" ref="K214:L214" si="223">J214/J215-1</f>
        <v>0.009741521988</v>
      </c>
      <c r="L214" s="29">
        <f t="shared" si="223"/>
        <v>1.439979148</v>
      </c>
      <c r="M214" s="30">
        <f t="shared" si="5"/>
        <v>-0.06025847801</v>
      </c>
      <c r="N214" s="3"/>
    </row>
    <row r="215" ht="14.25" customHeight="1">
      <c r="A215" s="15">
        <v>45071.0</v>
      </c>
      <c r="B215" s="16">
        <v>185.0</v>
      </c>
      <c r="C215" s="16">
        <f t="shared" si="2"/>
        <v>-0.02733964248</v>
      </c>
      <c r="D215" s="35">
        <v>-0.0273</v>
      </c>
      <c r="E215" s="15">
        <v>45071.0</v>
      </c>
      <c r="F215" s="17">
        <v>18321.15</v>
      </c>
      <c r="G215" s="16">
        <f t="shared" si="3"/>
        <v>0.001955111728</v>
      </c>
      <c r="H215" s="35">
        <v>0.002</v>
      </c>
      <c r="I215" s="15">
        <v>45071.0</v>
      </c>
      <c r="J215" s="36">
        <v>4501.35</v>
      </c>
      <c r="K215" s="37">
        <f t="shared" ref="K215:L215" si="224">J215/J216-1</f>
        <v>0.003992461163</v>
      </c>
      <c r="L215" s="38">
        <f t="shared" si="224"/>
        <v>-4.012395823</v>
      </c>
      <c r="M215" s="18">
        <f t="shared" si="5"/>
        <v>-0.06600753884</v>
      </c>
      <c r="N215" s="3"/>
    </row>
    <row r="216" ht="14.25" customHeight="1">
      <c r="A216" s="23">
        <v>45070.0</v>
      </c>
      <c r="B216" s="24">
        <v>190.2</v>
      </c>
      <c r="C216" s="24">
        <f t="shared" si="2"/>
        <v>-0.02785586507</v>
      </c>
      <c r="D216" s="25">
        <v>-0.0279</v>
      </c>
      <c r="E216" s="23">
        <v>45070.0</v>
      </c>
      <c r="F216" s="26">
        <v>18285.4</v>
      </c>
      <c r="G216" s="24">
        <f t="shared" si="3"/>
        <v>-0.003411816002</v>
      </c>
      <c r="H216" s="25">
        <v>-0.0034</v>
      </c>
      <c r="I216" s="23">
        <v>45070.0</v>
      </c>
      <c r="J216" s="27">
        <v>4483.45</v>
      </c>
      <c r="K216" s="28">
        <f t="shared" ref="K216:L216" si="225">J216/J217-1</f>
        <v>-0.001325344144</v>
      </c>
      <c r="L216" s="29">
        <f t="shared" si="225"/>
        <v>-2.080492838</v>
      </c>
      <c r="M216" s="30">
        <f t="shared" si="5"/>
        <v>-0.07132534414</v>
      </c>
      <c r="N216" s="3"/>
    </row>
    <row r="217" ht="14.25" customHeight="1">
      <c r="A217" s="15">
        <v>45069.0</v>
      </c>
      <c r="B217" s="16">
        <v>195.65</v>
      </c>
      <c r="C217" s="16">
        <f t="shared" si="2"/>
        <v>0.006948018528</v>
      </c>
      <c r="D217" s="35">
        <v>0.0069</v>
      </c>
      <c r="E217" s="15">
        <v>45069.0</v>
      </c>
      <c r="F217" s="17">
        <v>18348.0</v>
      </c>
      <c r="G217" s="16">
        <f t="shared" si="3"/>
        <v>0.001834621937</v>
      </c>
      <c r="H217" s="35">
        <v>0.0018</v>
      </c>
      <c r="I217" s="15">
        <v>45069.0</v>
      </c>
      <c r="J217" s="36">
        <v>4489.4</v>
      </c>
      <c r="K217" s="37">
        <f t="shared" ref="K217:L217" si="226">J217/J218-1</f>
        <v>0.001226610763</v>
      </c>
      <c r="L217" s="38">
        <f t="shared" si="226"/>
        <v>-0.7676809632</v>
      </c>
      <c r="M217" s="18">
        <f t="shared" si="5"/>
        <v>-0.06877338924</v>
      </c>
      <c r="N217" s="3"/>
    </row>
    <row r="218" ht="14.25" customHeight="1">
      <c r="A218" s="23">
        <v>45068.0</v>
      </c>
      <c r="B218" s="24">
        <v>194.3</v>
      </c>
      <c r="C218" s="24">
        <f t="shared" si="2"/>
        <v>0.01250651381</v>
      </c>
      <c r="D218" s="25">
        <v>0.0125</v>
      </c>
      <c r="E218" s="23">
        <v>45068.0</v>
      </c>
      <c r="F218" s="26">
        <v>18314.4</v>
      </c>
      <c r="G218" s="24">
        <f t="shared" si="3"/>
        <v>0.006097761957</v>
      </c>
      <c r="H218" s="25">
        <v>0.0061</v>
      </c>
      <c r="I218" s="23">
        <v>45068.0</v>
      </c>
      <c r="J218" s="27">
        <v>4483.9</v>
      </c>
      <c r="K218" s="28">
        <f t="shared" ref="K218:L218" si="227">J218/J219-1</f>
        <v>0.00527985472</v>
      </c>
      <c r="L218" s="29">
        <f t="shared" si="227"/>
        <v>-5.534126009</v>
      </c>
      <c r="M218" s="30">
        <f t="shared" si="5"/>
        <v>-0.06472014528</v>
      </c>
      <c r="N218" s="3"/>
    </row>
    <row r="219" ht="14.25" customHeight="1">
      <c r="A219" s="15">
        <v>45065.0</v>
      </c>
      <c r="B219" s="16">
        <v>191.9</v>
      </c>
      <c r="C219" s="16">
        <f t="shared" si="2"/>
        <v>0.0161503839</v>
      </c>
      <c r="D219" s="35">
        <v>0.0162</v>
      </c>
      <c r="E219" s="15">
        <v>45065.0</v>
      </c>
      <c r="F219" s="17">
        <v>18203.4</v>
      </c>
      <c r="G219" s="16">
        <f t="shared" si="3"/>
        <v>0.004051307367</v>
      </c>
      <c r="H219" s="35">
        <v>0.0041</v>
      </c>
      <c r="I219" s="15">
        <v>45065.0</v>
      </c>
      <c r="J219" s="36">
        <v>4460.35</v>
      </c>
      <c r="K219" s="37">
        <f t="shared" ref="K219:L219" si="228">J219/J220-1</f>
        <v>-0.001164470222</v>
      </c>
      <c r="L219" s="38">
        <f t="shared" si="228"/>
        <v>-0.8100877984</v>
      </c>
      <c r="M219" s="18">
        <f t="shared" si="5"/>
        <v>-0.07116447022</v>
      </c>
      <c r="N219" s="3"/>
      <c r="R219" s="94" t="s">
        <v>72</v>
      </c>
      <c r="S219" s="6"/>
      <c r="T219" s="6"/>
      <c r="U219" s="6"/>
      <c r="V219" s="6"/>
      <c r="W219" s="7"/>
      <c r="X219" s="22"/>
      <c r="Y219" s="22"/>
    </row>
    <row r="220" ht="14.25" customHeight="1">
      <c r="A220" s="23">
        <v>45064.0</v>
      </c>
      <c r="B220" s="24">
        <v>188.85</v>
      </c>
      <c r="C220" s="24">
        <f t="shared" si="2"/>
        <v>-0.02804940813</v>
      </c>
      <c r="D220" s="25">
        <v>-0.028</v>
      </c>
      <c r="E220" s="23">
        <v>45064.0</v>
      </c>
      <c r="F220" s="26">
        <v>18129.95</v>
      </c>
      <c r="G220" s="24">
        <f t="shared" si="3"/>
        <v>-0.002849010684</v>
      </c>
      <c r="H220" s="25">
        <v>-0.0028</v>
      </c>
      <c r="I220" s="23">
        <v>45064.0</v>
      </c>
      <c r="J220" s="27">
        <v>4465.55</v>
      </c>
      <c r="K220" s="28">
        <f t="shared" ref="K220:L220" si="229">J220/J221-1</f>
        <v>-0.006131624046</v>
      </c>
      <c r="L220" s="29">
        <f t="shared" si="229"/>
        <v>-7.796337512</v>
      </c>
      <c r="M220" s="30">
        <f t="shared" si="5"/>
        <v>-0.07613162405</v>
      </c>
      <c r="N220" s="3"/>
      <c r="R220" s="87" t="s">
        <v>33</v>
      </c>
      <c r="S220" s="88" t="s">
        <v>73</v>
      </c>
      <c r="T220" s="88" t="s">
        <v>66</v>
      </c>
      <c r="U220" s="88" t="s">
        <v>65</v>
      </c>
      <c r="V220" s="88" t="s">
        <v>74</v>
      </c>
      <c r="W220" s="88" t="s">
        <v>75</v>
      </c>
      <c r="X220" s="87" t="s">
        <v>69</v>
      </c>
      <c r="Y220" s="88" t="s">
        <v>68</v>
      </c>
    </row>
    <row r="221" ht="14.25" customHeight="1">
      <c r="A221" s="15">
        <v>45063.0</v>
      </c>
      <c r="B221" s="16">
        <v>194.3</v>
      </c>
      <c r="C221" s="16">
        <f t="shared" si="2"/>
        <v>0.002838709677</v>
      </c>
      <c r="D221" s="35">
        <v>0.0028</v>
      </c>
      <c r="E221" s="15">
        <v>45063.0</v>
      </c>
      <c r="F221" s="17">
        <v>18181.75</v>
      </c>
      <c r="G221" s="16">
        <f t="shared" si="3"/>
        <v>-0.005728269488</v>
      </c>
      <c r="H221" s="35">
        <v>-0.0057</v>
      </c>
      <c r="I221" s="15">
        <v>45063.0</v>
      </c>
      <c r="J221" s="36">
        <v>4493.1</v>
      </c>
      <c r="K221" s="37">
        <f t="shared" ref="K221:L221" si="230">J221/J222-1</f>
        <v>0.000902195342</v>
      </c>
      <c r="L221" s="38">
        <f t="shared" si="230"/>
        <v>-1.516825762</v>
      </c>
      <c r="M221" s="18">
        <f t="shared" si="5"/>
        <v>-0.06909780466</v>
      </c>
      <c r="N221" s="3"/>
      <c r="R221" s="87">
        <v>2021.0</v>
      </c>
      <c r="S221" s="87">
        <v>7.16</v>
      </c>
      <c r="T221" s="95">
        <v>0.0072</v>
      </c>
      <c r="U221" s="95">
        <v>0.2051</v>
      </c>
      <c r="V221" s="96">
        <f>projectfinnman!$T221*projectfinnman!$U221</f>
        <v>0.00147672</v>
      </c>
      <c r="W221" s="97">
        <f>projectfinnman!$S221*(1+projectfinnman!$V221)</f>
        <v>7.170573315</v>
      </c>
      <c r="X221" s="87">
        <f>projectfinnman!$W221/B743</f>
        <v>0.04199457286</v>
      </c>
      <c r="Y221" s="95">
        <f>projectfinnman!$X221</f>
        <v>0.04199457286</v>
      </c>
    </row>
    <row r="222" ht="14.25" customHeight="1">
      <c r="A222" s="23">
        <v>45062.0</v>
      </c>
      <c r="B222" s="24">
        <v>193.75</v>
      </c>
      <c r="C222" s="24">
        <f t="shared" si="2"/>
        <v>0</v>
      </c>
      <c r="D222" s="25">
        <v>0.0</v>
      </c>
      <c r="E222" s="23">
        <v>45062.0</v>
      </c>
      <c r="F222" s="26">
        <v>18286.5</v>
      </c>
      <c r="G222" s="24">
        <f t="shared" si="3"/>
        <v>-0.006106359908</v>
      </c>
      <c r="H222" s="25">
        <v>-0.0061</v>
      </c>
      <c r="I222" s="23">
        <v>45062.0</v>
      </c>
      <c r="J222" s="27">
        <v>4489.05</v>
      </c>
      <c r="K222" s="28">
        <f t="shared" ref="K222:L222" si="231">J222/J223-1</f>
        <v>-0.001745647001</v>
      </c>
      <c r="L222" s="29">
        <f t="shared" si="231"/>
        <v>-1.195243061</v>
      </c>
      <c r="M222" s="30">
        <f t="shared" si="5"/>
        <v>-0.071745647</v>
      </c>
      <c r="N222" s="3"/>
      <c r="R222" s="87">
        <v>2022.0</v>
      </c>
      <c r="S222" s="87">
        <v>1.26</v>
      </c>
      <c r="T222" s="95">
        <v>0.0395</v>
      </c>
      <c r="U222" s="95">
        <v>0.9163</v>
      </c>
      <c r="V222" s="96">
        <f>projectfinnman!$T222*projectfinnman!$U222</f>
        <v>0.03619385</v>
      </c>
      <c r="W222" s="97">
        <f>projectfinnman!$S222*(1+projectfinnman!$V222)</f>
        <v>1.305604251</v>
      </c>
      <c r="X222" s="87">
        <f>projectfinnman!$W222/B744</f>
        <v>0.007403483136</v>
      </c>
      <c r="Y222" s="95">
        <f>projectfinnman!$X222</f>
        <v>0.007403483136</v>
      </c>
    </row>
    <row r="223" ht="14.25" customHeight="1">
      <c r="A223" s="15">
        <v>45061.0</v>
      </c>
      <c r="B223" s="16">
        <v>193.75</v>
      </c>
      <c r="C223" s="16">
        <f t="shared" si="2"/>
        <v>-0.001545993301</v>
      </c>
      <c r="D223" s="35">
        <v>-0.0015</v>
      </c>
      <c r="E223" s="15">
        <v>45061.0</v>
      </c>
      <c r="F223" s="17">
        <v>18398.85</v>
      </c>
      <c r="G223" s="16">
        <f t="shared" si="3"/>
        <v>0.004589184703</v>
      </c>
      <c r="H223" s="35">
        <v>0.0046</v>
      </c>
      <c r="I223" s="15">
        <v>45061.0</v>
      </c>
      <c r="J223" s="36">
        <v>4496.9</v>
      </c>
      <c r="K223" s="37">
        <f t="shared" ref="K223:L223" si="232">J223/J224-1</f>
        <v>0.008940891397</v>
      </c>
      <c r="L223" s="38">
        <f t="shared" si="232"/>
        <v>-2.136239336</v>
      </c>
      <c r="M223" s="18">
        <f t="shared" si="5"/>
        <v>-0.0610591086</v>
      </c>
      <c r="N223" s="3"/>
      <c r="R223" s="87">
        <v>2023.0</v>
      </c>
      <c r="S223" s="87">
        <v>-6.08</v>
      </c>
      <c r="T223" s="95">
        <v>-0.0396</v>
      </c>
      <c r="U223" s="95">
        <v>1.0</v>
      </c>
      <c r="V223" s="98">
        <f>projectfinnman!$T223*projectfinnman!$U223</f>
        <v>-0.0396</v>
      </c>
      <c r="W223" s="97">
        <f>projectfinnman!$S223*(1+projectfinnman!$V223)</f>
        <v>-5.839232</v>
      </c>
      <c r="X223" s="87">
        <f>projectfinnman!$W223/B745</f>
        <v>-0.03545374621</v>
      </c>
      <c r="Y223" s="95">
        <f>-projectfinnman!$X223</f>
        <v>0.03545374621</v>
      </c>
    </row>
    <row r="224" ht="14.25" customHeight="1">
      <c r="A224" s="23">
        <v>45058.0</v>
      </c>
      <c r="B224" s="24">
        <v>194.05</v>
      </c>
      <c r="C224" s="24">
        <f t="shared" si="2"/>
        <v>-0.01372299873</v>
      </c>
      <c r="D224" s="25">
        <v>-0.0137</v>
      </c>
      <c r="E224" s="23">
        <v>45058.0</v>
      </c>
      <c r="F224" s="26">
        <v>18314.8</v>
      </c>
      <c r="G224" s="24">
        <f t="shared" si="3"/>
        <v>0.0009728370771</v>
      </c>
      <c r="H224" s="25">
        <v>0.001</v>
      </c>
      <c r="I224" s="23">
        <v>45058.0</v>
      </c>
      <c r="J224" s="27">
        <v>4457.05</v>
      </c>
      <c r="K224" s="28">
        <f t="shared" ref="K224:L224" si="233">J224/J225-1</f>
        <v>-0.007868845161</v>
      </c>
      <c r="L224" s="29">
        <f t="shared" si="233"/>
        <v>-2.720737512</v>
      </c>
      <c r="M224" s="30">
        <f t="shared" si="5"/>
        <v>-0.07786884516</v>
      </c>
      <c r="N224" s="3"/>
      <c r="R224" s="87">
        <v>2024.0</v>
      </c>
      <c r="S224" s="87">
        <v>0.78</v>
      </c>
      <c r="T224" s="95">
        <v>-0.0375</v>
      </c>
      <c r="U224" s="95">
        <v>1.0</v>
      </c>
      <c r="V224" s="98">
        <f>projectfinnman!$T224*projectfinnman!$U224</f>
        <v>-0.0375</v>
      </c>
      <c r="W224" s="97">
        <f>projectfinnman!$S224*(1+projectfinnman!$V224)</f>
        <v>0.75075</v>
      </c>
      <c r="X224" s="87">
        <f>projectfinnman!$W224/B746</f>
        <v>0.004421378092</v>
      </c>
      <c r="Y224" s="95">
        <f>projectfinnman!$X224</f>
        <v>0.004421378092</v>
      </c>
    </row>
    <row r="225" ht="14.25" customHeight="1">
      <c r="A225" s="15">
        <v>45057.0</v>
      </c>
      <c r="B225" s="16">
        <v>196.75</v>
      </c>
      <c r="C225" s="16">
        <f t="shared" si="2"/>
        <v>0.01287001287</v>
      </c>
      <c r="D225" s="35">
        <v>0.0129</v>
      </c>
      <c r="E225" s="15">
        <v>45057.0</v>
      </c>
      <c r="F225" s="17">
        <v>18297.0</v>
      </c>
      <c r="G225" s="16">
        <f t="shared" si="3"/>
        <v>-0.0009882555924</v>
      </c>
      <c r="H225" s="35">
        <v>-0.001</v>
      </c>
      <c r="I225" s="15">
        <v>45057.0</v>
      </c>
      <c r="J225" s="36">
        <v>4492.4</v>
      </c>
      <c r="K225" s="37">
        <f t="shared" ref="K225:L225" si="234">J225/J226-1</f>
        <v>0.004572949161</v>
      </c>
      <c r="L225" s="38">
        <f t="shared" si="234"/>
        <v>5.592201244</v>
      </c>
      <c r="M225" s="18">
        <f t="shared" si="5"/>
        <v>-0.06542705084</v>
      </c>
      <c r="N225" s="3"/>
      <c r="R225" s="87"/>
      <c r="S225" s="87"/>
      <c r="T225" s="95"/>
      <c r="U225" s="87"/>
      <c r="V225" s="88"/>
      <c r="W225" s="97"/>
      <c r="X225" s="88"/>
      <c r="Y225" s="95"/>
    </row>
    <row r="226" ht="14.25" customHeight="1">
      <c r="A226" s="23">
        <v>45056.0</v>
      </c>
      <c r="B226" s="24">
        <v>194.25</v>
      </c>
      <c r="C226" s="24">
        <f t="shared" si="2"/>
        <v>0.01409553641</v>
      </c>
      <c r="D226" s="25">
        <v>0.0141</v>
      </c>
      <c r="E226" s="23">
        <v>45056.0</v>
      </c>
      <c r="F226" s="26">
        <v>18315.1</v>
      </c>
      <c r="G226" s="24">
        <f t="shared" si="3"/>
        <v>0.002690799</v>
      </c>
      <c r="H226" s="25">
        <v>0.0027</v>
      </c>
      <c r="I226" s="23">
        <v>45056.0</v>
      </c>
      <c r="J226" s="27">
        <v>4471.95</v>
      </c>
      <c r="K226" s="28">
        <f t="shared" ref="K226:L226" si="235">J226/J227-1</f>
        <v>0.0006936907706</v>
      </c>
      <c r="L226" s="29">
        <f t="shared" si="235"/>
        <v>-1.473976134</v>
      </c>
      <c r="M226" s="30">
        <f t="shared" si="5"/>
        <v>-0.06930630923</v>
      </c>
      <c r="N226" s="3"/>
      <c r="R226" s="22"/>
      <c r="S226" s="22"/>
      <c r="T226" s="22"/>
      <c r="U226" s="22"/>
      <c r="V226" s="22"/>
      <c r="W226" s="22"/>
      <c r="X226" s="22"/>
      <c r="Y226" s="22"/>
    </row>
    <row r="227" ht="14.25" customHeight="1">
      <c r="A227" s="15">
        <v>45055.0</v>
      </c>
      <c r="B227" s="16">
        <v>191.55</v>
      </c>
      <c r="C227" s="16">
        <f t="shared" si="2"/>
        <v>-0.02045512657</v>
      </c>
      <c r="D227" s="35">
        <v>-0.0205</v>
      </c>
      <c r="E227" s="15">
        <v>45055.0</v>
      </c>
      <c r="F227" s="17">
        <v>18265.95</v>
      </c>
      <c r="G227" s="16">
        <f t="shared" si="3"/>
        <v>0.00008486454524</v>
      </c>
      <c r="H227" s="35">
        <v>1.0E-4</v>
      </c>
      <c r="I227" s="15">
        <v>45055.0</v>
      </c>
      <c r="J227" s="36">
        <v>4468.85</v>
      </c>
      <c r="K227" s="37">
        <f t="shared" ref="K227:L227" si="236">J227/J228-1</f>
        <v>-0.00146355633</v>
      </c>
      <c r="L227" s="38">
        <f t="shared" si="236"/>
        <v>-1.181242162</v>
      </c>
      <c r="M227" s="18">
        <f t="shared" si="5"/>
        <v>-0.07146355633</v>
      </c>
      <c r="N227" s="3"/>
      <c r="R227" s="22"/>
      <c r="S227" s="22"/>
      <c r="T227" s="22"/>
      <c r="U227" s="22"/>
      <c r="V227" s="22"/>
      <c r="W227" s="22"/>
      <c r="X227" s="99" t="s">
        <v>76</v>
      </c>
      <c r="Y227" s="100">
        <f>AVERAGE(Y221:Y224)</f>
        <v>0.02231829507</v>
      </c>
    </row>
    <row r="228" ht="14.25" customHeight="1">
      <c r="A228" s="23">
        <v>45054.0</v>
      </c>
      <c r="B228" s="24">
        <v>195.55</v>
      </c>
      <c r="C228" s="24">
        <f t="shared" si="2"/>
        <v>0.02275104603</v>
      </c>
      <c r="D228" s="25">
        <v>0.0228</v>
      </c>
      <c r="E228" s="23">
        <v>45054.0</v>
      </c>
      <c r="F228" s="26">
        <v>18264.4</v>
      </c>
      <c r="G228" s="24">
        <f t="shared" si="3"/>
        <v>0.0108141015</v>
      </c>
      <c r="H228" s="25">
        <v>0.0108</v>
      </c>
      <c r="I228" s="23">
        <v>45054.0</v>
      </c>
      <c r="J228" s="27">
        <v>4475.4</v>
      </c>
      <c r="K228" s="28">
        <f t="shared" ref="K228:L228" si="237">J228/J229-1</f>
        <v>0.008075142751</v>
      </c>
      <c r="L228" s="29">
        <f t="shared" si="237"/>
        <v>-1.928485926</v>
      </c>
      <c r="M228" s="30">
        <f t="shared" si="5"/>
        <v>-0.06192485725</v>
      </c>
      <c r="N228" s="3"/>
    </row>
    <row r="229" ht="14.25" customHeight="1">
      <c r="A229" s="15">
        <v>45051.0</v>
      </c>
      <c r="B229" s="16">
        <v>191.2</v>
      </c>
      <c r="C229" s="16">
        <f t="shared" si="2"/>
        <v>0.008172950171</v>
      </c>
      <c r="D229" s="35">
        <v>0.0082</v>
      </c>
      <c r="E229" s="15">
        <v>45051.0</v>
      </c>
      <c r="F229" s="17">
        <v>18069.0</v>
      </c>
      <c r="G229" s="16">
        <f t="shared" si="3"/>
        <v>-0.01023236451</v>
      </c>
      <c r="H229" s="35">
        <v>-0.0102</v>
      </c>
      <c r="I229" s="15">
        <v>45051.0</v>
      </c>
      <c r="J229" s="36">
        <v>4439.55</v>
      </c>
      <c r="K229" s="37">
        <f t="shared" ref="K229:L229" si="238">J229/J230-1</f>
        <v>-0.008697108407</v>
      </c>
      <c r="L229" s="38">
        <f t="shared" si="238"/>
        <v>-2.527792043</v>
      </c>
      <c r="M229" s="18">
        <f t="shared" si="5"/>
        <v>-0.07869710841</v>
      </c>
      <c r="N229" s="3"/>
      <c r="S229" s="101" t="s">
        <v>77</v>
      </c>
      <c r="T229" s="6"/>
      <c r="U229" s="6"/>
      <c r="V229" s="7"/>
    </row>
    <row r="230" ht="14.25" customHeight="1">
      <c r="A230" s="23">
        <v>45050.0</v>
      </c>
      <c r="B230" s="24">
        <v>189.65</v>
      </c>
      <c r="C230" s="24">
        <f t="shared" si="2"/>
        <v>0.01200640342</v>
      </c>
      <c r="D230" s="25">
        <v>0.012</v>
      </c>
      <c r="E230" s="23">
        <v>45050.0</v>
      </c>
      <c r="F230" s="26">
        <v>18255.8</v>
      </c>
      <c r="G230" s="24">
        <f t="shared" si="3"/>
        <v>0.009173652628</v>
      </c>
      <c r="H230" s="25">
        <v>0.0092</v>
      </c>
      <c r="I230" s="23">
        <v>45050.0</v>
      </c>
      <c r="J230" s="27">
        <v>4478.5</v>
      </c>
      <c r="K230" s="28">
        <f t="shared" ref="K230:L230" si="239">J230/J231-1</f>
        <v>0.00569259962</v>
      </c>
      <c r="L230" s="29">
        <f t="shared" si="239"/>
        <v>-4.059909467</v>
      </c>
      <c r="M230" s="30">
        <f t="shared" si="5"/>
        <v>-0.06430740038</v>
      </c>
      <c r="N230" s="3"/>
    </row>
    <row r="231" ht="14.25" customHeight="1">
      <c r="A231" s="15">
        <v>45049.0</v>
      </c>
      <c r="B231" s="16">
        <v>187.4</v>
      </c>
      <c r="C231" s="16">
        <f t="shared" si="2"/>
        <v>0.004825737265</v>
      </c>
      <c r="D231" s="35">
        <v>0.0048</v>
      </c>
      <c r="E231" s="15">
        <v>45049.0</v>
      </c>
      <c r="F231" s="17">
        <v>18089.85</v>
      </c>
      <c r="G231" s="16">
        <f t="shared" si="3"/>
        <v>-0.003184985384</v>
      </c>
      <c r="H231" s="35">
        <v>-0.0032</v>
      </c>
      <c r="I231" s="15">
        <v>45049.0</v>
      </c>
      <c r="J231" s="36">
        <v>4453.15</v>
      </c>
      <c r="K231" s="37">
        <f t="shared" ref="K231:L231" si="240">J231/J232-1</f>
        <v>-0.001860381714</v>
      </c>
      <c r="L231" s="38">
        <f t="shared" si="240"/>
        <v>-1.327504698</v>
      </c>
      <c r="M231" s="18">
        <f t="shared" si="5"/>
        <v>-0.07186038171</v>
      </c>
      <c r="N231" s="3"/>
    </row>
    <row r="232" ht="14.25" customHeight="1">
      <c r="A232" s="23">
        <v>45048.0</v>
      </c>
      <c r="B232" s="24">
        <v>186.5</v>
      </c>
      <c r="C232" s="24">
        <f t="shared" si="2"/>
        <v>0.00511991377</v>
      </c>
      <c r="D232" s="25">
        <v>0.0051</v>
      </c>
      <c r="E232" s="23">
        <v>45048.0</v>
      </c>
      <c r="F232" s="26">
        <v>18147.65</v>
      </c>
      <c r="G232" s="24">
        <f t="shared" si="3"/>
        <v>0.004575145309</v>
      </c>
      <c r="H232" s="25">
        <v>0.0046</v>
      </c>
      <c r="I232" s="23">
        <v>45048.0</v>
      </c>
      <c r="J232" s="27">
        <v>4461.45</v>
      </c>
      <c r="K232" s="28">
        <f t="shared" ref="K232:L232" si="241">J232/J233-1</f>
        <v>0.005680473373</v>
      </c>
      <c r="L232" s="29">
        <f t="shared" si="241"/>
        <v>-0.4631616359</v>
      </c>
      <c r="M232" s="30">
        <f t="shared" si="5"/>
        <v>-0.06431952663</v>
      </c>
      <c r="N232" s="3"/>
    </row>
    <row r="233" ht="14.25" customHeight="1">
      <c r="A233" s="15">
        <v>45044.0</v>
      </c>
      <c r="B233" s="16">
        <v>185.55</v>
      </c>
      <c r="C233" s="16">
        <f t="shared" si="2"/>
        <v>0.02203249793</v>
      </c>
      <c r="D233" s="35">
        <v>0.022</v>
      </c>
      <c r="E233" s="15">
        <v>45044.0</v>
      </c>
      <c r="F233" s="17">
        <v>18065.0</v>
      </c>
      <c r="G233" s="16">
        <f t="shared" si="3"/>
        <v>0.008370057577</v>
      </c>
      <c r="H233" s="35">
        <v>0.0084</v>
      </c>
      <c r="I233" s="15">
        <v>45044.0</v>
      </c>
      <c r="J233" s="36">
        <v>4436.25</v>
      </c>
      <c r="K233" s="37">
        <f t="shared" ref="K233:L233" si="242">J233/J234-1</f>
        <v>0.01058134767</v>
      </c>
      <c r="L233" s="38">
        <f t="shared" si="242"/>
        <v>0.2978693566</v>
      </c>
      <c r="M233" s="18">
        <f t="shared" si="5"/>
        <v>-0.05941865233</v>
      </c>
      <c r="N233" s="3"/>
    </row>
    <row r="234" ht="14.25" customHeight="1">
      <c r="A234" s="23">
        <v>45043.0</v>
      </c>
      <c r="B234" s="24">
        <v>181.55</v>
      </c>
      <c r="C234" s="24">
        <f t="shared" si="2"/>
        <v>0.009452321379</v>
      </c>
      <c r="D234" s="25">
        <v>0.0095</v>
      </c>
      <c r="E234" s="23">
        <v>45043.0</v>
      </c>
      <c r="F234" s="26">
        <v>17915.05</v>
      </c>
      <c r="G234" s="24">
        <f t="shared" si="3"/>
        <v>0.0056950869</v>
      </c>
      <c r="H234" s="25">
        <v>0.0057</v>
      </c>
      <c r="I234" s="23">
        <v>45043.0</v>
      </c>
      <c r="J234" s="27">
        <v>4389.8</v>
      </c>
      <c r="K234" s="28">
        <f t="shared" ref="K234:L234" si="243">J234/J235-1</f>
        <v>0.008152860391</v>
      </c>
      <c r="L234" s="29">
        <f t="shared" si="243"/>
        <v>0.09433161166</v>
      </c>
      <c r="M234" s="30">
        <f t="shared" si="5"/>
        <v>-0.06184713961</v>
      </c>
      <c r="N234" s="3"/>
    </row>
    <row r="235" ht="14.25" customHeight="1">
      <c r="A235" s="15">
        <v>45042.0</v>
      </c>
      <c r="B235" s="16">
        <v>179.85</v>
      </c>
      <c r="C235" s="16">
        <f t="shared" si="2"/>
        <v>-0.001110802555</v>
      </c>
      <c r="D235" s="35">
        <v>-0.0011</v>
      </c>
      <c r="E235" s="15">
        <v>45042.0</v>
      </c>
      <c r="F235" s="17">
        <v>17813.6</v>
      </c>
      <c r="G235" s="16">
        <f t="shared" si="3"/>
        <v>0.002495884745</v>
      </c>
      <c r="H235" s="35">
        <v>0.0025</v>
      </c>
      <c r="I235" s="15">
        <v>45042.0</v>
      </c>
      <c r="J235" s="36">
        <v>4354.3</v>
      </c>
      <c r="K235" s="37">
        <f t="shared" ref="K235:L235" si="244">J235/J236-1</f>
        <v>0.007450082136</v>
      </c>
      <c r="L235" s="38">
        <f t="shared" si="244"/>
        <v>0.3286495029</v>
      </c>
      <c r="M235" s="18">
        <f t="shared" si="5"/>
        <v>-0.06254991786</v>
      </c>
      <c r="N235" s="3"/>
    </row>
    <row r="236" ht="14.25" customHeight="1">
      <c r="A236" s="23">
        <v>45041.0</v>
      </c>
      <c r="B236" s="24">
        <v>180.05</v>
      </c>
      <c r="C236" s="24">
        <f t="shared" si="2"/>
        <v>-0.002769315979</v>
      </c>
      <c r="D236" s="25">
        <v>-0.0028</v>
      </c>
      <c r="E236" s="23">
        <v>45041.0</v>
      </c>
      <c r="F236" s="26">
        <v>17769.25</v>
      </c>
      <c r="G236" s="24">
        <f t="shared" si="3"/>
        <v>0.001456879741</v>
      </c>
      <c r="H236" s="25">
        <v>0.0015</v>
      </c>
      <c r="I236" s="23">
        <v>45041.0</v>
      </c>
      <c r="J236" s="27">
        <v>4322.1</v>
      </c>
      <c r="K236" s="28">
        <f t="shared" ref="K236:L236" si="245">J236/J237-1</f>
        <v>0.00560725919</v>
      </c>
      <c r="L236" s="29">
        <f t="shared" si="245"/>
        <v>-0.09272847131</v>
      </c>
      <c r="M236" s="30">
        <f t="shared" si="5"/>
        <v>-0.06439274081</v>
      </c>
      <c r="N236" s="3"/>
    </row>
    <row r="237" ht="14.25" customHeight="1">
      <c r="A237" s="15">
        <v>45040.0</v>
      </c>
      <c r="B237" s="16">
        <v>180.55</v>
      </c>
      <c r="C237" s="16">
        <f t="shared" si="2"/>
        <v>0.01718309859</v>
      </c>
      <c r="D237" s="35">
        <v>0.0172</v>
      </c>
      <c r="E237" s="15">
        <v>45040.0</v>
      </c>
      <c r="F237" s="17">
        <v>17743.4</v>
      </c>
      <c r="G237" s="16">
        <f t="shared" si="3"/>
        <v>0.006771996221</v>
      </c>
      <c r="H237" s="35">
        <v>0.0068</v>
      </c>
      <c r="I237" s="15">
        <v>45040.0</v>
      </c>
      <c r="J237" s="36">
        <v>4298.0</v>
      </c>
      <c r="K237" s="37">
        <f t="shared" ref="K237:L237" si="246">J237/J238-1</f>
        <v>0.006180353966</v>
      </c>
      <c r="L237" s="38">
        <f t="shared" si="246"/>
        <v>-4.62261871</v>
      </c>
      <c r="M237" s="18">
        <f t="shared" si="5"/>
        <v>-0.06381964603</v>
      </c>
      <c r="N237" s="3"/>
    </row>
    <row r="238" ht="14.25" customHeight="1">
      <c r="A238" s="23">
        <v>45037.0</v>
      </c>
      <c r="B238" s="24">
        <v>177.5</v>
      </c>
      <c r="C238" s="24">
        <f t="shared" si="2"/>
        <v>-0.03137789905</v>
      </c>
      <c r="D238" s="25">
        <v>-0.0314</v>
      </c>
      <c r="E238" s="23">
        <v>45037.0</v>
      </c>
      <c r="F238" s="26">
        <v>17624.05</v>
      </c>
      <c r="G238" s="24">
        <f t="shared" si="3"/>
        <v>-0.0000226957437</v>
      </c>
      <c r="H238" s="25">
        <v>0.0</v>
      </c>
      <c r="I238" s="23">
        <v>45037.0</v>
      </c>
      <c r="J238" s="27">
        <v>4271.6</v>
      </c>
      <c r="K238" s="28">
        <f t="shared" ref="K238:L238" si="247">J238/J239-1</f>
        <v>-0.001706045946</v>
      </c>
      <c r="L238" s="29">
        <f t="shared" si="247"/>
        <v>-4.840399217</v>
      </c>
      <c r="M238" s="30">
        <f t="shared" si="5"/>
        <v>-0.07170604595</v>
      </c>
      <c r="N238" s="3"/>
    </row>
    <row r="239" ht="14.25" customHeight="1">
      <c r="A239" s="15">
        <v>45036.0</v>
      </c>
      <c r="B239" s="16">
        <v>183.25</v>
      </c>
      <c r="C239" s="16">
        <f t="shared" si="2"/>
        <v>-0.01926679154</v>
      </c>
      <c r="D239" s="35">
        <v>-0.0193</v>
      </c>
      <c r="E239" s="15">
        <v>45036.0</v>
      </c>
      <c r="F239" s="17">
        <v>17624.45</v>
      </c>
      <c r="G239" s="16">
        <f t="shared" si="3"/>
        <v>0.0003235189784</v>
      </c>
      <c r="H239" s="35">
        <v>3.0E-4</v>
      </c>
      <c r="I239" s="15">
        <v>45036.0</v>
      </c>
      <c r="J239" s="36">
        <v>4278.9</v>
      </c>
      <c r="K239" s="37">
        <f t="shared" ref="K239:L239" si="248">J239/J240-1</f>
        <v>0.0004442366144</v>
      </c>
      <c r="L239" s="38">
        <f t="shared" si="248"/>
        <v>-1.07380331</v>
      </c>
      <c r="M239" s="18">
        <f t="shared" si="5"/>
        <v>-0.06955576339</v>
      </c>
      <c r="N239" s="3"/>
    </row>
    <row r="240" ht="14.25" customHeight="1">
      <c r="A240" s="23">
        <v>45035.0</v>
      </c>
      <c r="B240" s="24">
        <v>186.85</v>
      </c>
      <c r="C240" s="24">
        <f t="shared" si="2"/>
        <v>-0.009541478929</v>
      </c>
      <c r="D240" s="25">
        <v>-0.0095</v>
      </c>
      <c r="E240" s="23">
        <v>45035.0</v>
      </c>
      <c r="F240" s="26">
        <v>17618.75</v>
      </c>
      <c r="G240" s="24">
        <f t="shared" si="3"/>
        <v>-0.002344260949</v>
      </c>
      <c r="H240" s="25">
        <v>-0.0023</v>
      </c>
      <c r="I240" s="23">
        <v>45035.0</v>
      </c>
      <c r="J240" s="27">
        <v>4277.0</v>
      </c>
      <c r="K240" s="28">
        <f t="shared" ref="K240:L240" si="249">J240/J241-1</f>
        <v>-0.006019196356</v>
      </c>
      <c r="L240" s="29">
        <f t="shared" si="249"/>
        <v>-1.982530422</v>
      </c>
      <c r="M240" s="30">
        <f t="shared" si="5"/>
        <v>-0.07601919636</v>
      </c>
      <c r="N240" s="3"/>
    </row>
    <row r="241" ht="14.25" customHeight="1">
      <c r="A241" s="15">
        <v>45034.0</v>
      </c>
      <c r="B241" s="16">
        <v>188.65</v>
      </c>
      <c r="C241" s="16">
        <f t="shared" si="2"/>
        <v>-0.01744791667</v>
      </c>
      <c r="D241" s="35">
        <v>-0.0174</v>
      </c>
      <c r="E241" s="15">
        <v>45034.0</v>
      </c>
      <c r="F241" s="17">
        <v>17660.15</v>
      </c>
      <c r="G241" s="16">
        <f t="shared" si="3"/>
        <v>-0.002637397391</v>
      </c>
      <c r="H241" s="35">
        <v>-0.0026</v>
      </c>
      <c r="I241" s="15">
        <v>45034.0</v>
      </c>
      <c r="J241" s="36">
        <v>4302.9</v>
      </c>
      <c r="K241" s="37">
        <f t="shared" ref="K241:L241" si="250">J241/J242-1</f>
        <v>0.006126218814</v>
      </c>
      <c r="L241" s="38">
        <f t="shared" si="250"/>
        <v>2.875355263</v>
      </c>
      <c r="M241" s="18">
        <f t="shared" si="5"/>
        <v>-0.06387378119</v>
      </c>
      <c r="N241" s="3"/>
    </row>
    <row r="242" ht="14.25" customHeight="1">
      <c r="A242" s="23">
        <v>45033.0</v>
      </c>
      <c r="B242" s="24">
        <v>192.0</v>
      </c>
      <c r="C242" s="24">
        <f t="shared" si="2"/>
        <v>0.03114930183</v>
      </c>
      <c r="D242" s="25">
        <v>0.0311</v>
      </c>
      <c r="E242" s="23">
        <v>45033.0</v>
      </c>
      <c r="F242" s="26">
        <v>17706.85</v>
      </c>
      <c r="G242" s="24">
        <f t="shared" si="3"/>
        <v>-0.00679549024</v>
      </c>
      <c r="H242" s="25">
        <v>-0.0068</v>
      </c>
      <c r="I242" s="23">
        <v>45033.0</v>
      </c>
      <c r="J242" s="27">
        <v>4276.7</v>
      </c>
      <c r="K242" s="28">
        <f t="shared" ref="K242:L242" si="251">J242/J243-1</f>
        <v>0.001580814764</v>
      </c>
      <c r="L242" s="29">
        <f t="shared" si="251"/>
        <v>-0.5757133069</v>
      </c>
      <c r="M242" s="30">
        <f t="shared" si="5"/>
        <v>-0.06841918524</v>
      </c>
      <c r="N242" s="3"/>
    </row>
    <row r="243" ht="14.25" customHeight="1">
      <c r="A243" s="15">
        <v>45029.0</v>
      </c>
      <c r="B243" s="16">
        <v>186.2</v>
      </c>
      <c r="C243" s="16">
        <f t="shared" si="2"/>
        <v>-0.01741424802</v>
      </c>
      <c r="D243" s="35">
        <v>-0.0174</v>
      </c>
      <c r="E243" s="15">
        <v>45029.0</v>
      </c>
      <c r="F243" s="17">
        <v>17828.0</v>
      </c>
      <c r="G243" s="16">
        <f t="shared" si="3"/>
        <v>0.0008757943904</v>
      </c>
      <c r="H243" s="35">
        <v>9.0E-4</v>
      </c>
      <c r="I243" s="15">
        <v>45029.0</v>
      </c>
      <c r="J243" s="36">
        <v>4269.95</v>
      </c>
      <c r="K243" s="37">
        <f t="shared" ref="K243:L243" si="252">J243/J244-1</f>
        <v>0.003725817447</v>
      </c>
      <c r="L243" s="38">
        <f t="shared" si="252"/>
        <v>-0.3008433341</v>
      </c>
      <c r="M243" s="18">
        <f t="shared" si="5"/>
        <v>-0.06627418255</v>
      </c>
      <c r="N243" s="3"/>
    </row>
    <row r="244" ht="14.25" customHeight="1">
      <c r="A244" s="23">
        <v>45028.0</v>
      </c>
      <c r="B244" s="24">
        <v>189.5</v>
      </c>
      <c r="C244" s="24">
        <f t="shared" si="2"/>
        <v>0.002910822969</v>
      </c>
      <c r="D244" s="25">
        <v>0.0029</v>
      </c>
      <c r="E244" s="23">
        <v>45028.0</v>
      </c>
      <c r="F244" s="26">
        <v>17812.4</v>
      </c>
      <c r="G244" s="24">
        <f t="shared" si="3"/>
        <v>0.005083990227</v>
      </c>
      <c r="H244" s="25">
        <v>0.0051</v>
      </c>
      <c r="I244" s="23">
        <v>45028.0</v>
      </c>
      <c r="J244" s="27">
        <v>4254.1</v>
      </c>
      <c r="K244" s="28">
        <f t="shared" ref="K244:L244" si="253">J244/J245-1</f>
        <v>0.005329016554</v>
      </c>
      <c r="L244" s="29">
        <f t="shared" si="253"/>
        <v>-0.1559881503</v>
      </c>
      <c r="M244" s="30">
        <f t="shared" si="5"/>
        <v>-0.06467098345</v>
      </c>
      <c r="N244" s="3"/>
    </row>
    <row r="245" ht="14.25" customHeight="1">
      <c r="A245" s="15">
        <v>45027.0</v>
      </c>
      <c r="B245" s="16">
        <v>188.95</v>
      </c>
      <c r="C245" s="16">
        <f t="shared" si="2"/>
        <v>0.01069804761</v>
      </c>
      <c r="D245" s="35">
        <v>0.0107</v>
      </c>
      <c r="E245" s="15">
        <v>45027.0</v>
      </c>
      <c r="F245" s="17">
        <v>17722.3</v>
      </c>
      <c r="G245" s="16">
        <f t="shared" si="3"/>
        <v>0.005574768569</v>
      </c>
      <c r="H245" s="35">
        <v>0.0056</v>
      </c>
      <c r="I245" s="15">
        <v>45027.0</v>
      </c>
      <c r="J245" s="36">
        <v>4231.55</v>
      </c>
      <c r="K245" s="37">
        <f t="shared" ref="K245:L245" si="254">J245/J246-1</f>
        <v>0.00631391201</v>
      </c>
      <c r="L245" s="38">
        <f t="shared" si="254"/>
        <v>-0.02660911496</v>
      </c>
      <c r="M245" s="18">
        <f t="shared" si="5"/>
        <v>-0.06368608799</v>
      </c>
      <c r="N245" s="3"/>
    </row>
    <row r="246" ht="14.25" customHeight="1">
      <c r="A246" s="23">
        <v>45026.0</v>
      </c>
      <c r="B246" s="24">
        <v>186.95</v>
      </c>
      <c r="C246" s="24">
        <f t="shared" si="2"/>
        <v>-0.00399573788</v>
      </c>
      <c r="D246" s="25">
        <v>-0.004</v>
      </c>
      <c r="E246" s="23">
        <v>45026.0</v>
      </c>
      <c r="F246" s="26">
        <v>17624.05</v>
      </c>
      <c r="G246" s="24">
        <f t="shared" si="3"/>
        <v>0.001414841058</v>
      </c>
      <c r="H246" s="25">
        <v>0.0014</v>
      </c>
      <c r="I246" s="23">
        <v>45026.0</v>
      </c>
      <c r="J246" s="27">
        <v>4205.0</v>
      </c>
      <c r="K246" s="28">
        <f t="shared" ref="K246:L246" si="255">J246/J247-1</f>
        <v>0.006486512363</v>
      </c>
      <c r="L246" s="29">
        <f t="shared" si="255"/>
        <v>-0.2011373296</v>
      </c>
      <c r="M246" s="30">
        <f t="shared" si="5"/>
        <v>-0.06351348764</v>
      </c>
      <c r="N246" s="3"/>
    </row>
    <row r="247" ht="14.25" customHeight="1">
      <c r="A247" s="15">
        <v>45022.0</v>
      </c>
      <c r="B247" s="16">
        <v>187.7</v>
      </c>
      <c r="C247" s="16">
        <f t="shared" si="2"/>
        <v>0.001333688984</v>
      </c>
      <c r="D247" s="35">
        <v>0.0013</v>
      </c>
      <c r="E247" s="15">
        <v>45022.0</v>
      </c>
      <c r="F247" s="17">
        <v>17599.15</v>
      </c>
      <c r="G247" s="16">
        <f t="shared" si="3"/>
        <v>0.002397897141</v>
      </c>
      <c r="H247" s="35">
        <v>0.0024</v>
      </c>
      <c r="I247" s="15">
        <v>45022.0</v>
      </c>
      <c r="J247" s="36">
        <v>4177.9</v>
      </c>
      <c r="K247" s="37">
        <f t="shared" ref="K247:L247" si="256">J247/J248-1</f>
        <v>0.008119683899</v>
      </c>
      <c r="L247" s="38">
        <f t="shared" si="256"/>
        <v>0.7087170508</v>
      </c>
      <c r="M247" s="18">
        <f t="shared" si="5"/>
        <v>-0.0618803161</v>
      </c>
      <c r="N247" s="3"/>
    </row>
    <row r="248" ht="14.25" customHeight="1">
      <c r="A248" s="23">
        <v>45021.0</v>
      </c>
      <c r="B248" s="24">
        <v>187.45</v>
      </c>
      <c r="C248" s="24">
        <f t="shared" si="2"/>
        <v>0.001602992252</v>
      </c>
      <c r="D248" s="25">
        <v>0.0016</v>
      </c>
      <c r="E248" s="23">
        <v>45021.0</v>
      </c>
      <c r="F248" s="26">
        <v>17557.05</v>
      </c>
      <c r="G248" s="24">
        <f t="shared" si="3"/>
        <v>0.009138955228</v>
      </c>
      <c r="H248" s="25">
        <v>0.0091</v>
      </c>
      <c r="I248" s="23">
        <v>45021.0</v>
      </c>
      <c r="J248" s="27">
        <v>4144.25</v>
      </c>
      <c r="K248" s="28">
        <f t="shared" ref="K248:L248" si="257">J248/J249-1</f>
        <v>0.004751918345</v>
      </c>
      <c r="L248" s="29">
        <f t="shared" si="257"/>
        <v>-0.2774791911</v>
      </c>
      <c r="M248" s="30">
        <f t="shared" si="5"/>
        <v>-0.06524808166</v>
      </c>
      <c r="N248" s="3"/>
      <c r="R248" s="21" t="s">
        <v>78</v>
      </c>
      <c r="S248" s="102">
        <f>S7</f>
        <v>0.07916579371</v>
      </c>
    </row>
    <row r="249" ht="14.25" customHeight="1">
      <c r="A249" s="15">
        <v>45019.0</v>
      </c>
      <c r="B249" s="16">
        <v>187.15</v>
      </c>
      <c r="C249" s="16">
        <f t="shared" si="2"/>
        <v>0.01134828425</v>
      </c>
      <c r="D249" s="35">
        <v>0.0113</v>
      </c>
      <c r="E249" s="15">
        <v>45019.0</v>
      </c>
      <c r="F249" s="17">
        <v>17398.05</v>
      </c>
      <c r="G249" s="16">
        <f t="shared" si="3"/>
        <v>0.00220625297</v>
      </c>
      <c r="H249" s="35">
        <v>0.0022</v>
      </c>
      <c r="I249" s="15">
        <v>45019.0</v>
      </c>
      <c r="J249" s="36">
        <v>4124.65</v>
      </c>
      <c r="K249" s="37">
        <f t="shared" ref="K249:L249" si="258">J249/J250-1</f>
        <v>0.00657686019</v>
      </c>
      <c r="L249" s="38">
        <f t="shared" si="258"/>
        <v>-0.5257561644</v>
      </c>
      <c r="M249" s="18">
        <f t="shared" si="5"/>
        <v>-0.06342313981</v>
      </c>
      <c r="N249" s="3"/>
      <c r="R249" s="21" t="s">
        <v>79</v>
      </c>
      <c r="S249" s="103">
        <v>0.0026</v>
      </c>
    </row>
    <row r="250" ht="14.25" customHeight="1">
      <c r="A250" s="23">
        <v>45016.0</v>
      </c>
      <c r="B250" s="24">
        <v>185.05</v>
      </c>
      <c r="C250" s="24">
        <f t="shared" si="2"/>
        <v>0.04430022573</v>
      </c>
      <c r="D250" s="25">
        <v>0.0443</v>
      </c>
      <c r="E250" s="23">
        <v>45016.0</v>
      </c>
      <c r="F250" s="26">
        <v>17359.75</v>
      </c>
      <c r="G250" s="24">
        <f t="shared" si="3"/>
        <v>0.01633715246</v>
      </c>
      <c r="H250" s="25">
        <v>0.0163</v>
      </c>
      <c r="I250" s="23">
        <v>45016.0</v>
      </c>
      <c r="J250" s="27">
        <v>4097.7</v>
      </c>
      <c r="K250" s="28">
        <f t="shared" ref="K250:L250" si="259">J250/J251-1</f>
        <v>0.01386809843</v>
      </c>
      <c r="L250" s="29">
        <f t="shared" si="259"/>
        <v>0.1562780394</v>
      </c>
      <c r="M250" s="30">
        <f t="shared" si="5"/>
        <v>-0.05613190157</v>
      </c>
      <c r="N250" s="3"/>
      <c r="R250" s="46" t="s">
        <v>80</v>
      </c>
      <c r="S250" s="104">
        <f>S248+S249</f>
        <v>0.08176579371</v>
      </c>
    </row>
    <row r="251" ht="14.25" customHeight="1">
      <c r="A251" s="15">
        <v>45014.0</v>
      </c>
      <c r="B251" s="16">
        <v>177.2</v>
      </c>
      <c r="C251" s="16">
        <f t="shared" si="2"/>
        <v>0.05225653207</v>
      </c>
      <c r="D251" s="35">
        <v>0.0523</v>
      </c>
      <c r="E251" s="15">
        <v>45014.0</v>
      </c>
      <c r="F251" s="17">
        <v>17080.7</v>
      </c>
      <c r="G251" s="16">
        <f t="shared" si="3"/>
        <v>0.007609856239</v>
      </c>
      <c r="H251" s="35">
        <v>0.0076</v>
      </c>
      <c r="I251" s="15">
        <v>45014.0</v>
      </c>
      <c r="J251" s="36">
        <v>4041.65</v>
      </c>
      <c r="K251" s="37">
        <f t="shared" ref="K251:L251" si="260">J251/J252-1</f>
        <v>0.01199374022</v>
      </c>
      <c r="L251" s="38">
        <f t="shared" si="260"/>
        <v>-2.627508074</v>
      </c>
      <c r="M251" s="18">
        <f t="shared" si="5"/>
        <v>-0.05800625978</v>
      </c>
      <c r="N251" s="3"/>
      <c r="R251" s="22"/>
      <c r="S251" s="105">
        <f>S250</f>
        <v>0.08176579371</v>
      </c>
    </row>
    <row r="252" ht="14.25" customHeight="1">
      <c r="A252" s="23">
        <v>45013.0</v>
      </c>
      <c r="B252" s="24">
        <v>168.4</v>
      </c>
      <c r="C252" s="24">
        <f t="shared" si="2"/>
        <v>-0.02093023256</v>
      </c>
      <c r="D252" s="25">
        <v>-0.0209</v>
      </c>
      <c r="E252" s="23">
        <v>45013.0</v>
      </c>
      <c r="F252" s="26">
        <v>16951.7</v>
      </c>
      <c r="G252" s="24">
        <f t="shared" si="3"/>
        <v>-0.002001683769</v>
      </c>
      <c r="H252" s="25">
        <v>-0.002</v>
      </c>
      <c r="I252" s="23">
        <v>45013.0</v>
      </c>
      <c r="J252" s="27">
        <v>3993.75</v>
      </c>
      <c r="K252" s="28">
        <f t="shared" ref="K252:L252" si="261">J252/J253-1</f>
        <v>-0.007369389074</v>
      </c>
      <c r="L252" s="29">
        <f t="shared" si="261"/>
        <v>-0.5607296641</v>
      </c>
      <c r="M252" s="30">
        <f t="shared" si="5"/>
        <v>-0.07736938907</v>
      </c>
      <c r="N252" s="3"/>
    </row>
    <row r="253" ht="14.25" customHeight="1">
      <c r="A253" s="15">
        <v>45012.0</v>
      </c>
      <c r="B253" s="16">
        <v>172.0</v>
      </c>
      <c r="C253" s="16">
        <f t="shared" si="2"/>
        <v>-0.01938426454</v>
      </c>
      <c r="D253" s="35">
        <v>-0.0194</v>
      </c>
      <c r="E253" s="15">
        <v>45012.0</v>
      </c>
      <c r="F253" s="17">
        <v>16985.7</v>
      </c>
      <c r="G253" s="16">
        <f t="shared" si="3"/>
        <v>0.002398930661</v>
      </c>
      <c r="H253" s="35">
        <v>0.0024</v>
      </c>
      <c r="I253" s="15">
        <v>45012.0</v>
      </c>
      <c r="J253" s="36">
        <v>4023.4</v>
      </c>
      <c r="K253" s="37">
        <f t="shared" ref="K253:L253" si="262">J253/J254-1</f>
        <v>-0.01677643235</v>
      </c>
      <c r="L253" s="38">
        <f t="shared" si="262"/>
        <v>0.1599904207</v>
      </c>
      <c r="M253" s="18">
        <f t="shared" si="5"/>
        <v>-0.08677643235</v>
      </c>
      <c r="N253" s="3"/>
    </row>
    <row r="254" ht="14.25" customHeight="1">
      <c r="A254" s="23">
        <v>45009.0</v>
      </c>
      <c r="B254" s="24">
        <v>175.4</v>
      </c>
      <c r="C254" s="24">
        <f t="shared" si="2"/>
        <v>-0.02447163515</v>
      </c>
      <c r="D254" s="25">
        <v>-0.0245</v>
      </c>
      <c r="E254" s="23">
        <v>45009.0</v>
      </c>
      <c r="F254" s="26">
        <v>16945.05</v>
      </c>
      <c r="G254" s="24">
        <f t="shared" si="3"/>
        <v>-0.00772095638</v>
      </c>
      <c r="H254" s="25">
        <v>-0.0077</v>
      </c>
      <c r="I254" s="23">
        <v>45009.0</v>
      </c>
      <c r="J254" s="27">
        <v>4092.05</v>
      </c>
      <c r="K254" s="28">
        <f t="shared" ref="K254:L254" si="263">J254/J255-1</f>
        <v>-0.01446256111</v>
      </c>
      <c r="L254" s="29">
        <f t="shared" si="263"/>
        <v>3.857204497</v>
      </c>
      <c r="M254" s="30">
        <f t="shared" si="5"/>
        <v>-0.08446256111</v>
      </c>
      <c r="N254" s="3"/>
    </row>
    <row r="255" ht="14.25" customHeight="1">
      <c r="A255" s="15">
        <v>45008.0</v>
      </c>
      <c r="B255" s="16">
        <v>179.8</v>
      </c>
      <c r="C255" s="16">
        <f t="shared" si="2"/>
        <v>-0.01018442059</v>
      </c>
      <c r="D255" s="35">
        <v>-0.0102</v>
      </c>
      <c r="E255" s="15">
        <v>45008.0</v>
      </c>
      <c r="F255" s="17">
        <v>17076.9</v>
      </c>
      <c r="G255" s="16">
        <f t="shared" si="3"/>
        <v>-0.004372693404</v>
      </c>
      <c r="H255" s="35">
        <v>-0.0044</v>
      </c>
      <c r="I255" s="15">
        <v>45008.0</v>
      </c>
      <c r="J255" s="36">
        <v>4152.1</v>
      </c>
      <c r="K255" s="37">
        <f t="shared" ref="K255:L255" si="264">J255/J256-1</f>
        <v>-0.002977548325</v>
      </c>
      <c r="L255" s="38">
        <f t="shared" si="264"/>
        <v>-1.456281711</v>
      </c>
      <c r="M255" s="18">
        <f t="shared" si="5"/>
        <v>-0.07297754833</v>
      </c>
      <c r="N255" s="3"/>
    </row>
    <row r="256" ht="14.25" customHeight="1">
      <c r="A256" s="23">
        <v>45007.0</v>
      </c>
      <c r="B256" s="24">
        <v>181.65</v>
      </c>
      <c r="C256" s="24">
        <f t="shared" si="2"/>
        <v>0.007766990291</v>
      </c>
      <c r="D256" s="25">
        <v>0.0078</v>
      </c>
      <c r="E256" s="23">
        <v>45007.0</v>
      </c>
      <c r="F256" s="26">
        <v>17151.9</v>
      </c>
      <c r="G256" s="24">
        <f t="shared" si="3"/>
        <v>0.002595352915</v>
      </c>
      <c r="H256" s="25">
        <v>0.0026</v>
      </c>
      <c r="I256" s="23">
        <v>45007.0</v>
      </c>
      <c r="J256" s="27">
        <v>4164.5</v>
      </c>
      <c r="K256" s="28">
        <f t="shared" ref="K256:L256" si="265">J256/J257-1</f>
        <v>0.006525679758</v>
      </c>
      <c r="L256" s="29">
        <f t="shared" si="265"/>
        <v>-0.281693465</v>
      </c>
      <c r="M256" s="30">
        <f t="shared" si="5"/>
        <v>-0.06347432024</v>
      </c>
      <c r="N256" s="3"/>
    </row>
    <row r="257" ht="14.25" customHeight="1">
      <c r="A257" s="15">
        <v>45006.0</v>
      </c>
      <c r="B257" s="16">
        <v>180.25</v>
      </c>
      <c r="C257" s="16">
        <f t="shared" si="2"/>
        <v>0.01235607975</v>
      </c>
      <c r="D257" s="35">
        <v>0.0124</v>
      </c>
      <c r="E257" s="15">
        <v>45006.0</v>
      </c>
      <c r="F257" s="17">
        <v>17107.5</v>
      </c>
      <c r="G257" s="16">
        <f t="shared" si="3"/>
        <v>0.007010666102</v>
      </c>
      <c r="H257" s="35">
        <v>0.007</v>
      </c>
      <c r="I257" s="15">
        <v>45006.0</v>
      </c>
      <c r="J257" s="36">
        <v>4137.5</v>
      </c>
      <c r="K257" s="37">
        <f t="shared" ref="K257:L257" si="266">J257/J258-1</f>
        <v>0.009084811902</v>
      </c>
      <c r="L257" s="38">
        <f t="shared" si="266"/>
        <v>-2.353850155</v>
      </c>
      <c r="M257" s="18">
        <f t="shared" si="5"/>
        <v>-0.0609151881</v>
      </c>
      <c r="N257" s="3"/>
    </row>
    <row r="258" ht="14.25" customHeight="1">
      <c r="A258" s="23">
        <v>45005.0</v>
      </c>
      <c r="B258" s="24">
        <v>178.05</v>
      </c>
      <c r="C258" s="24">
        <f t="shared" si="2"/>
        <v>-0.05418326693</v>
      </c>
      <c r="D258" s="25">
        <v>-0.0542</v>
      </c>
      <c r="E258" s="23">
        <v>45005.0</v>
      </c>
      <c r="F258" s="26">
        <v>16988.4</v>
      </c>
      <c r="G258" s="24">
        <f t="shared" si="3"/>
        <v>-0.006529220675</v>
      </c>
      <c r="H258" s="25">
        <v>-0.0065</v>
      </c>
      <c r="I258" s="23">
        <v>45005.0</v>
      </c>
      <c r="J258" s="27">
        <v>4100.25</v>
      </c>
      <c r="K258" s="28">
        <f t="shared" ref="K258:L258" si="267">J258/J259-1</f>
        <v>-0.006710352596</v>
      </c>
      <c r="L258" s="29">
        <f t="shared" si="267"/>
        <v>-1.756375047</v>
      </c>
      <c r="M258" s="30">
        <f t="shared" si="5"/>
        <v>-0.0767103526</v>
      </c>
      <c r="N258" s="3"/>
      <c r="R258" s="91" t="s">
        <v>81</v>
      </c>
      <c r="S258" s="7"/>
    </row>
    <row r="259" ht="14.25" customHeight="1">
      <c r="A259" s="15">
        <v>45002.0</v>
      </c>
      <c r="B259" s="16">
        <v>188.25</v>
      </c>
      <c r="C259" s="16">
        <f t="shared" si="2"/>
        <v>-0.02080624187</v>
      </c>
      <c r="D259" s="35">
        <v>-0.0208</v>
      </c>
      <c r="E259" s="15">
        <v>45002.0</v>
      </c>
      <c r="F259" s="17">
        <v>17100.05</v>
      </c>
      <c r="G259" s="16">
        <f t="shared" si="3"/>
        <v>0.006738060475</v>
      </c>
      <c r="H259" s="35">
        <v>0.0067</v>
      </c>
      <c r="I259" s="15">
        <v>45002.0</v>
      </c>
      <c r="J259" s="36">
        <v>4127.95</v>
      </c>
      <c r="K259" s="37">
        <f t="shared" ref="K259:L259" si="268">J259/J260-1</f>
        <v>0.008871726565</v>
      </c>
      <c r="L259" s="38">
        <f t="shared" si="268"/>
        <v>-3.306340081</v>
      </c>
      <c r="M259" s="18">
        <f t="shared" si="5"/>
        <v>-0.06112827343</v>
      </c>
      <c r="N259" s="3"/>
      <c r="R259" s="88" t="s">
        <v>82</v>
      </c>
      <c r="S259" s="88" t="s">
        <v>83</v>
      </c>
    </row>
    <row r="260" ht="14.25" customHeight="1">
      <c r="A260" s="23">
        <v>45001.0</v>
      </c>
      <c r="B260" s="24">
        <v>192.25</v>
      </c>
      <c r="C260" s="24">
        <f t="shared" si="2"/>
        <v>0.008392341988</v>
      </c>
      <c r="D260" s="25">
        <v>0.0084</v>
      </c>
      <c r="E260" s="23">
        <v>45001.0</v>
      </c>
      <c r="F260" s="26">
        <v>16985.6</v>
      </c>
      <c r="G260" s="24">
        <f t="shared" si="3"/>
        <v>0.0007924747307</v>
      </c>
      <c r="H260" s="25">
        <v>8.0E-4</v>
      </c>
      <c r="I260" s="23">
        <v>45001.0</v>
      </c>
      <c r="J260" s="27">
        <v>4091.65</v>
      </c>
      <c r="K260" s="28">
        <f t="shared" ref="K260:L260" si="269">J260/J261-1</f>
        <v>-0.003846668858</v>
      </c>
      <c r="L260" s="29">
        <f t="shared" si="269"/>
        <v>-1.543813643</v>
      </c>
      <c r="M260" s="30">
        <f t="shared" si="5"/>
        <v>-0.07384666886</v>
      </c>
      <c r="N260" s="3"/>
      <c r="R260" s="88" t="s">
        <v>84</v>
      </c>
      <c r="S260" s="106">
        <v>0.1846</v>
      </c>
    </row>
    <row r="261" ht="14.25" customHeight="1">
      <c r="A261" s="15">
        <v>45000.0</v>
      </c>
      <c r="B261" s="16">
        <v>190.65</v>
      </c>
      <c r="C261" s="16">
        <f t="shared" si="2"/>
        <v>0.01301806589</v>
      </c>
      <c r="D261" s="35">
        <v>0.013</v>
      </c>
      <c r="E261" s="15">
        <v>45000.0</v>
      </c>
      <c r="F261" s="17">
        <v>16972.15</v>
      </c>
      <c r="G261" s="16">
        <f t="shared" si="3"/>
        <v>-0.00417466101</v>
      </c>
      <c r="H261" s="35">
        <v>-0.0042</v>
      </c>
      <c r="I261" s="15">
        <v>45000.0</v>
      </c>
      <c r="J261" s="36">
        <v>4107.45</v>
      </c>
      <c r="K261" s="37">
        <f t="shared" ref="K261:L261" si="270">J261/J262-1</f>
        <v>0.007073505615</v>
      </c>
      <c r="L261" s="38">
        <f t="shared" si="270"/>
        <v>-1.896133598</v>
      </c>
      <c r="M261" s="18">
        <f t="shared" si="5"/>
        <v>-0.06292649439</v>
      </c>
      <c r="N261" s="3"/>
      <c r="R261" s="88" t="s">
        <v>85</v>
      </c>
      <c r="S261" s="106">
        <v>0.024</v>
      </c>
    </row>
    <row r="262" ht="14.25" customHeight="1">
      <c r="A262" s="23">
        <v>44999.0</v>
      </c>
      <c r="B262" s="24">
        <v>188.2</v>
      </c>
      <c r="C262" s="24">
        <f t="shared" si="2"/>
        <v>0.005610472883</v>
      </c>
      <c r="D262" s="25">
        <v>0.0056</v>
      </c>
      <c r="E262" s="23">
        <v>44999.0</v>
      </c>
      <c r="F262" s="26">
        <v>17043.3</v>
      </c>
      <c r="G262" s="24">
        <f t="shared" si="3"/>
        <v>-0.006470680821</v>
      </c>
      <c r="H262" s="25">
        <v>-0.0065</v>
      </c>
      <c r="I262" s="23">
        <v>44999.0</v>
      </c>
      <c r="J262" s="27">
        <v>4078.6</v>
      </c>
      <c r="K262" s="28">
        <f t="shared" ref="K262:L262" si="271">J262/J263-1</f>
        <v>-0.007893360577</v>
      </c>
      <c r="L262" s="29">
        <f t="shared" si="271"/>
        <v>-0.6501677564</v>
      </c>
      <c r="M262" s="30">
        <f t="shared" si="5"/>
        <v>-0.07789336058</v>
      </c>
      <c r="N262" s="3"/>
      <c r="R262" s="88" t="s">
        <v>86</v>
      </c>
      <c r="S262" s="106">
        <v>0.0223</v>
      </c>
    </row>
    <row r="263" ht="14.25" customHeight="1">
      <c r="A263" s="15">
        <v>44998.0</v>
      </c>
      <c r="B263" s="16">
        <v>187.15</v>
      </c>
      <c r="C263" s="16">
        <f t="shared" si="2"/>
        <v>-0.04295576579</v>
      </c>
      <c r="D263" s="35">
        <v>-0.043</v>
      </c>
      <c r="E263" s="15">
        <v>44998.0</v>
      </c>
      <c r="F263" s="17">
        <v>17154.3</v>
      </c>
      <c r="G263" s="16">
        <f t="shared" si="3"/>
        <v>-0.0148510587</v>
      </c>
      <c r="H263" s="35">
        <v>-0.0149</v>
      </c>
      <c r="I263" s="15">
        <v>44998.0</v>
      </c>
      <c r="J263" s="36">
        <v>4111.05</v>
      </c>
      <c r="K263" s="37">
        <f t="shared" ref="K263:L263" si="272">J263/J264-1</f>
        <v>-0.02256327346</v>
      </c>
      <c r="L263" s="38">
        <f t="shared" si="272"/>
        <v>1.519931695</v>
      </c>
      <c r="M263" s="18">
        <f t="shared" si="5"/>
        <v>-0.09256327346</v>
      </c>
      <c r="N263" s="3"/>
      <c r="R263" s="88" t="s">
        <v>87</v>
      </c>
      <c r="S263" s="106">
        <v>0.2037</v>
      </c>
    </row>
    <row r="264" ht="14.25" customHeight="1">
      <c r="A264" s="23">
        <v>44995.0</v>
      </c>
      <c r="B264" s="24">
        <v>195.55</v>
      </c>
      <c r="C264" s="24">
        <f t="shared" si="2"/>
        <v>-0.02541739347</v>
      </c>
      <c r="D264" s="25">
        <v>-0.0254</v>
      </c>
      <c r="E264" s="23">
        <v>44995.0</v>
      </c>
      <c r="F264" s="26">
        <v>17412.9</v>
      </c>
      <c r="G264" s="24">
        <f t="shared" si="3"/>
        <v>-0.01004570883</v>
      </c>
      <c r="H264" s="25">
        <v>-0.01</v>
      </c>
      <c r="I264" s="23">
        <v>44995.0</v>
      </c>
      <c r="J264" s="27">
        <v>4205.95</v>
      </c>
      <c r="K264" s="28">
        <f t="shared" ref="K264:L264" si="273">J264/J265-1</f>
        <v>-0.008953922643</v>
      </c>
      <c r="L264" s="29">
        <f t="shared" si="273"/>
        <v>0.8854971325</v>
      </c>
      <c r="M264" s="30">
        <f t="shared" si="5"/>
        <v>-0.07895392264</v>
      </c>
      <c r="N264" s="3"/>
      <c r="R264" s="88" t="s">
        <v>88</v>
      </c>
      <c r="S264" s="106">
        <v>0.0818</v>
      </c>
    </row>
    <row r="265" ht="14.25" customHeight="1">
      <c r="A265" s="15">
        <v>44994.0</v>
      </c>
      <c r="B265" s="16">
        <v>200.65</v>
      </c>
      <c r="C265" s="16">
        <f t="shared" si="2"/>
        <v>-0.009869232667</v>
      </c>
      <c r="D265" s="35">
        <v>-0.0099</v>
      </c>
      <c r="E265" s="15">
        <v>44994.0</v>
      </c>
      <c r="F265" s="17">
        <v>17589.6</v>
      </c>
      <c r="G265" s="16">
        <f t="shared" si="3"/>
        <v>-0.009282206101</v>
      </c>
      <c r="H265" s="35">
        <v>-0.0093</v>
      </c>
      <c r="I265" s="15">
        <v>44994.0</v>
      </c>
      <c r="J265" s="36">
        <v>4243.95</v>
      </c>
      <c r="K265" s="37">
        <f t="shared" ref="K265:L265" si="274">J265/J266-1</f>
        <v>-0.004748839173</v>
      </c>
      <c r="L265" s="38">
        <f t="shared" si="274"/>
        <v>-3.677370366</v>
      </c>
      <c r="M265" s="18">
        <f t="shared" si="5"/>
        <v>-0.07474883917</v>
      </c>
      <c r="N265" s="3"/>
    </row>
    <row r="266" ht="14.25" customHeight="1">
      <c r="A266" s="23">
        <v>44993.0</v>
      </c>
      <c r="B266" s="24">
        <v>202.65</v>
      </c>
      <c r="C266" s="24">
        <f t="shared" si="2"/>
        <v>0.01757469244</v>
      </c>
      <c r="D266" s="25">
        <v>0.0176</v>
      </c>
      <c r="E266" s="23">
        <v>44993.0</v>
      </c>
      <c r="F266" s="26">
        <v>17754.4</v>
      </c>
      <c r="G266" s="24">
        <f t="shared" si="3"/>
        <v>0.002424984967</v>
      </c>
      <c r="H266" s="25">
        <v>0.0024</v>
      </c>
      <c r="I266" s="23">
        <v>44993.0</v>
      </c>
      <c r="J266" s="27">
        <v>4264.2</v>
      </c>
      <c r="K266" s="28">
        <f t="shared" ref="K266:L266" si="275">J266/J267-1</f>
        <v>0.001773695277</v>
      </c>
      <c r="L266" s="29">
        <f t="shared" si="275"/>
        <v>-0.8509245444</v>
      </c>
      <c r="M266" s="30">
        <f t="shared" si="5"/>
        <v>-0.06822630472</v>
      </c>
      <c r="N266" s="3"/>
    </row>
    <row r="267" ht="14.25" customHeight="1">
      <c r="A267" s="15">
        <v>44991.0</v>
      </c>
      <c r="B267" s="16">
        <v>199.15</v>
      </c>
      <c r="C267" s="16">
        <f t="shared" si="2"/>
        <v>-0.0002510040161</v>
      </c>
      <c r="D267" s="35">
        <v>-3.0E-4</v>
      </c>
      <c r="E267" s="15">
        <v>44991.0</v>
      </c>
      <c r="F267" s="17">
        <v>17711.45</v>
      </c>
      <c r="G267" s="16">
        <f t="shared" si="3"/>
        <v>0.006655545672</v>
      </c>
      <c r="H267" s="35">
        <v>0.0067</v>
      </c>
      <c r="I267" s="15">
        <v>44991.0</v>
      </c>
      <c r="J267" s="36">
        <v>4256.65</v>
      </c>
      <c r="K267" s="37">
        <f t="shared" ref="K267:L267" si="276">J267/J268-1</f>
        <v>0.01189796986</v>
      </c>
      <c r="L267" s="38">
        <f t="shared" si="276"/>
        <v>0.5546122023</v>
      </c>
      <c r="M267" s="18">
        <f t="shared" si="5"/>
        <v>-0.05810203014</v>
      </c>
      <c r="N267" s="3"/>
    </row>
    <row r="268" ht="14.25" customHeight="1">
      <c r="A268" s="23">
        <v>44988.0</v>
      </c>
      <c r="B268" s="24">
        <v>199.2</v>
      </c>
      <c r="C268" s="24">
        <f t="shared" si="2"/>
        <v>0.01399847289</v>
      </c>
      <c r="D268" s="25">
        <v>0.014</v>
      </c>
      <c r="E268" s="23">
        <v>44988.0</v>
      </c>
      <c r="F268" s="26">
        <v>17594.35</v>
      </c>
      <c r="G268" s="24">
        <f t="shared" si="3"/>
        <v>0.01572864409</v>
      </c>
      <c r="H268" s="25">
        <v>0.0157</v>
      </c>
      <c r="I268" s="23">
        <v>44988.0</v>
      </c>
      <c r="J268" s="27">
        <v>4206.6</v>
      </c>
      <c r="K268" s="28">
        <f t="shared" ref="K268:L268" si="277">J268/J269-1</f>
        <v>0.007653336208</v>
      </c>
      <c r="L268" s="29">
        <f t="shared" si="277"/>
        <v>-5.57193905</v>
      </c>
      <c r="M268" s="30">
        <f t="shared" si="5"/>
        <v>-0.06234666379</v>
      </c>
      <c r="N268" s="3"/>
    </row>
    <row r="269" ht="14.25" customHeight="1">
      <c r="A269" s="15">
        <v>44987.0</v>
      </c>
      <c r="B269" s="16">
        <v>196.45</v>
      </c>
      <c r="C269" s="16">
        <f t="shared" si="2"/>
        <v>0.01498320847</v>
      </c>
      <c r="D269" s="35">
        <v>0.015</v>
      </c>
      <c r="E269" s="15">
        <v>44987.0</v>
      </c>
      <c r="F269" s="17">
        <v>17321.9</v>
      </c>
      <c r="G269" s="16">
        <f t="shared" si="3"/>
        <v>-0.007392168885</v>
      </c>
      <c r="H269" s="35">
        <v>-0.0074</v>
      </c>
      <c r="I269" s="15">
        <v>44987.0</v>
      </c>
      <c r="J269" s="36">
        <v>4174.65</v>
      </c>
      <c r="K269" s="37">
        <f t="shared" ref="K269:L269" si="278">J269/J270-1</f>
        <v>-0.001673980367</v>
      </c>
      <c r="L269" s="38">
        <f t="shared" si="278"/>
        <v>-1.127358278</v>
      </c>
      <c r="M269" s="18">
        <f t="shared" si="5"/>
        <v>-0.07167398037</v>
      </c>
      <c r="N269" s="3"/>
    </row>
    <row r="270" ht="14.25" customHeight="1">
      <c r="A270" s="23">
        <v>44986.0</v>
      </c>
      <c r="B270" s="24">
        <v>193.55</v>
      </c>
      <c r="C270" s="24">
        <f t="shared" si="2"/>
        <v>0.03447354356</v>
      </c>
      <c r="D270" s="25">
        <v>0.0345</v>
      </c>
      <c r="E270" s="23">
        <v>44986.0</v>
      </c>
      <c r="F270" s="26">
        <v>17450.9</v>
      </c>
      <c r="G270" s="24">
        <f t="shared" si="3"/>
        <v>0.008492280664</v>
      </c>
      <c r="H270" s="25">
        <v>0.0085</v>
      </c>
      <c r="I270" s="23">
        <v>44986.0</v>
      </c>
      <c r="J270" s="27">
        <v>4181.65</v>
      </c>
      <c r="K270" s="28">
        <f t="shared" ref="K270:L270" si="279">J270/J271-1</f>
        <v>0.01314386781</v>
      </c>
      <c r="L270" s="29">
        <f t="shared" si="279"/>
        <v>-1086.013144</v>
      </c>
      <c r="M270" s="30">
        <f t="shared" si="5"/>
        <v>-0.05685613219</v>
      </c>
      <c r="N270" s="3"/>
    </row>
    <row r="271" ht="14.25" customHeight="1">
      <c r="A271" s="15">
        <v>44985.0</v>
      </c>
      <c r="B271" s="16">
        <v>187.1</v>
      </c>
      <c r="C271" s="16">
        <f t="shared" si="2"/>
        <v>0.01217203138</v>
      </c>
      <c r="D271" s="35">
        <v>0.0122</v>
      </c>
      <c r="E271" s="15">
        <v>44985.0</v>
      </c>
      <c r="F271" s="17">
        <v>17303.95</v>
      </c>
      <c r="G271" s="16">
        <f t="shared" si="3"/>
        <v>-0.005102715507</v>
      </c>
      <c r="H271" s="35">
        <v>-0.0051</v>
      </c>
      <c r="I271" s="15">
        <v>44985.0</v>
      </c>
      <c r="J271" s="36">
        <v>4127.4</v>
      </c>
      <c r="K271" s="37">
        <f t="shared" ref="K271:L271" si="280">J271/J272-1</f>
        <v>-0.00001211401713</v>
      </c>
      <c r="L271" s="38">
        <f t="shared" si="280"/>
        <v>-0.9991475498</v>
      </c>
      <c r="M271" s="18">
        <f t="shared" si="5"/>
        <v>-0.07001211402</v>
      </c>
      <c r="N271" s="3"/>
    </row>
    <row r="272" ht="14.25" customHeight="1">
      <c r="A272" s="23">
        <v>44984.0</v>
      </c>
      <c r="B272" s="24">
        <v>184.85</v>
      </c>
      <c r="C272" s="24">
        <f t="shared" si="2"/>
        <v>-0.0214399153</v>
      </c>
      <c r="D272" s="25">
        <v>-0.0214</v>
      </c>
      <c r="E272" s="23">
        <v>44984.0</v>
      </c>
      <c r="F272" s="26">
        <v>17392.7</v>
      </c>
      <c r="G272" s="24">
        <f t="shared" si="3"/>
        <v>-0.004185322172</v>
      </c>
      <c r="H272" s="25">
        <v>-0.0042</v>
      </c>
      <c r="I272" s="23">
        <v>44984.0</v>
      </c>
      <c r="J272" s="27">
        <v>4127.45</v>
      </c>
      <c r="K272" s="28">
        <f t="shared" ref="K272:L272" si="281">J272/J273-1</f>
        <v>-0.01421082172</v>
      </c>
      <c r="L272" s="29">
        <f t="shared" si="281"/>
        <v>-119.9857892</v>
      </c>
      <c r="M272" s="30">
        <f t="shared" si="5"/>
        <v>-0.08421082172</v>
      </c>
      <c r="N272" s="3"/>
    </row>
    <row r="273" ht="14.25" customHeight="1">
      <c r="A273" s="15">
        <v>44981.0</v>
      </c>
      <c r="B273" s="16">
        <v>188.9</v>
      </c>
      <c r="C273" s="16">
        <f t="shared" si="2"/>
        <v>0.003186404673</v>
      </c>
      <c r="D273" s="35">
        <v>0.0032</v>
      </c>
      <c r="E273" s="15">
        <v>44981.0</v>
      </c>
      <c r="F273" s="17">
        <v>17465.8</v>
      </c>
      <c r="G273" s="16">
        <f t="shared" si="3"/>
        <v>-0.002595474338</v>
      </c>
      <c r="H273" s="35">
        <v>-0.0026</v>
      </c>
      <c r="I273" s="15">
        <v>44981.0</v>
      </c>
      <c r="J273" s="36">
        <v>4186.95</v>
      </c>
      <c r="K273" s="37">
        <f t="shared" ref="K273:L273" si="282">J273/J274-1</f>
        <v>0.0001194329324</v>
      </c>
      <c r="L273" s="38">
        <f t="shared" si="282"/>
        <v>-0.9704458424</v>
      </c>
      <c r="M273" s="18">
        <f t="shared" si="5"/>
        <v>-0.06988056707</v>
      </c>
      <c r="N273" s="3"/>
    </row>
    <row r="274" ht="14.25" customHeight="1">
      <c r="A274" s="23">
        <v>44980.0</v>
      </c>
      <c r="B274" s="24">
        <v>188.3</v>
      </c>
      <c r="C274" s="24">
        <f t="shared" si="2"/>
        <v>-0.01050972149</v>
      </c>
      <c r="D274" s="25">
        <v>-0.0105</v>
      </c>
      <c r="E274" s="23">
        <v>44980.0</v>
      </c>
      <c r="F274" s="26">
        <v>17511.25</v>
      </c>
      <c r="G274" s="24">
        <f t="shared" si="3"/>
        <v>-0.002452390582</v>
      </c>
      <c r="H274" s="25">
        <v>-0.0025</v>
      </c>
      <c r="I274" s="23">
        <v>44980.0</v>
      </c>
      <c r="J274" s="27">
        <v>4186.45</v>
      </c>
      <c r="K274" s="28">
        <f t="shared" ref="K274:L274" si="283">J274/J275-1</f>
        <v>0.004041155027</v>
      </c>
      <c r="L274" s="29">
        <f t="shared" si="283"/>
        <v>-1.299396107</v>
      </c>
      <c r="M274" s="30">
        <f t="shared" si="5"/>
        <v>-0.06595884497</v>
      </c>
      <c r="N274" s="3"/>
    </row>
    <row r="275" ht="14.25" customHeight="1">
      <c r="A275" s="15">
        <v>44979.0</v>
      </c>
      <c r="B275" s="16">
        <v>190.3</v>
      </c>
      <c r="C275" s="16">
        <f t="shared" si="2"/>
        <v>-0.03840323396</v>
      </c>
      <c r="D275" s="35">
        <v>-0.0384</v>
      </c>
      <c r="E275" s="15">
        <v>44979.0</v>
      </c>
      <c r="F275" s="17">
        <v>17554.3</v>
      </c>
      <c r="G275" s="16">
        <f t="shared" si="3"/>
        <v>-0.01528045011</v>
      </c>
      <c r="H275" s="35">
        <v>-0.0153</v>
      </c>
      <c r="I275" s="15">
        <v>44979.0</v>
      </c>
      <c r="J275" s="36">
        <v>4169.6</v>
      </c>
      <c r="K275" s="37">
        <f t="shared" ref="K275:L275" si="284">J275/J276-1</f>
        <v>-0.01349768729</v>
      </c>
      <c r="L275" s="38">
        <f t="shared" si="284"/>
        <v>2.989107443</v>
      </c>
      <c r="M275" s="18">
        <f t="shared" si="5"/>
        <v>-0.08349768729</v>
      </c>
      <c r="N275" s="3"/>
    </row>
    <row r="276" ht="14.25" customHeight="1">
      <c r="A276" s="23">
        <v>44978.0</v>
      </c>
      <c r="B276" s="24">
        <v>197.9</v>
      </c>
      <c r="C276" s="24">
        <f t="shared" si="2"/>
        <v>-0.006276675872</v>
      </c>
      <c r="D276" s="25">
        <v>-0.0063</v>
      </c>
      <c r="E276" s="23">
        <v>44978.0</v>
      </c>
      <c r="F276" s="26">
        <v>17826.7</v>
      </c>
      <c r="G276" s="24">
        <f t="shared" si="3"/>
        <v>-0.001003104581</v>
      </c>
      <c r="H276" s="25">
        <v>-0.001</v>
      </c>
      <c r="I276" s="23">
        <v>44978.0</v>
      </c>
      <c r="J276" s="27">
        <v>4226.65</v>
      </c>
      <c r="K276" s="28">
        <f t="shared" ref="K276:L276" si="285">J276/J277-1</f>
        <v>-0.003383635935</v>
      </c>
      <c r="L276" s="29">
        <f t="shared" si="285"/>
        <v>-0.2931849915</v>
      </c>
      <c r="M276" s="30">
        <f t="shared" si="5"/>
        <v>-0.07338363593</v>
      </c>
      <c r="N276" s="3"/>
    </row>
    <row r="277" ht="14.25" customHeight="1">
      <c r="A277" s="15">
        <v>44977.0</v>
      </c>
      <c r="B277" s="16">
        <v>199.15</v>
      </c>
      <c r="C277" s="16">
        <f t="shared" si="2"/>
        <v>0.004793138244</v>
      </c>
      <c r="D277" s="35">
        <v>0.0048</v>
      </c>
      <c r="E277" s="15">
        <v>44977.0</v>
      </c>
      <c r="F277" s="17">
        <v>17844.6</v>
      </c>
      <c r="G277" s="16">
        <f t="shared" si="3"/>
        <v>-0.005550540007</v>
      </c>
      <c r="H277" s="35">
        <v>-0.0056</v>
      </c>
      <c r="I277" s="15">
        <v>44977.0</v>
      </c>
      <c r="J277" s="36">
        <v>4241.0</v>
      </c>
      <c r="K277" s="37">
        <f t="shared" ref="K277:L277" si="286">J277/J278-1</f>
        <v>-0.00478715915</v>
      </c>
      <c r="L277" s="38">
        <f t="shared" si="286"/>
        <v>-0.38534737</v>
      </c>
      <c r="M277" s="18">
        <f t="shared" si="5"/>
        <v>-0.07478715915</v>
      </c>
      <c r="N277" s="3"/>
    </row>
    <row r="278" ht="14.25" customHeight="1">
      <c r="A278" s="23">
        <v>44974.0</v>
      </c>
      <c r="B278" s="24">
        <v>198.2</v>
      </c>
      <c r="C278" s="24">
        <f t="shared" si="2"/>
        <v>-0.0005042864347</v>
      </c>
      <c r="D278" s="25">
        <v>-5.0E-4</v>
      </c>
      <c r="E278" s="23">
        <v>44974.0</v>
      </c>
      <c r="F278" s="26">
        <v>17944.2</v>
      </c>
      <c r="G278" s="24">
        <f t="shared" si="3"/>
        <v>-0.005081545921</v>
      </c>
      <c r="H278" s="25">
        <v>-0.0051</v>
      </c>
      <c r="I278" s="23">
        <v>44974.0</v>
      </c>
      <c r="J278" s="27">
        <v>4261.4</v>
      </c>
      <c r="K278" s="28">
        <f t="shared" ref="K278:L278" si="287">J278/J279-1</f>
        <v>-0.007788397732</v>
      </c>
      <c r="L278" s="29">
        <f t="shared" si="287"/>
        <v>-1.943847449</v>
      </c>
      <c r="M278" s="30">
        <f t="shared" si="5"/>
        <v>-0.07778839773</v>
      </c>
      <c r="N278" s="3"/>
    </row>
    <row r="279" ht="14.25" customHeight="1">
      <c r="A279" s="15">
        <v>44973.0</v>
      </c>
      <c r="B279" s="16">
        <v>198.3</v>
      </c>
      <c r="C279" s="16">
        <f t="shared" si="2"/>
        <v>0.01276813075</v>
      </c>
      <c r="D279" s="35">
        <v>0.0128</v>
      </c>
      <c r="E279" s="15">
        <v>44973.0</v>
      </c>
      <c r="F279" s="17">
        <v>18035.85</v>
      </c>
      <c r="G279" s="16">
        <f t="shared" si="3"/>
        <v>0.001110133577</v>
      </c>
      <c r="H279" s="35">
        <v>0.0011</v>
      </c>
      <c r="I279" s="15">
        <v>44973.0</v>
      </c>
      <c r="J279" s="36">
        <v>4294.85</v>
      </c>
      <c r="K279" s="37">
        <f t="shared" ref="K279:L279" si="288">J279/J280-1</f>
        <v>0.008251754818</v>
      </c>
      <c r="L279" s="38">
        <f t="shared" si="288"/>
        <v>1.259490181</v>
      </c>
      <c r="M279" s="18">
        <f t="shared" si="5"/>
        <v>-0.06174824518</v>
      </c>
      <c r="N279" s="3"/>
    </row>
    <row r="280" ht="14.25" customHeight="1">
      <c r="A280" s="23">
        <v>44972.0</v>
      </c>
      <c r="B280" s="24">
        <v>195.8</v>
      </c>
      <c r="C280" s="24">
        <f t="shared" si="2"/>
        <v>0.005133470226</v>
      </c>
      <c r="D280" s="25">
        <v>0.0051</v>
      </c>
      <c r="E280" s="23">
        <v>44972.0</v>
      </c>
      <c r="F280" s="26">
        <v>18015.85</v>
      </c>
      <c r="G280" s="24">
        <f t="shared" si="3"/>
        <v>0.00479647069</v>
      </c>
      <c r="H280" s="25">
        <v>0.0048</v>
      </c>
      <c r="I280" s="23">
        <v>44972.0</v>
      </c>
      <c r="J280" s="27">
        <v>4259.7</v>
      </c>
      <c r="K280" s="28">
        <f t="shared" ref="K280:L280" si="289">J280/J281-1</f>
        <v>0.003652042788</v>
      </c>
      <c r="L280" s="29">
        <f t="shared" si="289"/>
        <v>-2.258712772</v>
      </c>
      <c r="M280" s="30">
        <f t="shared" si="5"/>
        <v>-0.06634795721</v>
      </c>
      <c r="N280" s="3"/>
    </row>
    <row r="281" ht="14.25" customHeight="1">
      <c r="A281" s="15">
        <v>44971.0</v>
      </c>
      <c r="B281" s="16">
        <v>194.8</v>
      </c>
      <c r="C281" s="16">
        <f t="shared" si="2"/>
        <v>-0.004344492717</v>
      </c>
      <c r="D281" s="35">
        <v>-0.0043</v>
      </c>
      <c r="E281" s="15">
        <v>44971.0</v>
      </c>
      <c r="F281" s="17">
        <v>17929.85</v>
      </c>
      <c r="G281" s="16">
        <f t="shared" si="3"/>
        <v>0.008944397864</v>
      </c>
      <c r="H281" s="35">
        <v>0.0089</v>
      </c>
      <c r="I281" s="15">
        <v>44971.0</v>
      </c>
      <c r="J281" s="36">
        <v>4244.2</v>
      </c>
      <c r="K281" s="37">
        <f t="shared" ref="K281:L281" si="290">J281/J282-1</f>
        <v>-0.002901410767</v>
      </c>
      <c r="L281" s="38">
        <f t="shared" si="290"/>
        <v>-0.7486076436</v>
      </c>
      <c r="M281" s="18">
        <f t="shared" si="5"/>
        <v>-0.07290141077</v>
      </c>
      <c r="N281" s="3"/>
    </row>
    <row r="282" ht="14.25" customHeight="1">
      <c r="A282" s="23">
        <v>44970.0</v>
      </c>
      <c r="B282" s="24">
        <v>195.65</v>
      </c>
      <c r="C282" s="24">
        <f t="shared" si="2"/>
        <v>-0.01136937847</v>
      </c>
      <c r="D282" s="25">
        <v>-0.0114</v>
      </c>
      <c r="E282" s="23">
        <v>44970.0</v>
      </c>
      <c r="F282" s="26">
        <v>17770.9</v>
      </c>
      <c r="G282" s="24">
        <f t="shared" si="3"/>
        <v>-0.004793772576</v>
      </c>
      <c r="H282" s="25">
        <v>-0.0048</v>
      </c>
      <c r="I282" s="23">
        <v>44970.0</v>
      </c>
      <c r="J282" s="27">
        <v>4256.55</v>
      </c>
      <c r="K282" s="28">
        <f t="shared" ref="K282:L282" si="291">J282/J283-1</f>
        <v>-0.0115413643</v>
      </c>
      <c r="L282" s="29">
        <f t="shared" si="291"/>
        <v>-2.960680858</v>
      </c>
      <c r="M282" s="30">
        <f t="shared" si="5"/>
        <v>-0.0815413643</v>
      </c>
      <c r="N282" s="3"/>
    </row>
    <row r="283" ht="14.25" customHeight="1">
      <c r="A283" s="15">
        <v>44967.0</v>
      </c>
      <c r="B283" s="16">
        <v>197.9</v>
      </c>
      <c r="C283" s="16">
        <f t="shared" si="2"/>
        <v>0.0288536522</v>
      </c>
      <c r="D283" s="35">
        <v>0.0289</v>
      </c>
      <c r="E283" s="15">
        <v>44967.0</v>
      </c>
      <c r="F283" s="17">
        <v>17856.5</v>
      </c>
      <c r="G283" s="16">
        <f t="shared" si="3"/>
        <v>-0.002065001439</v>
      </c>
      <c r="H283" s="35">
        <v>-0.0021</v>
      </c>
      <c r="I283" s="15">
        <v>44967.0</v>
      </c>
      <c r="J283" s="36">
        <v>4306.25</v>
      </c>
      <c r="K283" s="37">
        <f t="shared" ref="K283:L283" si="292">J283/J284-1</f>
        <v>0.005886406372</v>
      </c>
      <c r="L283" s="38">
        <f t="shared" si="292"/>
        <v>2.030258172</v>
      </c>
      <c r="M283" s="18">
        <f t="shared" si="5"/>
        <v>-0.06411359363</v>
      </c>
      <c r="N283" s="3"/>
    </row>
    <row r="284" ht="14.25" customHeight="1">
      <c r="A284" s="23">
        <v>44966.0</v>
      </c>
      <c r="B284" s="24">
        <v>192.35</v>
      </c>
      <c r="C284" s="24">
        <f t="shared" si="2"/>
        <v>-0.004914640455</v>
      </c>
      <c r="D284" s="25">
        <v>-0.0049</v>
      </c>
      <c r="E284" s="23">
        <v>44966.0</v>
      </c>
      <c r="F284" s="26">
        <v>17893.45</v>
      </c>
      <c r="G284" s="24">
        <f t="shared" si="3"/>
        <v>0.001217007895</v>
      </c>
      <c r="H284" s="25">
        <v>0.0012</v>
      </c>
      <c r="I284" s="23">
        <v>44966.0</v>
      </c>
      <c r="J284" s="27">
        <v>4281.05</v>
      </c>
      <c r="K284" s="28">
        <f t="shared" ref="K284:L284" si="293">J284/J285-1</f>
        <v>0.001942542859</v>
      </c>
      <c r="L284" s="29">
        <f t="shared" si="293"/>
        <v>-0.7044515034</v>
      </c>
      <c r="M284" s="30">
        <f t="shared" si="5"/>
        <v>-0.06805745714</v>
      </c>
      <c r="N284" s="3"/>
    </row>
    <row r="285" ht="14.25" customHeight="1">
      <c r="A285" s="15">
        <v>44965.0</v>
      </c>
      <c r="B285" s="16">
        <v>193.3</v>
      </c>
      <c r="C285" s="16">
        <f t="shared" si="2"/>
        <v>0.02819148936</v>
      </c>
      <c r="D285" s="35">
        <v>0.0282</v>
      </c>
      <c r="E285" s="15">
        <v>44965.0</v>
      </c>
      <c r="F285" s="17">
        <v>17871.7</v>
      </c>
      <c r="G285" s="16">
        <f t="shared" si="3"/>
        <v>0.00847558051</v>
      </c>
      <c r="H285" s="35">
        <v>0.0085</v>
      </c>
      <c r="I285" s="15">
        <v>44965.0</v>
      </c>
      <c r="J285" s="36">
        <v>4272.75</v>
      </c>
      <c r="K285" s="37">
        <f t="shared" ref="K285:L285" si="294">J285/J286-1</f>
        <v>0.006572670412</v>
      </c>
      <c r="L285" s="38">
        <f t="shared" si="294"/>
        <v>-1.836929813</v>
      </c>
      <c r="M285" s="18">
        <f t="shared" si="5"/>
        <v>-0.06342732959</v>
      </c>
      <c r="N285" s="3"/>
    </row>
    <row r="286" ht="14.25" customHeight="1">
      <c r="A286" s="23">
        <v>44964.0</v>
      </c>
      <c r="B286" s="24">
        <v>188.0</v>
      </c>
      <c r="C286" s="24">
        <f t="shared" si="2"/>
        <v>-0.002123142251</v>
      </c>
      <c r="D286" s="25">
        <v>-0.0021</v>
      </c>
      <c r="E286" s="23">
        <v>44964.0</v>
      </c>
      <c r="F286" s="26">
        <v>17721.5</v>
      </c>
      <c r="G286" s="24">
        <f t="shared" si="3"/>
        <v>-0.002426173401</v>
      </c>
      <c r="H286" s="25">
        <v>-0.0024</v>
      </c>
      <c r="I286" s="23">
        <v>44964.0</v>
      </c>
      <c r="J286" s="27">
        <v>4244.85</v>
      </c>
      <c r="K286" s="28">
        <f t="shared" ref="K286:L286" si="295">J286/J287-1</f>
        <v>-0.007853311363</v>
      </c>
      <c r="L286" s="29">
        <f t="shared" si="295"/>
        <v>-2.269713229</v>
      </c>
      <c r="M286" s="30">
        <f t="shared" si="5"/>
        <v>-0.07785331136</v>
      </c>
      <c r="N286" s="3"/>
    </row>
    <row r="287" ht="14.25" customHeight="1">
      <c r="A287" s="15">
        <v>44963.0</v>
      </c>
      <c r="B287" s="16">
        <v>188.4</v>
      </c>
      <c r="C287" s="16">
        <f t="shared" si="2"/>
        <v>-0.0200260078</v>
      </c>
      <c r="D287" s="35">
        <v>-0.02</v>
      </c>
      <c r="E287" s="15">
        <v>44963.0</v>
      </c>
      <c r="F287" s="17">
        <v>17764.6</v>
      </c>
      <c r="G287" s="16">
        <f t="shared" si="3"/>
        <v>-0.005010067744</v>
      </c>
      <c r="H287" s="35">
        <v>-0.005</v>
      </c>
      <c r="I287" s="15">
        <v>44963.0</v>
      </c>
      <c r="J287" s="36">
        <v>4278.45</v>
      </c>
      <c r="K287" s="37">
        <f t="shared" ref="K287:L287" si="296">J287/J288-1</f>
        <v>0.006185106358</v>
      </c>
      <c r="L287" s="38">
        <f t="shared" si="296"/>
        <v>-2.10201844</v>
      </c>
      <c r="M287" s="18">
        <f t="shared" si="5"/>
        <v>-0.06381489364</v>
      </c>
      <c r="N287" s="3"/>
    </row>
    <row r="288" ht="14.25" customHeight="1">
      <c r="A288" s="23">
        <v>44960.0</v>
      </c>
      <c r="B288" s="24">
        <v>192.25</v>
      </c>
      <c r="C288" s="24">
        <f t="shared" si="2"/>
        <v>-0.0005198856252</v>
      </c>
      <c r="D288" s="25">
        <v>-5.0E-4</v>
      </c>
      <c r="E288" s="23">
        <v>44960.0</v>
      </c>
      <c r="F288" s="26">
        <v>17854.05</v>
      </c>
      <c r="G288" s="24">
        <f t="shared" si="3"/>
        <v>0.01383557443</v>
      </c>
      <c r="H288" s="25">
        <v>0.0138</v>
      </c>
      <c r="I288" s="23">
        <v>44960.0</v>
      </c>
      <c r="J288" s="27">
        <v>4252.15</v>
      </c>
      <c r="K288" s="28">
        <f t="shared" ref="K288:L288" si="297">J288/J289-1</f>
        <v>-0.005612525286</v>
      </c>
      <c r="L288" s="29">
        <f t="shared" si="297"/>
        <v>-1.636957756</v>
      </c>
      <c r="M288" s="30">
        <f t="shared" si="5"/>
        <v>-0.07561252529</v>
      </c>
      <c r="N288" s="3"/>
    </row>
    <row r="289" ht="14.25" customHeight="1">
      <c r="A289" s="15">
        <v>44959.0</v>
      </c>
      <c r="B289" s="16">
        <v>192.35</v>
      </c>
      <c r="C289" s="16">
        <f t="shared" si="2"/>
        <v>-0.007737941708</v>
      </c>
      <c r="D289" s="35">
        <v>-0.0077</v>
      </c>
      <c r="E289" s="15">
        <v>44959.0</v>
      </c>
      <c r="F289" s="17">
        <v>17610.4</v>
      </c>
      <c r="G289" s="16">
        <f t="shared" si="3"/>
        <v>-0.0003349170938</v>
      </c>
      <c r="H289" s="35">
        <v>-3.0E-4</v>
      </c>
      <c r="I289" s="15">
        <v>44959.0</v>
      </c>
      <c r="J289" s="36">
        <v>4276.15</v>
      </c>
      <c r="K289" s="37">
        <f t="shared" ref="K289:L289" si="298">J289/J290-1</f>
        <v>0.008811456072</v>
      </c>
      <c r="L289" s="38">
        <f t="shared" si="298"/>
        <v>-1.648914284</v>
      </c>
      <c r="M289" s="18">
        <f t="shared" si="5"/>
        <v>-0.06118854393</v>
      </c>
      <c r="N289" s="3"/>
    </row>
    <row r="290" ht="14.25" customHeight="1">
      <c r="A290" s="23">
        <v>44958.0</v>
      </c>
      <c r="B290" s="24">
        <v>193.85</v>
      </c>
      <c r="C290" s="24">
        <f t="shared" si="2"/>
        <v>0.002845318158</v>
      </c>
      <c r="D290" s="25">
        <v>0.0028</v>
      </c>
      <c r="E290" s="23">
        <v>44958.0</v>
      </c>
      <c r="F290" s="26">
        <v>17616.3</v>
      </c>
      <c r="G290" s="24">
        <f t="shared" si="3"/>
        <v>-0.0025959467</v>
      </c>
      <c r="H290" s="25">
        <v>-0.0026</v>
      </c>
      <c r="I290" s="23">
        <v>44958.0</v>
      </c>
      <c r="J290" s="27">
        <v>4238.8</v>
      </c>
      <c r="K290" s="28">
        <f t="shared" ref="K290:L290" si="299">J290/J291-1</f>
        <v>-0.01357876732</v>
      </c>
      <c r="L290" s="29">
        <f t="shared" si="299"/>
        <v>-1.488788861</v>
      </c>
      <c r="M290" s="30">
        <f t="shared" si="5"/>
        <v>-0.08357876732</v>
      </c>
      <c r="N290" s="3"/>
    </row>
    <row r="291" ht="14.25" customHeight="1">
      <c r="A291" s="15">
        <v>44957.0</v>
      </c>
      <c r="B291" s="16">
        <v>193.3</v>
      </c>
      <c r="C291" s="16">
        <f t="shared" si="2"/>
        <v>0.02737177784</v>
      </c>
      <c r="D291" s="35">
        <v>0.0274</v>
      </c>
      <c r="E291" s="15">
        <v>44957.0</v>
      </c>
      <c r="F291" s="17">
        <v>17662.15</v>
      </c>
      <c r="G291" s="16">
        <f t="shared" si="3"/>
        <v>0.0007479198479</v>
      </c>
      <c r="H291" s="35">
        <v>7.0E-4</v>
      </c>
      <c r="I291" s="15">
        <v>44957.0</v>
      </c>
      <c r="J291" s="36">
        <v>4297.15</v>
      </c>
      <c r="K291" s="37">
        <f t="shared" ref="K291:L291" si="300">J291/J292-1</f>
        <v>0.0277804353</v>
      </c>
      <c r="L291" s="38">
        <f t="shared" si="300"/>
        <v>-23.3643189</v>
      </c>
      <c r="M291" s="18">
        <f t="shared" si="5"/>
        <v>-0.0422195647</v>
      </c>
      <c r="N291" s="3"/>
    </row>
    <row r="292" ht="14.25" customHeight="1">
      <c r="A292" s="23">
        <v>44956.0</v>
      </c>
      <c r="B292" s="24">
        <v>188.15</v>
      </c>
      <c r="C292" s="24">
        <f t="shared" si="2"/>
        <v>-0.008432147563</v>
      </c>
      <c r="D292" s="25">
        <v>-0.0084</v>
      </c>
      <c r="E292" s="23">
        <v>44956.0</v>
      </c>
      <c r="F292" s="26">
        <v>17648.95</v>
      </c>
      <c r="G292" s="24">
        <f t="shared" si="3"/>
        <v>0.00253346474</v>
      </c>
      <c r="H292" s="25">
        <v>0.0025</v>
      </c>
      <c r="I292" s="23">
        <v>44956.0</v>
      </c>
      <c r="J292" s="27">
        <v>4181.0</v>
      </c>
      <c r="K292" s="28">
        <f t="shared" ref="K292:L292" si="301">J292/J293-1</f>
        <v>-0.001242176676</v>
      </c>
      <c r="L292" s="29">
        <f t="shared" si="301"/>
        <v>-0.9205623346</v>
      </c>
      <c r="M292" s="30">
        <f t="shared" si="5"/>
        <v>-0.07124217668</v>
      </c>
      <c r="N292" s="3"/>
    </row>
    <row r="293" ht="14.25" customHeight="1">
      <c r="A293" s="15">
        <v>44953.0</v>
      </c>
      <c r="B293" s="16">
        <v>189.75</v>
      </c>
      <c r="C293" s="16">
        <f t="shared" si="2"/>
        <v>-0.02517338813</v>
      </c>
      <c r="D293" s="35">
        <v>-0.0252</v>
      </c>
      <c r="E293" s="15">
        <v>44953.0</v>
      </c>
      <c r="F293" s="17">
        <v>17604.35</v>
      </c>
      <c r="G293" s="16">
        <f t="shared" si="3"/>
        <v>-0.01607426804</v>
      </c>
      <c r="H293" s="35">
        <v>-0.0161</v>
      </c>
      <c r="I293" s="15">
        <v>44953.0</v>
      </c>
      <c r="J293" s="36">
        <v>4186.2</v>
      </c>
      <c r="K293" s="37">
        <f t="shared" ref="K293:L293" si="302">J293/J294-1</f>
        <v>-0.01563712465</v>
      </c>
      <c r="L293" s="38">
        <f t="shared" si="302"/>
        <v>0.3483024553</v>
      </c>
      <c r="M293" s="18">
        <f t="shared" si="5"/>
        <v>-0.08563712465</v>
      </c>
      <c r="N293" s="3"/>
    </row>
    <row r="294" ht="14.25" customHeight="1">
      <c r="A294" s="23">
        <v>44951.0</v>
      </c>
      <c r="B294" s="24">
        <v>194.65</v>
      </c>
      <c r="C294" s="24">
        <f t="shared" si="2"/>
        <v>-0.04254795868</v>
      </c>
      <c r="D294" s="25">
        <v>-0.0425</v>
      </c>
      <c r="E294" s="23">
        <v>44951.0</v>
      </c>
      <c r="F294" s="26">
        <v>17891.95</v>
      </c>
      <c r="G294" s="24">
        <f t="shared" si="3"/>
        <v>-0.01249289392</v>
      </c>
      <c r="H294" s="25">
        <v>-0.0125</v>
      </c>
      <c r="I294" s="23">
        <v>44951.0</v>
      </c>
      <c r="J294" s="27">
        <v>4252.7</v>
      </c>
      <c r="K294" s="28">
        <f t="shared" ref="K294:L294" si="303">J294/J295-1</f>
        <v>-0.01159763864</v>
      </c>
      <c r="L294" s="29">
        <f t="shared" si="303"/>
        <v>4.682052184</v>
      </c>
      <c r="M294" s="30">
        <f t="shared" si="5"/>
        <v>-0.08159763864</v>
      </c>
      <c r="N294" s="3"/>
    </row>
    <row r="295" ht="14.25" customHeight="1">
      <c r="A295" s="15">
        <v>44950.0</v>
      </c>
      <c r="B295" s="16">
        <v>203.3</v>
      </c>
      <c r="C295" s="16">
        <f t="shared" si="2"/>
        <v>-0.02189078662</v>
      </c>
      <c r="D295" s="35">
        <v>-0.0219</v>
      </c>
      <c r="E295" s="15">
        <v>44950.0</v>
      </c>
      <c r="F295" s="17">
        <v>18118.3</v>
      </c>
      <c r="G295" s="16">
        <f t="shared" si="3"/>
        <v>-0.00001379801364</v>
      </c>
      <c r="H295" s="35">
        <v>0.0</v>
      </c>
      <c r="I295" s="15">
        <v>44950.0</v>
      </c>
      <c r="J295" s="36">
        <v>4302.6</v>
      </c>
      <c r="K295" s="37">
        <f t="shared" ref="K295:L295" si="304">J295/J296-1</f>
        <v>-0.002041100339</v>
      </c>
      <c r="L295" s="38">
        <f t="shared" si="304"/>
        <v>-1.384772086</v>
      </c>
      <c r="M295" s="18">
        <f t="shared" si="5"/>
        <v>-0.07204110034</v>
      </c>
      <c r="N295" s="3"/>
    </row>
    <row r="296" ht="14.25" customHeight="1">
      <c r="A296" s="23">
        <v>44949.0</v>
      </c>
      <c r="B296" s="24">
        <v>207.85</v>
      </c>
      <c r="C296" s="24">
        <f t="shared" si="2"/>
        <v>-0.0343786295</v>
      </c>
      <c r="D296" s="25">
        <v>-0.0344</v>
      </c>
      <c r="E296" s="23">
        <v>44949.0</v>
      </c>
      <c r="F296" s="26">
        <v>18118.55</v>
      </c>
      <c r="G296" s="24">
        <f t="shared" si="3"/>
        <v>0.005042254537</v>
      </c>
      <c r="H296" s="25">
        <v>0.005</v>
      </c>
      <c r="I296" s="23">
        <v>44949.0</v>
      </c>
      <c r="J296" s="27">
        <v>4311.4</v>
      </c>
      <c r="K296" s="28">
        <f t="shared" ref="K296:L296" si="305">J296/J297-1</f>
        <v>0.005304699614</v>
      </c>
      <c r="L296" s="29">
        <f t="shared" si="305"/>
        <v>-1.84633982</v>
      </c>
      <c r="M296" s="30">
        <f t="shared" si="5"/>
        <v>-0.06469530039</v>
      </c>
      <c r="N296" s="3"/>
    </row>
    <row r="297" ht="14.25" customHeight="1">
      <c r="A297" s="15">
        <v>44946.0</v>
      </c>
      <c r="B297" s="16">
        <v>215.25</v>
      </c>
      <c r="C297" s="16">
        <f t="shared" si="2"/>
        <v>-0.002779708131</v>
      </c>
      <c r="D297" s="35">
        <v>-0.0028</v>
      </c>
      <c r="E297" s="15">
        <v>44946.0</v>
      </c>
      <c r="F297" s="17">
        <v>18027.65</v>
      </c>
      <c r="G297" s="16">
        <f t="shared" si="3"/>
        <v>-0.004429018354</v>
      </c>
      <c r="H297" s="35">
        <v>-0.0044</v>
      </c>
      <c r="I297" s="15">
        <v>44946.0</v>
      </c>
      <c r="J297" s="36">
        <v>4288.65</v>
      </c>
      <c r="K297" s="37">
        <f t="shared" ref="K297:L297" si="306">J297/J298-1</f>
        <v>-0.006267812869</v>
      </c>
      <c r="L297" s="38">
        <f t="shared" si="306"/>
        <v>0.2111675902</v>
      </c>
      <c r="M297" s="18">
        <f t="shared" si="5"/>
        <v>-0.07626781287</v>
      </c>
      <c r="N297" s="3"/>
    </row>
    <row r="298" ht="14.25" customHeight="1">
      <c r="A298" s="23">
        <v>44945.0</v>
      </c>
      <c r="B298" s="24">
        <v>215.85</v>
      </c>
      <c r="C298" s="24">
        <f t="shared" si="2"/>
        <v>-0.006901311249</v>
      </c>
      <c r="D298" s="25">
        <v>-0.0069</v>
      </c>
      <c r="E298" s="23">
        <v>44945.0</v>
      </c>
      <c r="F298" s="26">
        <v>18107.85</v>
      </c>
      <c r="G298" s="24">
        <f t="shared" si="3"/>
        <v>-0.003165367031</v>
      </c>
      <c r="H298" s="25">
        <v>-0.0032</v>
      </c>
      <c r="I298" s="23">
        <v>44945.0</v>
      </c>
      <c r="J298" s="27">
        <v>4315.7</v>
      </c>
      <c r="K298" s="28">
        <f t="shared" ref="K298:L298" si="307">J298/J299-1</f>
        <v>-0.005175017</v>
      </c>
      <c r="L298" s="29">
        <f t="shared" si="307"/>
        <v>-38.41149165</v>
      </c>
      <c r="M298" s="30">
        <f t="shared" si="5"/>
        <v>-0.075175017</v>
      </c>
      <c r="N298" s="3"/>
    </row>
    <row r="299" ht="14.25" customHeight="1">
      <c r="A299" s="15">
        <v>44944.0</v>
      </c>
      <c r="B299" s="16">
        <v>217.35</v>
      </c>
      <c r="C299" s="16">
        <f t="shared" si="2"/>
        <v>0.01163602513</v>
      </c>
      <c r="D299" s="35">
        <v>0.0116</v>
      </c>
      <c r="E299" s="15">
        <v>44944.0</v>
      </c>
      <c r="F299" s="17">
        <v>18165.35</v>
      </c>
      <c r="G299" s="16">
        <f t="shared" si="3"/>
        <v>0.006206621504</v>
      </c>
      <c r="H299" s="35">
        <v>0.0062</v>
      </c>
      <c r="I299" s="15">
        <v>44944.0</v>
      </c>
      <c r="J299" s="36">
        <v>4338.15</v>
      </c>
      <c r="K299" s="37">
        <f t="shared" ref="K299:L299" si="308">J299/J300-1</f>
        <v>0.0001383269357</v>
      </c>
      <c r="L299" s="38">
        <f t="shared" si="308"/>
        <v>-1.70602068</v>
      </c>
      <c r="M299" s="18">
        <f t="shared" si="5"/>
        <v>-0.06986167306</v>
      </c>
      <c r="N299" s="3"/>
    </row>
    <row r="300" ht="14.25" customHeight="1">
      <c r="A300" s="23">
        <v>44943.0</v>
      </c>
      <c r="B300" s="24">
        <v>214.85</v>
      </c>
      <c r="C300" s="24">
        <f t="shared" si="2"/>
        <v>-0.004632846884</v>
      </c>
      <c r="D300" s="25">
        <v>-0.0046</v>
      </c>
      <c r="E300" s="23">
        <v>44943.0</v>
      </c>
      <c r="F300" s="26">
        <v>18053.3</v>
      </c>
      <c r="G300" s="24">
        <f t="shared" si="3"/>
        <v>0.008854502832</v>
      </c>
      <c r="H300" s="25">
        <v>0.0089</v>
      </c>
      <c r="I300" s="23">
        <v>44943.0</v>
      </c>
      <c r="J300" s="27">
        <v>4337.55</v>
      </c>
      <c r="K300" s="28">
        <f t="shared" ref="K300:L300" si="309">J300/J301-1</f>
        <v>-0.0001959247649</v>
      </c>
      <c r="L300" s="29">
        <f t="shared" si="309"/>
        <v>-0.6728809983</v>
      </c>
      <c r="M300" s="30">
        <f t="shared" si="5"/>
        <v>-0.07019592476</v>
      </c>
      <c r="N300" s="3"/>
    </row>
    <row r="301" ht="14.25" customHeight="1">
      <c r="A301" s="15">
        <v>44942.0</v>
      </c>
      <c r="B301" s="16">
        <v>215.85</v>
      </c>
      <c r="C301" s="16">
        <f t="shared" si="2"/>
        <v>-0.004381918819</v>
      </c>
      <c r="D301" s="35">
        <v>-0.0044</v>
      </c>
      <c r="E301" s="15">
        <v>44942.0</v>
      </c>
      <c r="F301" s="17">
        <v>17894.85</v>
      </c>
      <c r="G301" s="16">
        <f t="shared" si="3"/>
        <v>-0.003438846998</v>
      </c>
      <c r="H301" s="35">
        <v>-0.0034</v>
      </c>
      <c r="I301" s="15">
        <v>44942.0</v>
      </c>
      <c r="J301" s="36">
        <v>4338.4</v>
      </c>
      <c r="K301" s="37">
        <f t="shared" ref="K301:L301" si="310">J301/J302-1</f>
        <v>-0.0005989403363</v>
      </c>
      <c r="L301" s="38">
        <f t="shared" si="310"/>
        <v>-1.186451419</v>
      </c>
      <c r="M301" s="18">
        <f t="shared" si="5"/>
        <v>-0.07059894034</v>
      </c>
      <c r="N301" s="3"/>
    </row>
    <row r="302" ht="14.25" customHeight="1">
      <c r="A302" s="23">
        <v>44939.0</v>
      </c>
      <c r="B302" s="24">
        <v>216.8</v>
      </c>
      <c r="C302" s="24">
        <f t="shared" si="2"/>
        <v>0.01072261072</v>
      </c>
      <c r="D302" s="25">
        <v>0.0107</v>
      </c>
      <c r="E302" s="23">
        <v>44939.0</v>
      </c>
      <c r="F302" s="26">
        <v>17956.6</v>
      </c>
      <c r="G302" s="24">
        <f t="shared" si="3"/>
        <v>0.005510073804</v>
      </c>
      <c r="H302" s="25">
        <v>0.0055</v>
      </c>
      <c r="I302" s="23">
        <v>44939.0</v>
      </c>
      <c r="J302" s="27">
        <v>4341.0</v>
      </c>
      <c r="K302" s="28">
        <f t="shared" ref="K302:L302" si="311">J302/J303-1</f>
        <v>0.003212313097</v>
      </c>
      <c r="L302" s="29">
        <f t="shared" si="311"/>
        <v>-4.613601923</v>
      </c>
      <c r="M302" s="30">
        <f t="shared" si="5"/>
        <v>-0.0667876869</v>
      </c>
      <c r="N302" s="3"/>
    </row>
    <row r="303" ht="14.25" customHeight="1">
      <c r="A303" s="15">
        <v>44938.0</v>
      </c>
      <c r="B303" s="16">
        <v>214.5</v>
      </c>
      <c r="C303" s="16">
        <f t="shared" si="2"/>
        <v>-0.004871259569</v>
      </c>
      <c r="D303" s="35">
        <v>-0.0049</v>
      </c>
      <c r="E303" s="15">
        <v>44938.0</v>
      </c>
      <c r="F303" s="17">
        <v>17858.2</v>
      </c>
      <c r="G303" s="16">
        <f t="shared" si="3"/>
        <v>-0.002095475449</v>
      </c>
      <c r="H303" s="35">
        <v>-0.0021</v>
      </c>
      <c r="I303" s="15">
        <v>44938.0</v>
      </c>
      <c r="J303" s="36">
        <v>4327.1</v>
      </c>
      <c r="K303" s="37">
        <f t="shared" ref="K303:L303" si="312">J303/J304-1</f>
        <v>-0.0008889504612</v>
      </c>
      <c r="L303" s="38">
        <f t="shared" si="312"/>
        <v>-1.410875755</v>
      </c>
      <c r="M303" s="18">
        <f t="shared" si="5"/>
        <v>-0.07088895046</v>
      </c>
      <c r="N303" s="3"/>
    </row>
    <row r="304" ht="14.25" customHeight="1">
      <c r="A304" s="23">
        <v>44937.0</v>
      </c>
      <c r="B304" s="24">
        <v>215.55</v>
      </c>
      <c r="C304" s="24">
        <f t="shared" si="2"/>
        <v>-0.002083333333</v>
      </c>
      <c r="D304" s="25">
        <v>-0.0021</v>
      </c>
      <c r="E304" s="23">
        <v>44937.0</v>
      </c>
      <c r="F304" s="26">
        <v>17895.7</v>
      </c>
      <c r="G304" s="24">
        <f t="shared" si="3"/>
        <v>-0.001029912109</v>
      </c>
      <c r="H304" s="25">
        <v>-0.001</v>
      </c>
      <c r="I304" s="23">
        <v>44937.0</v>
      </c>
      <c r="J304" s="27">
        <v>4330.95</v>
      </c>
      <c r="K304" s="28">
        <f t="shared" ref="K304:L304" si="313">J304/J305-1</f>
        <v>0.002163550537</v>
      </c>
      <c r="L304" s="29">
        <f t="shared" si="313"/>
        <v>-1.456047046</v>
      </c>
      <c r="M304" s="30">
        <f t="shared" si="5"/>
        <v>-0.06783644946</v>
      </c>
      <c r="N304" s="3"/>
    </row>
    <row r="305" ht="14.25" customHeight="1">
      <c r="A305" s="15">
        <v>44936.0</v>
      </c>
      <c r="B305" s="16">
        <v>216.0</v>
      </c>
      <c r="C305" s="16">
        <f t="shared" si="2"/>
        <v>-0.01706484642</v>
      </c>
      <c r="D305" s="35">
        <v>-0.0171</v>
      </c>
      <c r="E305" s="15">
        <v>44936.0</v>
      </c>
      <c r="F305" s="17">
        <v>17914.15</v>
      </c>
      <c r="G305" s="16">
        <f t="shared" si="3"/>
        <v>-0.01033356905</v>
      </c>
      <c r="H305" s="35">
        <v>-0.0103</v>
      </c>
      <c r="I305" s="15">
        <v>44936.0</v>
      </c>
      <c r="J305" s="36">
        <v>4321.6</v>
      </c>
      <c r="K305" s="37">
        <f t="shared" ref="K305:L305" si="314">J305/J306-1</f>
        <v>-0.004744138916</v>
      </c>
      <c r="L305" s="38">
        <f t="shared" si="314"/>
        <v>-2.346075533</v>
      </c>
      <c r="M305" s="18">
        <f t="shared" si="5"/>
        <v>-0.07474413892</v>
      </c>
      <c r="N305" s="3"/>
    </row>
    <row r="306" ht="14.25" customHeight="1">
      <c r="A306" s="23">
        <v>44935.0</v>
      </c>
      <c r="B306" s="24">
        <v>219.75</v>
      </c>
      <c r="C306" s="24">
        <f t="shared" si="2"/>
        <v>0.009416628388</v>
      </c>
      <c r="D306" s="25">
        <v>0.0094</v>
      </c>
      <c r="E306" s="23">
        <v>44935.0</v>
      </c>
      <c r="F306" s="26">
        <v>18101.2</v>
      </c>
      <c r="G306" s="24">
        <f t="shared" si="3"/>
        <v>0.01353625112</v>
      </c>
      <c r="H306" s="25">
        <v>0.0135</v>
      </c>
      <c r="I306" s="23">
        <v>44935.0</v>
      </c>
      <c r="J306" s="27">
        <v>4342.2</v>
      </c>
      <c r="K306" s="28">
        <f t="shared" ref="K306:L306" si="315">J306/J307-1</f>
        <v>0.003524422515</v>
      </c>
      <c r="L306" s="29">
        <f t="shared" si="315"/>
        <v>-1.484596978</v>
      </c>
      <c r="M306" s="30">
        <f t="shared" si="5"/>
        <v>-0.06647557749</v>
      </c>
      <c r="N306" s="3"/>
    </row>
    <row r="307" ht="14.25" customHeight="1">
      <c r="A307" s="15">
        <v>44932.0</v>
      </c>
      <c r="B307" s="16">
        <v>217.7</v>
      </c>
      <c r="C307" s="16">
        <f t="shared" si="2"/>
        <v>-0.01359311282</v>
      </c>
      <c r="D307" s="35">
        <v>-0.0136</v>
      </c>
      <c r="E307" s="15">
        <v>44932.0</v>
      </c>
      <c r="F307" s="17">
        <v>17859.45</v>
      </c>
      <c r="G307" s="16">
        <f t="shared" si="3"/>
        <v>-0.007375438733</v>
      </c>
      <c r="H307" s="35">
        <v>-0.0074</v>
      </c>
      <c r="I307" s="15">
        <v>44932.0</v>
      </c>
      <c r="J307" s="36">
        <v>4326.95</v>
      </c>
      <c r="K307" s="37">
        <f t="shared" ref="K307:L307" si="316">J307/J308-1</f>
        <v>-0.00727289413</v>
      </c>
      <c r="L307" s="38">
        <f t="shared" si="316"/>
        <v>-19.10701282</v>
      </c>
      <c r="M307" s="18">
        <f t="shared" si="5"/>
        <v>-0.07727289413</v>
      </c>
      <c r="N307" s="3"/>
    </row>
    <row r="308" ht="14.25" customHeight="1">
      <c r="A308" s="23">
        <v>44931.0</v>
      </c>
      <c r="B308" s="24">
        <v>220.7</v>
      </c>
      <c r="C308" s="24">
        <f t="shared" si="2"/>
        <v>0.005237986791</v>
      </c>
      <c r="D308" s="25">
        <v>0.0052</v>
      </c>
      <c r="E308" s="23">
        <v>44931.0</v>
      </c>
      <c r="F308" s="26">
        <v>17992.15</v>
      </c>
      <c r="G308" s="24">
        <f t="shared" si="3"/>
        <v>-0.002815504117</v>
      </c>
      <c r="H308" s="25">
        <v>-0.0028</v>
      </c>
      <c r="I308" s="23">
        <v>44931.0</v>
      </c>
      <c r="J308" s="27">
        <v>4358.65</v>
      </c>
      <c r="K308" s="28">
        <f t="shared" ref="K308:L308" si="317">J308/J309-1</f>
        <v>0.000401661732</v>
      </c>
      <c r="L308" s="29">
        <f t="shared" si="317"/>
        <v>-1.038947917</v>
      </c>
      <c r="M308" s="30">
        <f t="shared" si="5"/>
        <v>-0.06959833827</v>
      </c>
      <c r="N308" s="3"/>
    </row>
    <row r="309" ht="14.25" customHeight="1">
      <c r="A309" s="15">
        <v>44930.0</v>
      </c>
      <c r="B309" s="16">
        <v>219.55</v>
      </c>
      <c r="C309" s="16">
        <f t="shared" si="2"/>
        <v>-0.01259275916</v>
      </c>
      <c r="D309" s="35">
        <v>-0.0126</v>
      </c>
      <c r="E309" s="15">
        <v>44930.0</v>
      </c>
      <c r="F309" s="17">
        <v>18042.95</v>
      </c>
      <c r="G309" s="16">
        <f t="shared" si="3"/>
        <v>-0.01039898423</v>
      </c>
      <c r="H309" s="35">
        <v>-0.0104</v>
      </c>
      <c r="I309" s="15">
        <v>44930.0</v>
      </c>
      <c r="J309" s="36">
        <v>4356.9</v>
      </c>
      <c r="K309" s="37">
        <f t="shared" ref="K309:L309" si="318">J309/J310-1</f>
        <v>-0.01031279104</v>
      </c>
      <c r="L309" s="38">
        <f t="shared" si="318"/>
        <v>-3.783533363</v>
      </c>
      <c r="M309" s="18">
        <f t="shared" si="5"/>
        <v>-0.08031279104</v>
      </c>
      <c r="N309" s="3"/>
    </row>
    <row r="310" ht="14.25" customHeight="1">
      <c r="A310" s="23">
        <v>44929.0</v>
      </c>
      <c r="B310" s="24">
        <v>222.35</v>
      </c>
      <c r="C310" s="24">
        <f t="shared" si="2"/>
        <v>0.0009002925951</v>
      </c>
      <c r="D310" s="25">
        <v>9.0E-4</v>
      </c>
      <c r="E310" s="23">
        <v>44929.0</v>
      </c>
      <c r="F310" s="26">
        <v>18232.55</v>
      </c>
      <c r="G310" s="24">
        <f t="shared" si="3"/>
        <v>0.001928841678</v>
      </c>
      <c r="H310" s="25">
        <v>0.0019</v>
      </c>
      <c r="I310" s="23">
        <v>44929.0</v>
      </c>
      <c r="J310" s="27">
        <v>4402.3</v>
      </c>
      <c r="K310" s="28">
        <f t="shared" ref="K310:L310" si="319">J310/J311-1</f>
        <v>0.003704928124</v>
      </c>
      <c r="L310" s="29">
        <f t="shared" si="319"/>
        <v>-0.6352242025</v>
      </c>
      <c r="M310" s="30">
        <f t="shared" si="5"/>
        <v>-0.06629507188</v>
      </c>
      <c r="N310" s="3"/>
    </row>
    <row r="311" ht="14.25" customHeight="1">
      <c r="A311" s="15">
        <v>44928.0</v>
      </c>
      <c r="B311" s="16">
        <v>222.15</v>
      </c>
      <c r="C311" s="16">
        <f t="shared" si="2"/>
        <v>0.01693751431</v>
      </c>
      <c r="D311" s="35">
        <v>0.0169</v>
      </c>
      <c r="E311" s="15">
        <v>44928.0</v>
      </c>
      <c r="F311" s="17">
        <v>18197.45</v>
      </c>
      <c r="G311" s="16">
        <f t="shared" si="3"/>
        <v>0.005089669876</v>
      </c>
      <c r="H311" s="35">
        <v>0.0051</v>
      </c>
      <c r="I311" s="15">
        <v>44928.0</v>
      </c>
      <c r="J311" s="36">
        <v>4386.05</v>
      </c>
      <c r="K311" s="37">
        <f t="shared" ref="K311:L311" si="320">J311/J312-1</f>
        <v>0.01015672682</v>
      </c>
      <c r="L311" s="38">
        <f t="shared" si="320"/>
        <v>0.2444663173</v>
      </c>
      <c r="M311" s="18">
        <f t="shared" si="5"/>
        <v>-0.05984327318</v>
      </c>
      <c r="N311" s="3"/>
    </row>
    <row r="312" ht="14.25" customHeight="1">
      <c r="A312" s="23">
        <v>44925.0</v>
      </c>
      <c r="B312" s="24">
        <v>218.45</v>
      </c>
      <c r="C312" s="24">
        <f t="shared" si="2"/>
        <v>-0.005010248235</v>
      </c>
      <c r="D312" s="25">
        <v>-0.005</v>
      </c>
      <c r="E312" s="23">
        <v>44925.0</v>
      </c>
      <c r="F312" s="26">
        <v>18105.3</v>
      </c>
      <c r="G312" s="24">
        <f t="shared" si="3"/>
        <v>-0.004711120884</v>
      </c>
      <c r="H312" s="25">
        <v>-0.0047</v>
      </c>
      <c r="I312" s="23">
        <v>44925.0</v>
      </c>
      <c r="J312" s="27">
        <v>4341.95</v>
      </c>
      <c r="K312" s="28">
        <f t="shared" ref="K312:L312" si="321">J312/J313-1</f>
        <v>0.008161512027</v>
      </c>
      <c r="L312" s="29">
        <f t="shared" si="321"/>
        <v>-10.6382985</v>
      </c>
      <c r="M312" s="30">
        <f t="shared" si="5"/>
        <v>-0.06183848797</v>
      </c>
      <c r="N312" s="3"/>
    </row>
    <row r="313" ht="14.25" customHeight="1">
      <c r="A313" s="15">
        <v>44924.0</v>
      </c>
      <c r="B313" s="16">
        <v>219.55</v>
      </c>
      <c r="C313" s="16">
        <f t="shared" si="2"/>
        <v>0.01667052558</v>
      </c>
      <c r="D313" s="35">
        <v>0.0167</v>
      </c>
      <c r="E313" s="15">
        <v>44924.0</v>
      </c>
      <c r="F313" s="17">
        <v>18191.0</v>
      </c>
      <c r="G313" s="16">
        <f t="shared" si="3"/>
        <v>0.003779831701</v>
      </c>
      <c r="H313" s="35">
        <v>0.0038</v>
      </c>
      <c r="I313" s="15">
        <v>44924.0</v>
      </c>
      <c r="J313" s="36">
        <v>4306.8</v>
      </c>
      <c r="K313" s="37">
        <f t="shared" ref="K313:L313" si="322">J313/J314-1</f>
        <v>-0.0008467793386</v>
      </c>
      <c r="L313" s="38">
        <f t="shared" si="322"/>
        <v>-6.213438935</v>
      </c>
      <c r="M313" s="18">
        <f t="shared" si="5"/>
        <v>-0.07084677934</v>
      </c>
      <c r="N313" s="3"/>
    </row>
    <row r="314" ht="14.25" customHeight="1">
      <c r="A314" s="23">
        <v>44923.0</v>
      </c>
      <c r="B314" s="24">
        <v>215.95</v>
      </c>
      <c r="C314" s="24">
        <f t="shared" si="2"/>
        <v>0</v>
      </c>
      <c r="D314" s="25">
        <v>0.0</v>
      </c>
      <c r="E314" s="23">
        <v>44923.0</v>
      </c>
      <c r="F314" s="26">
        <v>18122.5</v>
      </c>
      <c r="G314" s="24">
        <f t="shared" si="3"/>
        <v>-0.0005404719754</v>
      </c>
      <c r="H314" s="25">
        <v>-5.0E-4</v>
      </c>
      <c r="I314" s="23">
        <v>44923.0</v>
      </c>
      <c r="J314" s="27">
        <v>4310.45</v>
      </c>
      <c r="K314" s="28">
        <f t="shared" ref="K314:L314" si="323">J314/J315-1</f>
        <v>0.0001624224143</v>
      </c>
      <c r="L314" s="29">
        <f t="shared" si="323"/>
        <v>-0.9853632681</v>
      </c>
      <c r="M314" s="30">
        <f t="shared" si="5"/>
        <v>-0.06983757759</v>
      </c>
      <c r="N314" s="3"/>
    </row>
    <row r="315" ht="14.25" customHeight="1">
      <c r="A315" s="15">
        <v>44922.0</v>
      </c>
      <c r="B315" s="16">
        <v>215.95</v>
      </c>
      <c r="C315" s="16">
        <f t="shared" si="2"/>
        <v>0.03597985128</v>
      </c>
      <c r="D315" s="35">
        <v>0.036</v>
      </c>
      <c r="E315" s="15">
        <v>44922.0</v>
      </c>
      <c r="F315" s="17">
        <v>18132.3</v>
      </c>
      <c r="G315" s="16">
        <f t="shared" si="3"/>
        <v>0.006533589422</v>
      </c>
      <c r="H315" s="35">
        <v>0.0065</v>
      </c>
      <c r="I315" s="15">
        <v>44922.0</v>
      </c>
      <c r="J315" s="36">
        <v>4309.75</v>
      </c>
      <c r="K315" s="37">
        <f t="shared" ref="K315:L315" si="324">J315/J316-1</f>
        <v>0.01109690436</v>
      </c>
      <c r="L315" s="38">
        <f t="shared" si="324"/>
        <v>-0.6843266108</v>
      </c>
      <c r="M315" s="18">
        <f t="shared" si="5"/>
        <v>-0.05890309564</v>
      </c>
      <c r="N315" s="3"/>
    </row>
    <row r="316" ht="14.25" customHeight="1">
      <c r="A316" s="23">
        <v>44921.0</v>
      </c>
      <c r="B316" s="24">
        <v>208.45</v>
      </c>
      <c r="C316" s="24">
        <f t="shared" si="2"/>
        <v>0.05224634023</v>
      </c>
      <c r="D316" s="25">
        <v>0.0522</v>
      </c>
      <c r="E316" s="23">
        <v>44921.0</v>
      </c>
      <c r="F316" s="26">
        <v>18014.6</v>
      </c>
      <c r="G316" s="24">
        <f t="shared" si="3"/>
        <v>0.01166969922</v>
      </c>
      <c r="H316" s="25">
        <v>0.0117</v>
      </c>
      <c r="I316" s="23">
        <v>44921.0</v>
      </c>
      <c r="J316" s="27">
        <v>4262.45</v>
      </c>
      <c r="K316" s="28">
        <f t="shared" ref="K316:L316" si="325">J316/J317-1</f>
        <v>0.03515311946</v>
      </c>
      <c r="L316" s="29">
        <f t="shared" si="325"/>
        <v>-1.753872087</v>
      </c>
      <c r="M316" s="30">
        <f t="shared" si="5"/>
        <v>-0.03484688054</v>
      </c>
      <c r="N316" s="3"/>
    </row>
    <row r="317" ht="14.25" customHeight="1">
      <c r="A317" s="15">
        <v>44918.0</v>
      </c>
      <c r="B317" s="16">
        <v>198.1</v>
      </c>
      <c r="C317" s="16">
        <f t="shared" si="2"/>
        <v>-0.0944</v>
      </c>
      <c r="D317" s="35">
        <v>-0.0944</v>
      </c>
      <c r="E317" s="15">
        <v>44918.0</v>
      </c>
      <c r="F317" s="17">
        <v>17806.8</v>
      </c>
      <c r="G317" s="16">
        <f t="shared" si="3"/>
        <v>-0.01768322452</v>
      </c>
      <c r="H317" s="35">
        <v>-0.0177</v>
      </c>
      <c r="I317" s="15">
        <v>44918.0</v>
      </c>
      <c r="J317" s="36">
        <v>4117.7</v>
      </c>
      <c r="K317" s="37">
        <f t="shared" ref="K317:L317" si="326">J317/J318-1</f>
        <v>-0.04663008497</v>
      </c>
      <c r="L317" s="38">
        <f t="shared" si="326"/>
        <v>2.570689578</v>
      </c>
      <c r="M317" s="18">
        <f t="shared" si="5"/>
        <v>-0.116630085</v>
      </c>
      <c r="N317" s="3"/>
    </row>
    <row r="318" ht="14.25" customHeight="1">
      <c r="A318" s="23">
        <v>44917.0</v>
      </c>
      <c r="B318" s="24">
        <v>218.75</v>
      </c>
      <c r="C318" s="24">
        <f t="shared" si="2"/>
        <v>-0.02993348115</v>
      </c>
      <c r="D318" s="25">
        <v>-0.0299</v>
      </c>
      <c r="E318" s="23">
        <v>44917.0</v>
      </c>
      <c r="F318" s="26">
        <v>18127.35</v>
      </c>
      <c r="G318" s="24">
        <f t="shared" si="3"/>
        <v>-0.003942502651</v>
      </c>
      <c r="H318" s="25">
        <v>-0.0039</v>
      </c>
      <c r="I318" s="23">
        <v>44917.0</v>
      </c>
      <c r="J318" s="27">
        <v>4319.1</v>
      </c>
      <c r="K318" s="28">
        <f t="shared" ref="K318:L318" si="327">J318/J319-1</f>
        <v>-0.01305912596</v>
      </c>
      <c r="L318" s="29">
        <f t="shared" si="327"/>
        <v>-0.2088605473</v>
      </c>
      <c r="M318" s="30">
        <f t="shared" si="5"/>
        <v>-0.08305912596</v>
      </c>
      <c r="N318" s="3"/>
    </row>
    <row r="319" ht="14.25" customHeight="1">
      <c r="A319" s="15">
        <v>44916.0</v>
      </c>
      <c r="B319" s="16">
        <v>225.5</v>
      </c>
      <c r="C319" s="16">
        <f t="shared" si="2"/>
        <v>-0.02906350915</v>
      </c>
      <c r="D319" s="35">
        <v>-0.0291</v>
      </c>
      <c r="E319" s="15">
        <v>44916.0</v>
      </c>
      <c r="F319" s="17">
        <v>18199.1</v>
      </c>
      <c r="G319" s="16">
        <f t="shared" si="3"/>
        <v>-0.01012765633</v>
      </c>
      <c r="H319" s="35">
        <v>-0.0101</v>
      </c>
      <c r="I319" s="15">
        <v>44916.0</v>
      </c>
      <c r="J319" s="36">
        <v>4376.25</v>
      </c>
      <c r="K319" s="37">
        <f t="shared" ref="K319:L319" si="328">J319/J320-1</f>
        <v>-0.01650673079</v>
      </c>
      <c r="L319" s="38">
        <f t="shared" si="328"/>
        <v>1.902557811</v>
      </c>
      <c r="M319" s="18">
        <f t="shared" si="5"/>
        <v>-0.08650673079</v>
      </c>
      <c r="N319" s="3"/>
    </row>
    <row r="320" ht="14.25" customHeight="1">
      <c r="A320" s="23">
        <v>44915.0</v>
      </c>
      <c r="B320" s="24">
        <v>232.25</v>
      </c>
      <c r="C320" s="24">
        <f t="shared" si="2"/>
        <v>-0.005140286999</v>
      </c>
      <c r="D320" s="25">
        <v>-0.0051</v>
      </c>
      <c r="E320" s="23">
        <v>44915.0</v>
      </c>
      <c r="F320" s="26">
        <v>18385.3</v>
      </c>
      <c r="G320" s="24">
        <f t="shared" si="3"/>
        <v>-0.001908205283</v>
      </c>
      <c r="H320" s="25">
        <v>-0.0019</v>
      </c>
      <c r="I320" s="23">
        <v>44915.0</v>
      </c>
      <c r="J320" s="27">
        <v>4449.7</v>
      </c>
      <c r="K320" s="28">
        <f t="shared" ref="K320:L320" si="329">J320/J321-1</f>
        <v>-0.005686960214</v>
      </c>
      <c r="L320" s="29">
        <f t="shared" si="329"/>
        <v>-2.579982822</v>
      </c>
      <c r="M320" s="30">
        <f t="shared" si="5"/>
        <v>-0.07568696021</v>
      </c>
      <c r="N320" s="3"/>
    </row>
    <row r="321" ht="14.25" customHeight="1">
      <c r="A321" s="15">
        <v>44914.0</v>
      </c>
      <c r="B321" s="16">
        <v>233.45</v>
      </c>
      <c r="C321" s="16">
        <f t="shared" si="2"/>
        <v>0.01433847491</v>
      </c>
      <c r="D321" s="35">
        <v>0.0143</v>
      </c>
      <c r="E321" s="15">
        <v>44914.0</v>
      </c>
      <c r="F321" s="17">
        <v>18420.45</v>
      </c>
      <c r="G321" s="16">
        <f t="shared" si="3"/>
        <v>0.008289999453</v>
      </c>
      <c r="H321" s="35">
        <v>0.0083</v>
      </c>
      <c r="I321" s="15">
        <v>44914.0</v>
      </c>
      <c r="J321" s="36">
        <v>4475.15</v>
      </c>
      <c r="K321" s="37">
        <f t="shared" ref="K321:L321" si="330">J321/J322-1</f>
        <v>0.003599381041</v>
      </c>
      <c r="L321" s="38">
        <f t="shared" si="330"/>
        <v>-2.045807173</v>
      </c>
      <c r="M321" s="18">
        <f t="shared" si="5"/>
        <v>-0.06640061896</v>
      </c>
      <c r="N321" s="3"/>
    </row>
    <row r="322" ht="14.25" customHeight="1">
      <c r="A322" s="23">
        <v>44911.0</v>
      </c>
      <c r="B322" s="24">
        <v>230.15</v>
      </c>
      <c r="C322" s="24">
        <f t="shared" si="2"/>
        <v>-0.04084184205</v>
      </c>
      <c r="D322" s="25">
        <v>-0.0408</v>
      </c>
      <c r="E322" s="23">
        <v>44911.0</v>
      </c>
      <c r="F322" s="26">
        <v>18269.0</v>
      </c>
      <c r="G322" s="24">
        <f t="shared" si="3"/>
        <v>-0.007922931974</v>
      </c>
      <c r="H322" s="25">
        <v>-0.0079</v>
      </c>
      <c r="I322" s="23">
        <v>44911.0</v>
      </c>
      <c r="J322" s="27">
        <v>4459.1</v>
      </c>
      <c r="K322" s="28">
        <f t="shared" ref="K322:L322" si="331">J322/J323-1</f>
        <v>-0.003441725332</v>
      </c>
      <c r="L322" s="29">
        <f t="shared" si="331"/>
        <v>-0.3641147428</v>
      </c>
      <c r="M322" s="30">
        <f t="shared" si="5"/>
        <v>-0.07344172533</v>
      </c>
      <c r="N322" s="3"/>
    </row>
    <row r="323" ht="14.25" customHeight="1">
      <c r="A323" s="15">
        <v>44910.0</v>
      </c>
      <c r="B323" s="16">
        <v>239.95</v>
      </c>
      <c r="C323" s="16">
        <f t="shared" si="2"/>
        <v>-0.02736116741</v>
      </c>
      <c r="D323" s="35">
        <v>-0.0274</v>
      </c>
      <c r="E323" s="15">
        <v>44910.0</v>
      </c>
      <c r="F323" s="17">
        <v>18414.9</v>
      </c>
      <c r="G323" s="16">
        <f t="shared" si="3"/>
        <v>-0.01315091397</v>
      </c>
      <c r="H323" s="35">
        <v>-0.0132</v>
      </c>
      <c r="I323" s="15">
        <v>44910.0</v>
      </c>
      <c r="J323" s="36">
        <v>4474.5</v>
      </c>
      <c r="K323" s="37">
        <f t="shared" ref="K323:L323" si="332">J323/J324-1</f>
        <v>-0.005412494304</v>
      </c>
      <c r="L323" s="38">
        <f t="shared" si="332"/>
        <v>-2.121902321</v>
      </c>
      <c r="M323" s="18">
        <f t="shared" si="5"/>
        <v>-0.0754124943</v>
      </c>
      <c r="N323" s="3"/>
    </row>
    <row r="324" ht="14.25" customHeight="1">
      <c r="A324" s="23">
        <v>44909.0</v>
      </c>
      <c r="B324" s="24">
        <v>246.7</v>
      </c>
      <c r="C324" s="24">
        <f t="shared" si="2"/>
        <v>0.01168751282</v>
      </c>
      <c r="D324" s="25">
        <v>0.0117</v>
      </c>
      <c r="E324" s="23">
        <v>44909.0</v>
      </c>
      <c r="F324" s="26">
        <v>18660.3</v>
      </c>
      <c r="G324" s="24">
        <f t="shared" si="3"/>
        <v>0.002810619089</v>
      </c>
      <c r="H324" s="25">
        <v>0.0028</v>
      </c>
      <c r="I324" s="23">
        <v>44909.0</v>
      </c>
      <c r="J324" s="27">
        <v>4498.85</v>
      </c>
      <c r="K324" s="28">
        <f t="shared" ref="K324:L324" si="333">J324/J325-1</f>
        <v>0.004824389972</v>
      </c>
      <c r="L324" s="29">
        <f t="shared" si="333"/>
        <v>85.39517561</v>
      </c>
      <c r="M324" s="30">
        <f t="shared" si="5"/>
        <v>-0.06517561003</v>
      </c>
      <c r="N324" s="3"/>
    </row>
    <row r="325" ht="14.25" customHeight="1">
      <c r="A325" s="15">
        <v>44908.0</v>
      </c>
      <c r="B325" s="16">
        <v>243.85</v>
      </c>
      <c r="C325" s="16">
        <f t="shared" si="2"/>
        <v>-0.007125407166</v>
      </c>
      <c r="D325" s="35">
        <v>-0.0071</v>
      </c>
      <c r="E325" s="15">
        <v>44908.0</v>
      </c>
      <c r="F325" s="17">
        <v>18608.0</v>
      </c>
      <c r="G325" s="16">
        <f t="shared" si="3"/>
        <v>0.005992815109</v>
      </c>
      <c r="H325" s="35">
        <v>0.006</v>
      </c>
      <c r="I325" s="15">
        <v>44908.0</v>
      </c>
      <c r="J325" s="36">
        <v>4477.25</v>
      </c>
      <c r="K325" s="37">
        <f t="shared" ref="K325:L325" si="334">J325/J326-1</f>
        <v>0.00005584096493</v>
      </c>
      <c r="L325" s="38">
        <f t="shared" si="334"/>
        <v>-0.9834995496</v>
      </c>
      <c r="M325" s="18">
        <f t="shared" si="5"/>
        <v>-0.06994415904</v>
      </c>
      <c r="N325" s="3"/>
    </row>
    <row r="326" ht="14.25" customHeight="1">
      <c r="A326" s="23">
        <v>44907.0</v>
      </c>
      <c r="B326" s="24">
        <v>245.6</v>
      </c>
      <c r="C326" s="24">
        <f t="shared" si="2"/>
        <v>0.01676671497</v>
      </c>
      <c r="D326" s="25">
        <v>0.0168</v>
      </c>
      <c r="E326" s="23">
        <v>44907.0</v>
      </c>
      <c r="F326" s="26">
        <v>18497.15</v>
      </c>
      <c r="G326" s="24">
        <f t="shared" si="3"/>
        <v>0.00002973519458</v>
      </c>
      <c r="H326" s="25">
        <v>0.0</v>
      </c>
      <c r="I326" s="23">
        <v>44907.0</v>
      </c>
      <c r="J326" s="27">
        <v>4477.0</v>
      </c>
      <c r="K326" s="28">
        <f t="shared" ref="K326:L326" si="335">J326/J327-1</f>
        <v>0.003384208521</v>
      </c>
      <c r="L326" s="29">
        <f t="shared" si="335"/>
        <v>-1.318624292</v>
      </c>
      <c r="M326" s="30">
        <f t="shared" si="5"/>
        <v>-0.06661579148</v>
      </c>
      <c r="N326" s="3"/>
    </row>
    <row r="327" ht="14.25" customHeight="1">
      <c r="A327" s="15">
        <v>44904.0</v>
      </c>
      <c r="B327" s="16">
        <v>241.55</v>
      </c>
      <c r="C327" s="16">
        <f t="shared" si="2"/>
        <v>-0.02285598706</v>
      </c>
      <c r="D327" s="35">
        <v>-0.0229</v>
      </c>
      <c r="E327" s="15">
        <v>44904.0</v>
      </c>
      <c r="F327" s="17">
        <v>18496.6</v>
      </c>
      <c r="G327" s="16">
        <f t="shared" si="3"/>
        <v>-0.006058782279</v>
      </c>
      <c r="H327" s="35">
        <v>-0.0061</v>
      </c>
      <c r="I327" s="15">
        <v>44904.0</v>
      </c>
      <c r="J327" s="36">
        <v>4461.9</v>
      </c>
      <c r="K327" s="37">
        <f t="shared" ref="K327:L327" si="336">J327/J328-1</f>
        <v>-0.01062131358</v>
      </c>
      <c r="L327" s="38">
        <f t="shared" si="336"/>
        <v>-3.212116505</v>
      </c>
      <c r="M327" s="18">
        <f t="shared" si="5"/>
        <v>-0.08062131358</v>
      </c>
      <c r="N327" s="3"/>
    </row>
    <row r="328" ht="14.25" customHeight="1">
      <c r="A328" s="23">
        <v>44903.0</v>
      </c>
      <c r="B328" s="24">
        <v>247.2</v>
      </c>
      <c r="C328" s="24">
        <f t="shared" si="2"/>
        <v>0.009803921569</v>
      </c>
      <c r="D328" s="25">
        <v>0.0098</v>
      </c>
      <c r="E328" s="23">
        <v>44903.0</v>
      </c>
      <c r="F328" s="26">
        <v>18609.35</v>
      </c>
      <c r="G328" s="24">
        <f t="shared" si="3"/>
        <v>0.002631933407</v>
      </c>
      <c r="H328" s="25">
        <v>0.0026</v>
      </c>
      <c r="I328" s="23">
        <v>44903.0</v>
      </c>
      <c r="J328" s="27">
        <v>4509.8</v>
      </c>
      <c r="K328" s="28">
        <f t="shared" ref="K328:L328" si="337">J328/J329-1</f>
        <v>0.004801425946</v>
      </c>
      <c r="L328" s="29">
        <f t="shared" si="337"/>
        <v>-1.570418224</v>
      </c>
      <c r="M328" s="30">
        <f t="shared" si="5"/>
        <v>-0.06519857405</v>
      </c>
      <c r="N328" s="3"/>
    </row>
    <row r="329" ht="14.25" customHeight="1">
      <c r="A329" s="15">
        <v>44902.0</v>
      </c>
      <c r="B329" s="16">
        <v>244.8</v>
      </c>
      <c r="C329" s="16">
        <f t="shared" si="2"/>
        <v>-0.01844426624</v>
      </c>
      <c r="D329" s="35">
        <v>-0.0184</v>
      </c>
      <c r="E329" s="15">
        <v>44902.0</v>
      </c>
      <c r="F329" s="17">
        <v>18560.5</v>
      </c>
      <c r="G329" s="16">
        <f t="shared" si="3"/>
        <v>-0.00441190275</v>
      </c>
      <c r="H329" s="35">
        <v>-0.0044</v>
      </c>
      <c r="I329" s="15">
        <v>44902.0</v>
      </c>
      <c r="J329" s="36">
        <v>4488.25</v>
      </c>
      <c r="K329" s="37">
        <f t="shared" ref="K329:L329" si="338">J329/J330-1</f>
        <v>-0.008417378241</v>
      </c>
      <c r="L329" s="38">
        <f t="shared" si="338"/>
        <v>2.183417378</v>
      </c>
      <c r="M329" s="18">
        <f t="shared" si="5"/>
        <v>-0.07841737824</v>
      </c>
      <c r="N329" s="3"/>
    </row>
    <row r="330" ht="14.25" customHeight="1">
      <c r="A330" s="23">
        <v>44901.0</v>
      </c>
      <c r="B330" s="24">
        <v>249.4</v>
      </c>
      <c r="C330" s="24">
        <f t="shared" si="2"/>
        <v>0.005239822652</v>
      </c>
      <c r="D330" s="25">
        <v>0.0052</v>
      </c>
      <c r="E330" s="23">
        <v>44901.0</v>
      </c>
      <c r="F330" s="26">
        <v>18642.75</v>
      </c>
      <c r="G330" s="24">
        <f t="shared" si="3"/>
        <v>-0.003117472014</v>
      </c>
      <c r="H330" s="25">
        <v>-0.0031</v>
      </c>
      <c r="I330" s="23">
        <v>44901.0</v>
      </c>
      <c r="J330" s="27">
        <v>4526.35</v>
      </c>
      <c r="K330" s="28">
        <f t="shared" ref="K330:L330" si="339">J330/J331-1</f>
        <v>-0.00264413278</v>
      </c>
      <c r="L330" s="29">
        <f t="shared" si="339"/>
        <v>-1.619117525</v>
      </c>
      <c r="M330" s="30">
        <f t="shared" si="5"/>
        <v>-0.07264413278</v>
      </c>
      <c r="N330" s="3"/>
    </row>
    <row r="331" ht="14.25" customHeight="1">
      <c r="A331" s="15">
        <v>44900.0</v>
      </c>
      <c r="B331" s="16">
        <v>248.1</v>
      </c>
      <c r="C331" s="16">
        <f t="shared" si="2"/>
        <v>-0.003013863773</v>
      </c>
      <c r="D331" s="35">
        <v>-0.003</v>
      </c>
      <c r="E331" s="15">
        <v>44900.0</v>
      </c>
      <c r="F331" s="17">
        <v>18701.05</v>
      </c>
      <c r="G331" s="16">
        <f t="shared" si="3"/>
        <v>0.0002647610999</v>
      </c>
      <c r="H331" s="35">
        <v>3.0E-4</v>
      </c>
      <c r="I331" s="15">
        <v>44900.0</v>
      </c>
      <c r="J331" s="36">
        <v>4538.35</v>
      </c>
      <c r="K331" s="37">
        <f t="shared" ref="K331:L331" si="340">J331/J332-1</f>
        <v>0.00427080913</v>
      </c>
      <c r="L331" s="38">
        <f t="shared" si="340"/>
        <v>-0.4076711182</v>
      </c>
      <c r="M331" s="18">
        <f t="shared" si="5"/>
        <v>-0.06572919087</v>
      </c>
      <c r="N331" s="3"/>
    </row>
    <row r="332" ht="14.25" customHeight="1">
      <c r="A332" s="23">
        <v>44897.0</v>
      </c>
      <c r="B332" s="24">
        <v>248.85</v>
      </c>
      <c r="C332" s="24">
        <f t="shared" si="2"/>
        <v>0.006674757282</v>
      </c>
      <c r="D332" s="25">
        <v>0.0067</v>
      </c>
      <c r="E332" s="23">
        <v>44897.0</v>
      </c>
      <c r="F332" s="26">
        <v>18696.1</v>
      </c>
      <c r="G332" s="24">
        <f t="shared" si="3"/>
        <v>-0.006187375415</v>
      </c>
      <c r="H332" s="25">
        <v>-0.0062</v>
      </c>
      <c r="I332" s="23">
        <v>44897.0</v>
      </c>
      <c r="J332" s="27">
        <v>4519.05</v>
      </c>
      <c r="K332" s="28">
        <f t="shared" ref="K332:L332" si="341">J332/J333-1</f>
        <v>0.007210199033</v>
      </c>
      <c r="L332" s="29">
        <f t="shared" si="341"/>
        <v>0.2689239233</v>
      </c>
      <c r="M332" s="30">
        <f t="shared" si="5"/>
        <v>-0.06278980097</v>
      </c>
      <c r="N332" s="3"/>
    </row>
    <row r="333" ht="14.25" customHeight="1">
      <c r="A333" s="15">
        <v>44896.0</v>
      </c>
      <c r="B333" s="16">
        <v>247.2</v>
      </c>
      <c r="C333" s="16">
        <f t="shared" si="2"/>
        <v>0.03</v>
      </c>
      <c r="D333" s="35">
        <v>0.03</v>
      </c>
      <c r="E333" s="15">
        <v>44896.0</v>
      </c>
      <c r="F333" s="17">
        <v>18812.5</v>
      </c>
      <c r="G333" s="16">
        <f t="shared" si="3"/>
        <v>0.00288671445</v>
      </c>
      <c r="H333" s="35">
        <v>0.0029</v>
      </c>
      <c r="I333" s="15">
        <v>44896.0</v>
      </c>
      <c r="J333" s="36">
        <v>4486.7</v>
      </c>
      <c r="K333" s="37">
        <f t="shared" ref="K333:L333" si="342">J333/J334-1</f>
        <v>0.005682136573</v>
      </c>
      <c r="L333" s="38">
        <f t="shared" si="342"/>
        <v>0.0002702443793</v>
      </c>
      <c r="M333" s="18">
        <f t="shared" si="5"/>
        <v>-0.06431786343</v>
      </c>
      <c r="N333" s="3"/>
    </row>
    <row r="334" ht="14.25" customHeight="1">
      <c r="A334" s="23">
        <v>44895.0</v>
      </c>
      <c r="B334" s="24">
        <v>240.0</v>
      </c>
      <c r="C334" s="24">
        <f t="shared" si="2"/>
        <v>-0.01051329623</v>
      </c>
      <c r="D334" s="25">
        <v>-0.0105</v>
      </c>
      <c r="E334" s="23">
        <v>44895.0</v>
      </c>
      <c r="F334" s="26">
        <v>18758.35</v>
      </c>
      <c r="G334" s="24">
        <f t="shared" si="3"/>
        <v>0.007535697885</v>
      </c>
      <c r="H334" s="25">
        <v>0.0075</v>
      </c>
      <c r="I334" s="23">
        <v>44895.0</v>
      </c>
      <c r="J334" s="27">
        <v>4461.35</v>
      </c>
      <c r="K334" s="28">
        <f t="shared" ref="K334:L334" si="343">J334/J335-1</f>
        <v>0.005680601422</v>
      </c>
      <c r="L334" s="29">
        <f t="shared" si="343"/>
        <v>-3.551135147</v>
      </c>
      <c r="M334" s="30">
        <f t="shared" si="5"/>
        <v>-0.06431939858</v>
      </c>
      <c r="N334" s="3"/>
    </row>
    <row r="335" ht="14.25" customHeight="1">
      <c r="A335" s="15">
        <v>44894.0</v>
      </c>
      <c r="B335" s="16">
        <v>242.55</v>
      </c>
      <c r="C335" s="16">
        <f t="shared" si="2"/>
        <v>0.006640381822</v>
      </c>
      <c r="D335" s="35">
        <v>0.0066</v>
      </c>
      <c r="E335" s="15">
        <v>44894.0</v>
      </c>
      <c r="F335" s="17">
        <v>18618.05</v>
      </c>
      <c r="G335" s="16">
        <f t="shared" si="3"/>
        <v>0.002979084457</v>
      </c>
      <c r="H335" s="35">
        <v>0.003</v>
      </c>
      <c r="I335" s="15">
        <v>44894.0</v>
      </c>
      <c r="J335" s="36">
        <v>4436.15</v>
      </c>
      <c r="K335" s="37">
        <f t="shared" ref="K335:L335" si="344">J335/J336-1</f>
        <v>-0.002226695606</v>
      </c>
      <c r="L335" s="38">
        <f t="shared" si="344"/>
        <v>-1.215834978</v>
      </c>
      <c r="M335" s="18">
        <f t="shared" si="5"/>
        <v>-0.07222669561</v>
      </c>
      <c r="N335" s="3"/>
    </row>
    <row r="336" ht="14.25" customHeight="1">
      <c r="A336" s="23">
        <v>44893.0</v>
      </c>
      <c r="B336" s="24">
        <v>240.95</v>
      </c>
      <c r="C336" s="24">
        <f t="shared" si="2"/>
        <v>0</v>
      </c>
      <c r="D336" s="25">
        <v>0.0</v>
      </c>
      <c r="E336" s="23">
        <v>44893.0</v>
      </c>
      <c r="F336" s="26">
        <v>18562.75</v>
      </c>
      <c r="G336" s="24">
        <f t="shared" si="3"/>
        <v>0.002700841312</v>
      </c>
      <c r="H336" s="25">
        <v>0.0027</v>
      </c>
      <c r="I336" s="23">
        <v>44893.0</v>
      </c>
      <c r="J336" s="27">
        <v>4446.05</v>
      </c>
      <c r="K336" s="28">
        <f t="shared" ref="K336:L336" si="345">J336/J337-1</f>
        <v>0.01031665777</v>
      </c>
      <c r="L336" s="29">
        <f t="shared" si="345"/>
        <v>-0.1113067568</v>
      </c>
      <c r="M336" s="30">
        <f t="shared" si="5"/>
        <v>-0.05968334223</v>
      </c>
      <c r="N336" s="3"/>
    </row>
    <row r="337" ht="14.25" customHeight="1">
      <c r="A337" s="15">
        <v>44890.0</v>
      </c>
      <c r="B337" s="16">
        <v>240.95</v>
      </c>
      <c r="C337" s="16">
        <f t="shared" si="2"/>
        <v>0.02684849776</v>
      </c>
      <c r="D337" s="35">
        <v>0.0268</v>
      </c>
      <c r="E337" s="15">
        <v>44890.0</v>
      </c>
      <c r="F337" s="17">
        <v>18512.75</v>
      </c>
      <c r="G337" s="16">
        <f t="shared" si="3"/>
        <v>0.001549980794</v>
      </c>
      <c r="H337" s="35">
        <v>0.0016</v>
      </c>
      <c r="I337" s="15">
        <v>44890.0</v>
      </c>
      <c r="J337" s="36">
        <v>4400.65</v>
      </c>
      <c r="K337" s="37">
        <f t="shared" ref="K337:L337" si="346">J337/J338-1</f>
        <v>0.0116087951</v>
      </c>
      <c r="L337" s="38">
        <f t="shared" si="346"/>
        <v>0.2949888763</v>
      </c>
      <c r="M337" s="18">
        <f t="shared" si="5"/>
        <v>-0.0583912049</v>
      </c>
      <c r="N337" s="3"/>
    </row>
    <row r="338" ht="14.25" customHeight="1">
      <c r="A338" s="23">
        <v>44889.0</v>
      </c>
      <c r="B338" s="24">
        <v>234.65</v>
      </c>
      <c r="C338" s="24">
        <f t="shared" si="2"/>
        <v>0.001493811353</v>
      </c>
      <c r="D338" s="25">
        <v>0.0015</v>
      </c>
      <c r="E338" s="23">
        <v>44889.0</v>
      </c>
      <c r="F338" s="26">
        <v>18484.1</v>
      </c>
      <c r="G338" s="24">
        <f t="shared" si="3"/>
        <v>0.01187097127</v>
      </c>
      <c r="H338" s="25">
        <v>0.0119</v>
      </c>
      <c r="I338" s="23">
        <v>44889.0</v>
      </c>
      <c r="J338" s="27">
        <v>4350.15</v>
      </c>
      <c r="K338" s="28">
        <f t="shared" ref="K338:L338" si="347">J338/J339-1</f>
        <v>0.008964397541</v>
      </c>
      <c r="L338" s="29">
        <f t="shared" si="347"/>
        <v>0.2836777429</v>
      </c>
      <c r="M338" s="30">
        <f t="shared" si="5"/>
        <v>-0.06103560246</v>
      </c>
      <c r="N338" s="3"/>
    </row>
    <row r="339" ht="14.25" customHeight="1">
      <c r="A339" s="15">
        <v>44888.0</v>
      </c>
      <c r="B339" s="16">
        <v>234.3</v>
      </c>
      <c r="C339" s="16">
        <f t="shared" si="2"/>
        <v>-0.01678556441</v>
      </c>
      <c r="D339" s="35">
        <v>-0.0168</v>
      </c>
      <c r="E339" s="15">
        <v>44888.0</v>
      </c>
      <c r="F339" s="17">
        <v>18267.25</v>
      </c>
      <c r="G339" s="16">
        <f t="shared" si="3"/>
        <v>0.001263415222</v>
      </c>
      <c r="H339" s="35">
        <v>0.0013</v>
      </c>
      <c r="I339" s="15">
        <v>44888.0</v>
      </c>
      <c r="J339" s="36">
        <v>4311.5</v>
      </c>
      <c r="K339" s="37">
        <f t="shared" ref="K339:L339" si="348">J339/J340-1</f>
        <v>0.006983370703</v>
      </c>
      <c r="L339" s="38">
        <f t="shared" si="348"/>
        <v>3.628675544</v>
      </c>
      <c r="M339" s="18">
        <f t="shared" si="5"/>
        <v>-0.0630166293</v>
      </c>
      <c r="N339" s="3"/>
    </row>
    <row r="340" ht="14.25" customHeight="1">
      <c r="A340" s="23">
        <v>44887.0</v>
      </c>
      <c r="B340" s="24">
        <v>238.3</v>
      </c>
      <c r="C340" s="24">
        <f t="shared" si="2"/>
        <v>0.02121277052</v>
      </c>
      <c r="D340" s="25">
        <v>0.0212</v>
      </c>
      <c r="E340" s="23">
        <v>44887.0</v>
      </c>
      <c r="F340" s="26">
        <v>18244.2</v>
      </c>
      <c r="G340" s="24">
        <f t="shared" si="3"/>
        <v>0.004639329954</v>
      </c>
      <c r="H340" s="25">
        <v>0.0046</v>
      </c>
      <c r="I340" s="23">
        <v>44887.0</v>
      </c>
      <c r="J340" s="27">
        <v>4281.6</v>
      </c>
      <c r="K340" s="28">
        <f t="shared" ref="K340:L340" si="349">J340/J341-1</f>
        <v>0.001508718992</v>
      </c>
      <c r="L340" s="29">
        <f t="shared" si="349"/>
        <v>-3.264666614</v>
      </c>
      <c r="M340" s="30">
        <f t="shared" si="5"/>
        <v>-0.06849128101</v>
      </c>
      <c r="N340" s="3"/>
    </row>
    <row r="341" ht="14.25" customHeight="1">
      <c r="A341" s="15">
        <v>44886.0</v>
      </c>
      <c r="B341" s="16">
        <v>233.35</v>
      </c>
      <c r="C341" s="16">
        <f t="shared" si="2"/>
        <v>0.01104852686</v>
      </c>
      <c r="D341" s="35">
        <v>0.011</v>
      </c>
      <c r="E341" s="15">
        <v>44886.0</v>
      </c>
      <c r="F341" s="17">
        <v>18159.95</v>
      </c>
      <c r="G341" s="16">
        <f t="shared" si="3"/>
        <v>-0.008067665703</v>
      </c>
      <c r="H341" s="35">
        <v>-0.0081</v>
      </c>
      <c r="I341" s="15">
        <v>44886.0</v>
      </c>
      <c r="J341" s="36">
        <v>4275.15</v>
      </c>
      <c r="K341" s="37">
        <f t="shared" ref="K341:L341" si="350">J341/J342-1</f>
        <v>-0.0006661991585</v>
      </c>
      <c r="L341" s="38">
        <f t="shared" si="350"/>
        <v>-0.7402428918</v>
      </c>
      <c r="M341" s="18">
        <f t="shared" si="5"/>
        <v>-0.07066619916</v>
      </c>
      <c r="N341" s="3"/>
    </row>
    <row r="342" ht="14.25" customHeight="1">
      <c r="A342" s="23">
        <v>44883.0</v>
      </c>
      <c r="B342" s="24">
        <v>230.8</v>
      </c>
      <c r="C342" s="24">
        <f t="shared" si="2"/>
        <v>-0.02037351443</v>
      </c>
      <c r="D342" s="25">
        <v>-0.0204</v>
      </c>
      <c r="E342" s="23">
        <v>44883.0</v>
      </c>
      <c r="F342" s="26">
        <v>18307.65</v>
      </c>
      <c r="G342" s="24">
        <f t="shared" si="3"/>
        <v>-0.001976133756</v>
      </c>
      <c r="H342" s="25">
        <v>-0.002</v>
      </c>
      <c r="I342" s="23">
        <v>44883.0</v>
      </c>
      <c r="J342" s="27">
        <v>4278.0</v>
      </c>
      <c r="K342" s="28">
        <f t="shared" ref="K342:L342" si="351">J342/J343-1</f>
        <v>-0.002564700396</v>
      </c>
      <c r="L342" s="29">
        <f t="shared" si="351"/>
        <v>-0.3829101599</v>
      </c>
      <c r="M342" s="30">
        <f t="shared" si="5"/>
        <v>-0.0725647004</v>
      </c>
      <c r="N342" s="3"/>
    </row>
    <row r="343" ht="14.25" customHeight="1">
      <c r="A343" s="15">
        <v>44882.0</v>
      </c>
      <c r="B343" s="16">
        <v>235.6</v>
      </c>
      <c r="C343" s="16">
        <f t="shared" si="2"/>
        <v>-0.03065212919</v>
      </c>
      <c r="D343" s="35">
        <v>-0.0307</v>
      </c>
      <c r="E343" s="15">
        <v>44882.0</v>
      </c>
      <c r="F343" s="17">
        <v>18343.9</v>
      </c>
      <c r="G343" s="16">
        <f t="shared" si="3"/>
        <v>-0.003571496471</v>
      </c>
      <c r="H343" s="35">
        <v>-0.0036</v>
      </c>
      <c r="I343" s="15">
        <v>44882.0</v>
      </c>
      <c r="J343" s="36">
        <v>4289.0</v>
      </c>
      <c r="K343" s="37">
        <f t="shared" ref="K343:L343" si="352">J343/J344-1</f>
        <v>-0.004156121572</v>
      </c>
      <c r="L343" s="38">
        <f t="shared" si="352"/>
        <v>-0.3890642174</v>
      </c>
      <c r="M343" s="18">
        <f t="shared" si="5"/>
        <v>-0.07415612157</v>
      </c>
      <c r="N343" s="3"/>
    </row>
    <row r="344" ht="14.25" customHeight="1">
      <c r="A344" s="23">
        <v>44881.0</v>
      </c>
      <c r="B344" s="24">
        <v>243.05</v>
      </c>
      <c r="C344" s="24">
        <f t="shared" si="2"/>
        <v>-0.0252656908</v>
      </c>
      <c r="D344" s="25">
        <v>-0.0253</v>
      </c>
      <c r="E344" s="23">
        <v>44881.0</v>
      </c>
      <c r="F344" s="26">
        <v>18409.65</v>
      </c>
      <c r="G344" s="24">
        <f t="shared" si="3"/>
        <v>0.0003396111588</v>
      </c>
      <c r="H344" s="25">
        <v>3.0E-4</v>
      </c>
      <c r="I344" s="23">
        <v>44881.0</v>
      </c>
      <c r="J344" s="27">
        <v>4306.9</v>
      </c>
      <c r="K344" s="28">
        <f t="shared" ref="K344:L344" si="353">J344/J345-1</f>
        <v>-0.006802877963</v>
      </c>
      <c r="L344" s="29">
        <f t="shared" si="353"/>
        <v>-14.40228803</v>
      </c>
      <c r="M344" s="30">
        <f t="shared" si="5"/>
        <v>-0.07680287796</v>
      </c>
      <c r="N344" s="3"/>
    </row>
    <row r="345" ht="14.25" customHeight="1">
      <c r="A345" s="15">
        <v>44880.0</v>
      </c>
      <c r="B345" s="16">
        <v>249.35</v>
      </c>
      <c r="C345" s="16">
        <f t="shared" si="2"/>
        <v>0.002613590671</v>
      </c>
      <c r="D345" s="35">
        <v>0.0026</v>
      </c>
      <c r="E345" s="15">
        <v>44880.0</v>
      </c>
      <c r="F345" s="17">
        <v>18403.4</v>
      </c>
      <c r="G345" s="16">
        <f t="shared" si="3"/>
        <v>0.004050924347</v>
      </c>
      <c r="H345" s="35">
        <v>0.0041</v>
      </c>
      <c r="I345" s="15">
        <v>44880.0</v>
      </c>
      <c r="J345" s="36">
        <v>4336.4</v>
      </c>
      <c r="K345" s="37">
        <f t="shared" ref="K345:L345" si="354">J345/J346-1</f>
        <v>0.0005075907895</v>
      </c>
      <c r="L345" s="38">
        <f t="shared" si="354"/>
        <v>-0.9337397607</v>
      </c>
      <c r="M345" s="18">
        <f t="shared" si="5"/>
        <v>-0.06949240921</v>
      </c>
      <c r="N345" s="3"/>
    </row>
    <row r="346" ht="14.25" customHeight="1">
      <c r="A346" s="23">
        <v>44879.0</v>
      </c>
      <c r="B346" s="24">
        <v>248.7</v>
      </c>
      <c r="C346" s="24">
        <f t="shared" si="2"/>
        <v>0.02219482121</v>
      </c>
      <c r="D346" s="25">
        <v>0.0222</v>
      </c>
      <c r="E346" s="23">
        <v>44879.0</v>
      </c>
      <c r="F346" s="26">
        <v>18329.15</v>
      </c>
      <c r="G346" s="24">
        <f t="shared" si="3"/>
        <v>-0.001119909317</v>
      </c>
      <c r="H346" s="25">
        <v>-0.0011</v>
      </c>
      <c r="I346" s="23">
        <v>44879.0</v>
      </c>
      <c r="J346" s="27">
        <v>4334.2</v>
      </c>
      <c r="K346" s="28">
        <f t="shared" ref="K346:L346" si="355">J346/J347-1</f>
        <v>0.00766056379</v>
      </c>
      <c r="L346" s="29">
        <f t="shared" si="355"/>
        <v>1.07120379</v>
      </c>
      <c r="M346" s="30">
        <f t="shared" si="5"/>
        <v>-0.06233943621</v>
      </c>
      <c r="N346" s="3"/>
    </row>
    <row r="347" ht="14.25" customHeight="1">
      <c r="A347" s="15">
        <v>44876.0</v>
      </c>
      <c r="B347" s="16">
        <v>243.3</v>
      </c>
      <c r="C347" s="16">
        <f t="shared" si="2"/>
        <v>0.009543568465</v>
      </c>
      <c r="D347" s="35">
        <v>0.0095</v>
      </c>
      <c r="E347" s="15">
        <v>44876.0</v>
      </c>
      <c r="F347" s="17">
        <v>18349.7</v>
      </c>
      <c r="G347" s="16">
        <f t="shared" si="3"/>
        <v>0.01783317247</v>
      </c>
      <c r="H347" s="35">
        <v>0.0178</v>
      </c>
      <c r="I347" s="15">
        <v>44876.0</v>
      </c>
      <c r="J347" s="36">
        <v>4301.25</v>
      </c>
      <c r="K347" s="37">
        <f t="shared" ref="K347:L347" si="356">J347/J348-1</f>
        <v>0.003698604564</v>
      </c>
      <c r="L347" s="38">
        <f t="shared" si="356"/>
        <v>-1.273027407</v>
      </c>
      <c r="M347" s="18">
        <f t="shared" si="5"/>
        <v>-0.06630139544</v>
      </c>
      <c r="N347" s="3"/>
    </row>
    <row r="348" ht="14.25" customHeight="1">
      <c r="A348" s="23">
        <v>44875.0</v>
      </c>
      <c r="B348" s="24">
        <v>241.0</v>
      </c>
      <c r="C348" s="24">
        <f t="shared" si="2"/>
        <v>-0.01732925586</v>
      </c>
      <c r="D348" s="25">
        <v>-0.0173</v>
      </c>
      <c r="E348" s="23">
        <v>44875.0</v>
      </c>
      <c r="F348" s="26">
        <v>18028.2</v>
      </c>
      <c r="G348" s="24">
        <f t="shared" si="3"/>
        <v>-0.007093682877</v>
      </c>
      <c r="H348" s="25">
        <v>-0.0071</v>
      </c>
      <c r="I348" s="23">
        <v>44875.0</v>
      </c>
      <c r="J348" s="27">
        <v>4285.4</v>
      </c>
      <c r="K348" s="28">
        <f t="shared" ref="K348:L348" si="357">J348/J349-1</f>
        <v>-0.01354664211</v>
      </c>
      <c r="L348" s="29">
        <f t="shared" si="357"/>
        <v>0.7495348427</v>
      </c>
      <c r="M348" s="30">
        <f t="shared" si="5"/>
        <v>-0.08354664211</v>
      </c>
      <c r="N348" s="3"/>
    </row>
    <row r="349" ht="14.25" customHeight="1">
      <c r="A349" s="15">
        <v>44874.0</v>
      </c>
      <c r="B349" s="16">
        <v>245.25</v>
      </c>
      <c r="C349" s="16">
        <f t="shared" si="2"/>
        <v>-0.0138721351</v>
      </c>
      <c r="D349" s="35">
        <v>-0.0139</v>
      </c>
      <c r="E349" s="15">
        <v>44874.0</v>
      </c>
      <c r="F349" s="17">
        <v>18157.0</v>
      </c>
      <c r="G349" s="16">
        <f t="shared" si="3"/>
        <v>-0.002516096425</v>
      </c>
      <c r="H349" s="35">
        <v>-0.0025</v>
      </c>
      <c r="I349" s="15">
        <v>44874.0</v>
      </c>
      <c r="J349" s="36">
        <v>4344.25</v>
      </c>
      <c r="K349" s="37">
        <f t="shared" ref="K349:L349" si="358">J349/J350-1</f>
        <v>-0.007742996471</v>
      </c>
      <c r="L349" s="38">
        <f t="shared" si="358"/>
        <v>-2.005709918</v>
      </c>
      <c r="M349" s="18">
        <f t="shared" si="5"/>
        <v>-0.07774299647</v>
      </c>
      <c r="N349" s="3"/>
    </row>
    <row r="350" ht="14.25" customHeight="1">
      <c r="A350" s="23">
        <v>44872.0</v>
      </c>
      <c r="B350" s="24">
        <v>248.7</v>
      </c>
      <c r="C350" s="24">
        <f t="shared" si="2"/>
        <v>0.01138674258</v>
      </c>
      <c r="D350" s="25">
        <v>0.0114</v>
      </c>
      <c r="E350" s="23">
        <v>44872.0</v>
      </c>
      <c r="F350" s="26">
        <v>18202.8</v>
      </c>
      <c r="G350" s="24">
        <f t="shared" si="3"/>
        <v>0.004727564766</v>
      </c>
      <c r="H350" s="25">
        <v>0.0047</v>
      </c>
      <c r="I350" s="23">
        <v>44872.0</v>
      </c>
      <c r="J350" s="27">
        <v>4378.15</v>
      </c>
      <c r="K350" s="28">
        <f t="shared" ref="K350:L350" si="359">J350/J351-1</f>
        <v>0.007699035607</v>
      </c>
      <c r="L350" s="29">
        <f t="shared" si="359"/>
        <v>1.734104243</v>
      </c>
      <c r="M350" s="30">
        <f t="shared" si="5"/>
        <v>-0.06230096439</v>
      </c>
      <c r="N350" s="3"/>
    </row>
    <row r="351" ht="14.25" customHeight="1">
      <c r="A351" s="15">
        <v>44869.0</v>
      </c>
      <c r="B351" s="16">
        <v>245.9</v>
      </c>
      <c r="C351" s="16">
        <f t="shared" si="2"/>
        <v>0.006755373593</v>
      </c>
      <c r="D351" s="35">
        <v>0.0068</v>
      </c>
      <c r="E351" s="15">
        <v>44869.0</v>
      </c>
      <c r="F351" s="17">
        <v>18117.15</v>
      </c>
      <c r="G351" s="16">
        <f t="shared" si="3"/>
        <v>0.003570103087</v>
      </c>
      <c r="H351" s="35">
        <v>0.0036</v>
      </c>
      <c r="I351" s="15">
        <v>44869.0</v>
      </c>
      <c r="J351" s="36">
        <v>4344.7</v>
      </c>
      <c r="K351" s="37">
        <f t="shared" ref="K351:L351" si="360">J351/J352-1</f>
        <v>0.00281592614</v>
      </c>
      <c r="L351" s="38">
        <f t="shared" si="360"/>
        <v>-0.06795002576</v>
      </c>
      <c r="M351" s="18">
        <f t="shared" si="5"/>
        <v>-0.06718407386</v>
      </c>
      <c r="N351" s="3"/>
    </row>
    <row r="352" ht="14.25" customHeight="1">
      <c r="A352" s="23">
        <v>44868.0</v>
      </c>
      <c r="B352" s="24">
        <v>244.25</v>
      </c>
      <c r="C352" s="24">
        <f t="shared" si="2"/>
        <v>0</v>
      </c>
      <c r="D352" s="25">
        <v>0.0</v>
      </c>
      <c r="E352" s="23">
        <v>44868.0</v>
      </c>
      <c r="F352" s="26">
        <v>18052.7</v>
      </c>
      <c r="G352" s="24">
        <f t="shared" si="3"/>
        <v>-0.00166732567</v>
      </c>
      <c r="H352" s="25">
        <v>-0.0017</v>
      </c>
      <c r="I352" s="23">
        <v>44868.0</v>
      </c>
      <c r="J352" s="27">
        <v>4332.5</v>
      </c>
      <c r="K352" s="28">
        <f t="shared" ref="K352:L352" si="361">J352/J353-1</f>
        <v>0.003021217979</v>
      </c>
      <c r="L352" s="29">
        <f t="shared" si="361"/>
        <v>-2.189384854</v>
      </c>
      <c r="M352" s="30">
        <f t="shared" si="5"/>
        <v>-0.06697878202</v>
      </c>
      <c r="N352" s="3"/>
    </row>
    <row r="353" ht="14.25" customHeight="1">
      <c r="A353" s="15">
        <v>44867.0</v>
      </c>
      <c r="B353" s="16">
        <v>244.25</v>
      </c>
      <c r="C353" s="16">
        <f t="shared" si="2"/>
        <v>0.003904644472</v>
      </c>
      <c r="D353" s="35">
        <v>0.0039</v>
      </c>
      <c r="E353" s="15">
        <v>44867.0</v>
      </c>
      <c r="F353" s="17">
        <v>18082.85</v>
      </c>
      <c r="G353" s="16">
        <f t="shared" si="3"/>
        <v>-0.003447154651</v>
      </c>
      <c r="H353" s="35">
        <v>-0.0034</v>
      </c>
      <c r="I353" s="15">
        <v>44867.0</v>
      </c>
      <c r="J353" s="36">
        <v>4319.45</v>
      </c>
      <c r="K353" s="37">
        <f t="shared" ref="K353:L353" si="362">J353/J354-1</f>
        <v>-0.002540151716</v>
      </c>
      <c r="L353" s="38">
        <f t="shared" si="362"/>
        <v>-1.546088277</v>
      </c>
      <c r="M353" s="18">
        <f t="shared" si="5"/>
        <v>-0.07254015172</v>
      </c>
      <c r="N353" s="3"/>
    </row>
    <row r="354" ht="14.25" customHeight="1">
      <c r="A354" s="23">
        <v>44866.0</v>
      </c>
      <c r="B354" s="24">
        <v>243.3</v>
      </c>
      <c r="C354" s="24">
        <f t="shared" si="2"/>
        <v>0.009124844463</v>
      </c>
      <c r="D354" s="25">
        <v>0.0091</v>
      </c>
      <c r="E354" s="23">
        <v>44866.0</v>
      </c>
      <c r="F354" s="26">
        <v>18145.4</v>
      </c>
      <c r="G354" s="24">
        <f t="shared" si="3"/>
        <v>0.007394987842</v>
      </c>
      <c r="H354" s="25">
        <v>0.0074</v>
      </c>
      <c r="I354" s="23">
        <v>44866.0</v>
      </c>
      <c r="J354" s="27">
        <v>4330.45</v>
      </c>
      <c r="K354" s="28">
        <f t="shared" ref="K354:L354" si="363">J354/J355-1</f>
        <v>0.00465154046</v>
      </c>
      <c r="L354" s="29">
        <f t="shared" si="363"/>
        <v>0.4223947229</v>
      </c>
      <c r="M354" s="30">
        <f t="shared" si="5"/>
        <v>-0.06534845954</v>
      </c>
      <c r="N354" s="3"/>
    </row>
    <row r="355" ht="14.25" customHeight="1">
      <c r="A355" s="15">
        <v>44865.0</v>
      </c>
      <c r="B355" s="16">
        <v>241.1</v>
      </c>
      <c r="C355" s="16">
        <f t="shared" si="2"/>
        <v>0.02595744681</v>
      </c>
      <c r="D355" s="35">
        <v>0.026</v>
      </c>
      <c r="E355" s="15">
        <v>44865.0</v>
      </c>
      <c r="F355" s="17">
        <v>18012.2</v>
      </c>
      <c r="G355" s="16">
        <f t="shared" si="3"/>
        <v>0.0126723188</v>
      </c>
      <c r="H355" s="35">
        <v>0.0127</v>
      </c>
      <c r="I355" s="15">
        <v>44865.0</v>
      </c>
      <c r="J355" s="36">
        <v>4310.4</v>
      </c>
      <c r="K355" s="37">
        <f t="shared" ref="K355:L355" si="364">J355/J356-1</f>
        <v>0.003270217743</v>
      </c>
      <c r="L355" s="38">
        <f t="shared" si="364"/>
        <v>-1.286251084</v>
      </c>
      <c r="M355" s="18">
        <f t="shared" si="5"/>
        <v>-0.06672978226</v>
      </c>
      <c r="N355" s="3"/>
    </row>
    <row r="356" ht="14.25" customHeight="1">
      <c r="A356" s="23">
        <v>44862.0</v>
      </c>
      <c r="B356" s="24">
        <v>235.0</v>
      </c>
      <c r="C356" s="24">
        <f t="shared" si="2"/>
        <v>-0.02892561983</v>
      </c>
      <c r="D356" s="25">
        <v>-0.0289</v>
      </c>
      <c r="E356" s="23">
        <v>44862.0</v>
      </c>
      <c r="F356" s="26">
        <v>17786.8</v>
      </c>
      <c r="G356" s="24">
        <f t="shared" si="3"/>
        <v>0.002810517028</v>
      </c>
      <c r="H356" s="25">
        <v>0.0028</v>
      </c>
      <c r="I356" s="23">
        <v>44862.0</v>
      </c>
      <c r="J356" s="27">
        <v>4296.35</v>
      </c>
      <c r="K356" s="28">
        <f t="shared" ref="K356:L356" si="365">J356/J357-1</f>
        <v>-0.01142429821</v>
      </c>
      <c r="L356" s="29">
        <f t="shared" si="365"/>
        <v>10.55793593</v>
      </c>
      <c r="M356" s="30">
        <f t="shared" si="5"/>
        <v>-0.08142429821</v>
      </c>
      <c r="N356" s="3"/>
    </row>
    <row r="357" ht="14.25" customHeight="1">
      <c r="A357" s="15">
        <v>44861.0</v>
      </c>
      <c r="B357" s="16">
        <v>242.0</v>
      </c>
      <c r="C357" s="16">
        <f t="shared" si="2"/>
        <v>0.004774756072</v>
      </c>
      <c r="D357" s="35">
        <v>0.0048</v>
      </c>
      <c r="E357" s="15">
        <v>44861.0</v>
      </c>
      <c r="F357" s="17">
        <v>17736.95</v>
      </c>
      <c r="G357" s="16">
        <f t="shared" si="3"/>
        <v>0.004564929898</v>
      </c>
      <c r="H357" s="35">
        <v>0.0046</v>
      </c>
      <c r="I357" s="15">
        <v>44861.0</v>
      </c>
      <c r="J357" s="36">
        <v>4346.0</v>
      </c>
      <c r="K357" s="37">
        <f t="shared" ref="K357:L357" si="366">J357/J358-1</f>
        <v>-0.000988437579</v>
      </c>
      <c r="L357" s="38">
        <f t="shared" si="366"/>
        <v>-0.7796238073</v>
      </c>
      <c r="M357" s="18">
        <f t="shared" si="5"/>
        <v>-0.07098843758</v>
      </c>
      <c r="N357" s="3"/>
    </row>
    <row r="358" ht="14.25" customHeight="1">
      <c r="A358" s="23">
        <v>44859.0</v>
      </c>
      <c r="B358" s="24">
        <v>240.85</v>
      </c>
      <c r="C358" s="24">
        <f t="shared" si="2"/>
        <v>0.01968670618</v>
      </c>
      <c r="D358" s="25">
        <v>0.0197</v>
      </c>
      <c r="E358" s="23">
        <v>44859.0</v>
      </c>
      <c r="F358" s="26">
        <v>17656.35</v>
      </c>
      <c r="G358" s="24">
        <f t="shared" si="3"/>
        <v>-0.004196099996</v>
      </c>
      <c r="H358" s="25">
        <v>-0.0042</v>
      </c>
      <c r="I358" s="23">
        <v>44859.0</v>
      </c>
      <c r="J358" s="27">
        <v>4350.3</v>
      </c>
      <c r="K358" s="28">
        <f t="shared" ref="K358:L358" si="367">J358/J359-1</f>
        <v>-0.004485228495</v>
      </c>
      <c r="L358" s="29">
        <f t="shared" si="367"/>
        <v>-1.505267697</v>
      </c>
      <c r="M358" s="30">
        <f t="shared" si="5"/>
        <v>-0.07448522849</v>
      </c>
      <c r="N358" s="3"/>
    </row>
    <row r="359" ht="14.25" customHeight="1">
      <c r="A359" s="15">
        <v>44858.0</v>
      </c>
      <c r="B359" s="16">
        <v>236.2</v>
      </c>
      <c r="C359" s="16">
        <f t="shared" si="2"/>
        <v>-0.0006346519992</v>
      </c>
      <c r="D359" s="35">
        <v>-6.0E-4</v>
      </c>
      <c r="E359" s="15">
        <v>44858.0</v>
      </c>
      <c r="F359" s="17">
        <v>17730.75</v>
      </c>
      <c r="G359" s="16">
        <f t="shared" si="3"/>
        <v>0.008787401216</v>
      </c>
      <c r="H359" s="35">
        <v>0.0088</v>
      </c>
      <c r="I359" s="15">
        <v>44858.0</v>
      </c>
      <c r="J359" s="36">
        <v>4369.9</v>
      </c>
      <c r="K359" s="37">
        <f t="shared" ref="K359:L359" si="368">J359/J360-1</f>
        <v>0.008876934976</v>
      </c>
      <c r="L359" s="38">
        <f t="shared" si="368"/>
        <v>-37.62792455</v>
      </c>
      <c r="M359" s="18">
        <f t="shared" si="5"/>
        <v>-0.06112306502</v>
      </c>
      <c r="N359" s="3"/>
    </row>
    <row r="360" ht="14.25" customHeight="1">
      <c r="A360" s="23">
        <v>44855.0</v>
      </c>
      <c r="B360" s="24">
        <v>236.35</v>
      </c>
      <c r="C360" s="24">
        <f t="shared" si="2"/>
        <v>0.008319112628</v>
      </c>
      <c r="D360" s="25">
        <v>0.0083</v>
      </c>
      <c r="E360" s="23">
        <v>44855.0</v>
      </c>
      <c r="F360" s="26">
        <v>17576.3</v>
      </c>
      <c r="G360" s="24">
        <f t="shared" si="3"/>
        <v>0.0007031447937</v>
      </c>
      <c r="H360" s="25">
        <v>7.0E-4</v>
      </c>
      <c r="I360" s="23">
        <v>44855.0</v>
      </c>
      <c r="J360" s="27">
        <v>4331.45</v>
      </c>
      <c r="K360" s="28">
        <f t="shared" ref="K360:L360" si="369">J360/J361-1</f>
        <v>-0.0002423542989</v>
      </c>
      <c r="L360" s="29">
        <f t="shared" si="369"/>
        <v>-1.129387275</v>
      </c>
      <c r="M360" s="30">
        <f t="shared" si="5"/>
        <v>-0.0702423543</v>
      </c>
      <c r="N360" s="3"/>
    </row>
    <row r="361" ht="14.25" customHeight="1">
      <c r="A361" s="15">
        <v>44854.0</v>
      </c>
      <c r="B361" s="16">
        <v>234.4</v>
      </c>
      <c r="C361" s="16">
        <f t="shared" si="2"/>
        <v>0.02739425816</v>
      </c>
      <c r="D361" s="35">
        <v>0.0274</v>
      </c>
      <c r="E361" s="15">
        <v>44854.0</v>
      </c>
      <c r="F361" s="17">
        <v>17563.95</v>
      </c>
      <c r="G361" s="16">
        <f t="shared" si="3"/>
        <v>0.002952219161</v>
      </c>
      <c r="H361" s="35">
        <v>0.003</v>
      </c>
      <c r="I361" s="15">
        <v>44854.0</v>
      </c>
      <c r="J361" s="36">
        <v>4332.5</v>
      </c>
      <c r="K361" s="37">
        <f t="shared" ref="K361:L361" si="370">J361/J362-1</f>
        <v>0.001873092221</v>
      </c>
      <c r="L361" s="38">
        <f t="shared" si="370"/>
        <v>-1.67969736</v>
      </c>
      <c r="M361" s="18">
        <f t="shared" si="5"/>
        <v>-0.06812690778</v>
      </c>
      <c r="N361" s="3"/>
    </row>
    <row r="362" ht="14.25" customHeight="1">
      <c r="A362" s="23">
        <v>44853.0</v>
      </c>
      <c r="B362" s="24">
        <v>228.15</v>
      </c>
      <c r="C362" s="24">
        <f t="shared" si="2"/>
        <v>-0.01190991771</v>
      </c>
      <c r="D362" s="25">
        <v>-0.0119</v>
      </c>
      <c r="E362" s="23">
        <v>44853.0</v>
      </c>
      <c r="F362" s="26">
        <v>17512.25</v>
      </c>
      <c r="G362" s="24">
        <f t="shared" si="3"/>
        <v>0.00144679318</v>
      </c>
      <c r="H362" s="25">
        <v>0.0014</v>
      </c>
      <c r="I362" s="23">
        <v>44853.0</v>
      </c>
      <c r="J362" s="27">
        <v>4324.4</v>
      </c>
      <c r="K362" s="28">
        <f t="shared" ref="K362:L362" si="371">J362/J363-1</f>
        <v>-0.002755773865</v>
      </c>
      <c r="L362" s="29">
        <f t="shared" si="371"/>
        <v>-1.357183985</v>
      </c>
      <c r="M362" s="30">
        <f t="shared" si="5"/>
        <v>-0.07275577387</v>
      </c>
      <c r="N362" s="3"/>
    </row>
    <row r="363" ht="14.25" customHeight="1">
      <c r="A363" s="15">
        <v>44852.0</v>
      </c>
      <c r="B363" s="16">
        <v>230.9</v>
      </c>
      <c r="C363" s="16">
        <f t="shared" si="2"/>
        <v>-0.01071122536</v>
      </c>
      <c r="D363" s="35">
        <v>-0.0107</v>
      </c>
      <c r="E363" s="15">
        <v>44852.0</v>
      </c>
      <c r="F363" s="17">
        <v>17486.95</v>
      </c>
      <c r="G363" s="16">
        <f t="shared" si="3"/>
        <v>0.01011737659</v>
      </c>
      <c r="H363" s="35">
        <v>0.0101</v>
      </c>
      <c r="I363" s="15">
        <v>44852.0</v>
      </c>
      <c r="J363" s="36">
        <v>4336.35</v>
      </c>
      <c r="K363" s="37">
        <f t="shared" ref="K363:L363" si="372">J363/J364-1</f>
        <v>0.007715278343</v>
      </c>
      <c r="L363" s="38">
        <f t="shared" si="372"/>
        <v>-6.115407586</v>
      </c>
      <c r="M363" s="18">
        <f t="shared" si="5"/>
        <v>-0.06228472166</v>
      </c>
      <c r="N363" s="3"/>
    </row>
    <row r="364" ht="14.25" customHeight="1">
      <c r="A364" s="23">
        <v>44851.0</v>
      </c>
      <c r="B364" s="24">
        <v>233.4</v>
      </c>
      <c r="C364" s="24">
        <f t="shared" si="2"/>
        <v>0.01412122529</v>
      </c>
      <c r="D364" s="25">
        <v>0.0141</v>
      </c>
      <c r="E364" s="23">
        <v>44851.0</v>
      </c>
      <c r="F364" s="26">
        <v>17311.8</v>
      </c>
      <c r="G364" s="24">
        <f t="shared" si="3"/>
        <v>0.007337495709</v>
      </c>
      <c r="H364" s="25">
        <v>0.0073</v>
      </c>
      <c r="I364" s="23">
        <v>44851.0</v>
      </c>
      <c r="J364" s="27">
        <v>4303.15</v>
      </c>
      <c r="K364" s="28">
        <f t="shared" ref="K364:L364" si="373">J364/J365-1</f>
        <v>-0.001508243129</v>
      </c>
      <c r="L364" s="29">
        <f t="shared" si="373"/>
        <v>-2.273001561</v>
      </c>
      <c r="M364" s="30">
        <f t="shared" si="5"/>
        <v>-0.07150824313</v>
      </c>
      <c r="N364" s="3"/>
    </row>
    <row r="365" ht="14.25" customHeight="1">
      <c r="A365" s="15">
        <v>44848.0</v>
      </c>
      <c r="B365" s="16">
        <v>230.15</v>
      </c>
      <c r="C365" s="16">
        <f t="shared" si="2"/>
        <v>-0.02540757993</v>
      </c>
      <c r="D365" s="35">
        <v>-0.0254</v>
      </c>
      <c r="E365" s="15">
        <v>44848.0</v>
      </c>
      <c r="F365" s="17">
        <v>17185.7</v>
      </c>
      <c r="G365" s="16">
        <f t="shared" si="3"/>
        <v>0.01007091073</v>
      </c>
      <c r="H365" s="35">
        <v>0.0101</v>
      </c>
      <c r="I365" s="15">
        <v>44848.0</v>
      </c>
      <c r="J365" s="36">
        <v>4309.65</v>
      </c>
      <c r="K365" s="37">
        <f t="shared" ref="K365:L365" si="374">J365/J366-1</f>
        <v>0.001184792835</v>
      </c>
      <c r="L365" s="38">
        <f t="shared" si="374"/>
        <v>-1.199243045</v>
      </c>
      <c r="M365" s="18">
        <f t="shared" si="5"/>
        <v>-0.06881520716</v>
      </c>
      <c r="N365" s="3"/>
    </row>
    <row r="366" ht="14.25" customHeight="1">
      <c r="A366" s="23">
        <v>44847.0</v>
      </c>
      <c r="B366" s="24">
        <v>236.15</v>
      </c>
      <c r="C366" s="24">
        <f t="shared" si="2"/>
        <v>-0.05784959106</v>
      </c>
      <c r="D366" s="25">
        <v>-0.0578</v>
      </c>
      <c r="E366" s="23">
        <v>44847.0</v>
      </c>
      <c r="F366" s="26">
        <v>17014.35</v>
      </c>
      <c r="G366" s="24">
        <f t="shared" si="3"/>
        <v>-0.006380083627</v>
      </c>
      <c r="H366" s="25">
        <v>-0.0064</v>
      </c>
      <c r="I366" s="23">
        <v>44847.0</v>
      </c>
      <c r="J366" s="27">
        <v>4304.55</v>
      </c>
      <c r="K366" s="28">
        <f t="shared" ref="K366:L366" si="375">J366/J367-1</f>
        <v>-0.005946470221</v>
      </c>
      <c r="L366" s="29">
        <f t="shared" si="375"/>
        <v>-1.680720196</v>
      </c>
      <c r="M366" s="30">
        <f t="shared" si="5"/>
        <v>-0.07594647022</v>
      </c>
      <c r="N366" s="3"/>
    </row>
    <row r="367" ht="14.25" customHeight="1">
      <c r="A367" s="15">
        <v>44846.0</v>
      </c>
      <c r="B367" s="16">
        <v>250.65</v>
      </c>
      <c r="C367" s="16">
        <f t="shared" si="2"/>
        <v>0.0270436386</v>
      </c>
      <c r="D367" s="35">
        <v>0.027</v>
      </c>
      <c r="E367" s="15">
        <v>44846.0</v>
      </c>
      <c r="F367" s="17">
        <v>17123.6</v>
      </c>
      <c r="G367" s="16">
        <f t="shared" si="3"/>
        <v>0.00824621472</v>
      </c>
      <c r="H367" s="35">
        <v>0.0082</v>
      </c>
      <c r="I367" s="15">
        <v>44846.0</v>
      </c>
      <c r="J367" s="36">
        <v>4330.3</v>
      </c>
      <c r="K367" s="37">
        <f t="shared" ref="K367:L367" si="376">J367/J368-1</f>
        <v>0.008735557212</v>
      </c>
      <c r="L367" s="38">
        <f t="shared" si="376"/>
        <v>-1.557382229</v>
      </c>
      <c r="M367" s="18">
        <f t="shared" si="5"/>
        <v>-0.06126444279</v>
      </c>
      <c r="N367" s="3"/>
    </row>
    <row r="368" ht="14.25" customHeight="1">
      <c r="A368" s="23">
        <v>44845.0</v>
      </c>
      <c r="B368" s="24">
        <v>244.05</v>
      </c>
      <c r="C368" s="24">
        <f t="shared" si="2"/>
        <v>-0.1133514986</v>
      </c>
      <c r="D368" s="25">
        <v>-0.1134</v>
      </c>
      <c r="E368" s="23">
        <v>44845.0</v>
      </c>
      <c r="F368" s="26">
        <v>16983.55</v>
      </c>
      <c r="G368" s="24">
        <f t="shared" si="3"/>
        <v>-0.01493242851</v>
      </c>
      <c r="H368" s="25">
        <v>-0.0149</v>
      </c>
      <c r="I368" s="23">
        <v>44845.0</v>
      </c>
      <c r="J368" s="27">
        <v>4292.8</v>
      </c>
      <c r="K368" s="28">
        <f t="shared" ref="K368:L368" si="377">J368/J369-1</f>
        <v>-0.01567247171</v>
      </c>
      <c r="L368" s="29">
        <f t="shared" si="377"/>
        <v>3.383084612</v>
      </c>
      <c r="M368" s="30">
        <f t="shared" si="5"/>
        <v>-0.08567247171</v>
      </c>
      <c r="N368" s="3"/>
    </row>
    <row r="369" ht="14.25" customHeight="1">
      <c r="A369" s="15">
        <v>44844.0</v>
      </c>
      <c r="B369" s="16">
        <v>275.25</v>
      </c>
      <c r="C369" s="16">
        <f t="shared" si="2"/>
        <v>0.001637554585</v>
      </c>
      <c r="D369" s="35">
        <v>0.0016</v>
      </c>
      <c r="E369" s="15">
        <v>44844.0</v>
      </c>
      <c r="F369" s="17">
        <v>17241.0</v>
      </c>
      <c r="G369" s="16">
        <f t="shared" si="3"/>
        <v>-0.004253623377</v>
      </c>
      <c r="H369" s="35">
        <v>-0.0043</v>
      </c>
      <c r="I369" s="15">
        <v>44844.0</v>
      </c>
      <c r="J369" s="36">
        <v>4361.15</v>
      </c>
      <c r="K369" s="37">
        <f t="shared" ref="K369:L369" si="378">J369/J370-1</f>
        <v>-0.003575671724</v>
      </c>
      <c r="L369" s="38">
        <f t="shared" si="378"/>
        <v>77.25357567</v>
      </c>
      <c r="M369" s="18">
        <f t="shared" si="5"/>
        <v>-0.07357567172</v>
      </c>
      <c r="N369" s="3"/>
    </row>
    <row r="370" ht="14.25" customHeight="1">
      <c r="A370" s="23">
        <v>44841.0</v>
      </c>
      <c r="B370" s="24">
        <v>274.8</v>
      </c>
      <c r="C370" s="24">
        <f t="shared" si="2"/>
        <v>-0.01239892183</v>
      </c>
      <c r="D370" s="25">
        <v>-0.0124</v>
      </c>
      <c r="E370" s="23">
        <v>44841.0</v>
      </c>
      <c r="F370" s="26">
        <v>17314.65</v>
      </c>
      <c r="G370" s="24">
        <f t="shared" si="3"/>
        <v>-0.0009895106106</v>
      </c>
      <c r="H370" s="25">
        <v>-0.001</v>
      </c>
      <c r="I370" s="23">
        <v>44841.0</v>
      </c>
      <c r="J370" s="27">
        <v>4376.8</v>
      </c>
      <c r="K370" s="28">
        <f t="shared" ref="K370:L370" si="379">J370/J371-1</f>
        <v>-0.0000456933973</v>
      </c>
      <c r="L370" s="29">
        <f t="shared" si="379"/>
        <v>-1.003279327</v>
      </c>
      <c r="M370" s="30">
        <f t="shared" si="5"/>
        <v>-0.0700456934</v>
      </c>
      <c r="N370" s="3"/>
    </row>
    <row r="371" ht="14.25" customHeight="1">
      <c r="A371" s="15">
        <v>44840.0</v>
      </c>
      <c r="B371" s="16">
        <v>278.25</v>
      </c>
      <c r="C371" s="16">
        <f t="shared" si="2"/>
        <v>0.06629622533</v>
      </c>
      <c r="D371" s="35">
        <v>0.0663</v>
      </c>
      <c r="E371" s="15">
        <v>44840.0</v>
      </c>
      <c r="F371" s="17">
        <v>17331.8</v>
      </c>
      <c r="G371" s="16">
        <f t="shared" si="3"/>
        <v>0.003328644287</v>
      </c>
      <c r="H371" s="35">
        <v>0.0033</v>
      </c>
      <c r="I371" s="15">
        <v>44840.0</v>
      </c>
      <c r="J371" s="36">
        <v>4377.0</v>
      </c>
      <c r="K371" s="37">
        <f t="shared" ref="K371:L371" si="380">J371/J372-1</f>
        <v>0.01393377115</v>
      </c>
      <c r="L371" s="38">
        <f t="shared" si="380"/>
        <v>-0.3058702043</v>
      </c>
      <c r="M371" s="18">
        <f t="shared" si="5"/>
        <v>-0.05606622885</v>
      </c>
      <c r="N371" s="3"/>
    </row>
    <row r="372" ht="14.25" customHeight="1">
      <c r="A372" s="23">
        <v>44838.0</v>
      </c>
      <c r="B372" s="24">
        <v>260.95</v>
      </c>
      <c r="C372" s="24">
        <f t="shared" si="2"/>
        <v>0.02898264984</v>
      </c>
      <c r="D372" s="25">
        <v>0.029</v>
      </c>
      <c r="E372" s="23">
        <v>44838.0</v>
      </c>
      <c r="F372" s="26">
        <v>17274.3</v>
      </c>
      <c r="G372" s="24">
        <f t="shared" si="3"/>
        <v>0.02291360101</v>
      </c>
      <c r="H372" s="25">
        <v>0.0229</v>
      </c>
      <c r="I372" s="23">
        <v>44838.0</v>
      </c>
      <c r="J372" s="27">
        <v>4316.85</v>
      </c>
      <c r="K372" s="28">
        <f t="shared" ref="K372:L372" si="381">J372/J373-1</f>
        <v>0.02007372575</v>
      </c>
      <c r="L372" s="29">
        <f t="shared" si="381"/>
        <v>-3.518603138</v>
      </c>
      <c r="M372" s="30">
        <f t="shared" si="5"/>
        <v>-0.04992627425</v>
      </c>
      <c r="N372" s="3"/>
    </row>
    <row r="373" ht="14.25" customHeight="1">
      <c r="A373" s="15">
        <v>44837.0</v>
      </c>
      <c r="B373" s="16">
        <v>253.6</v>
      </c>
      <c r="C373" s="16">
        <f t="shared" si="2"/>
        <v>-0.05759940543</v>
      </c>
      <c r="D373" s="35">
        <v>-0.0576</v>
      </c>
      <c r="E373" s="15">
        <v>44837.0</v>
      </c>
      <c r="F373" s="17">
        <v>16887.35</v>
      </c>
      <c r="G373" s="16">
        <f t="shared" si="3"/>
        <v>-0.01210926417</v>
      </c>
      <c r="H373" s="35">
        <v>-0.0121</v>
      </c>
      <c r="I373" s="15">
        <v>44837.0</v>
      </c>
      <c r="J373" s="36">
        <v>4231.9</v>
      </c>
      <c r="K373" s="37">
        <f t="shared" ref="K373:L373" si="382">J373/J374-1</f>
        <v>-0.007970182142</v>
      </c>
      <c r="L373" s="38">
        <f t="shared" si="382"/>
        <v>-1.536901613</v>
      </c>
      <c r="M373" s="18">
        <f t="shared" si="5"/>
        <v>-0.07797018214</v>
      </c>
      <c r="N373" s="3"/>
    </row>
    <row r="374" ht="14.25" customHeight="1">
      <c r="A374" s="23">
        <v>44834.0</v>
      </c>
      <c r="B374" s="24">
        <v>269.1</v>
      </c>
      <c r="C374" s="24">
        <f t="shared" si="2"/>
        <v>0.09501525941</v>
      </c>
      <c r="D374" s="25">
        <v>0.095</v>
      </c>
      <c r="E374" s="23">
        <v>44834.0</v>
      </c>
      <c r="F374" s="26">
        <v>17094.35</v>
      </c>
      <c r="G374" s="24">
        <f t="shared" si="3"/>
        <v>0.01642575558</v>
      </c>
      <c r="H374" s="25">
        <v>0.0164</v>
      </c>
      <c r="I374" s="23">
        <v>44834.0</v>
      </c>
      <c r="J374" s="27">
        <v>4265.9</v>
      </c>
      <c r="K374" s="28">
        <f t="shared" ref="K374:L374" si="383">J374/J375-1</f>
        <v>0.01484477221</v>
      </c>
      <c r="L374" s="29">
        <f t="shared" si="383"/>
        <v>1.197921185</v>
      </c>
      <c r="M374" s="30">
        <f t="shared" si="5"/>
        <v>-0.05515522779</v>
      </c>
      <c r="N374" s="3"/>
    </row>
    <row r="375" ht="14.25" customHeight="1">
      <c r="A375" s="15">
        <v>44833.0</v>
      </c>
      <c r="B375" s="16">
        <v>245.75</v>
      </c>
      <c r="C375" s="16">
        <f t="shared" si="2"/>
        <v>-0.01798201798</v>
      </c>
      <c r="D375" s="35">
        <v>-0.018</v>
      </c>
      <c r="E375" s="15">
        <v>44833.0</v>
      </c>
      <c r="F375" s="17">
        <v>16818.1</v>
      </c>
      <c r="G375" s="16">
        <f t="shared" si="3"/>
        <v>-0.002402334713</v>
      </c>
      <c r="H375" s="35">
        <v>-0.0024</v>
      </c>
      <c r="I375" s="15">
        <v>44833.0</v>
      </c>
      <c r="J375" s="36">
        <v>4203.5</v>
      </c>
      <c r="K375" s="37">
        <f t="shared" ref="K375:L375" si="384">J375/J376-1</f>
        <v>0.0067540057</v>
      </c>
      <c r="L375" s="38">
        <f t="shared" si="384"/>
        <v>-2.001463</v>
      </c>
      <c r="M375" s="18">
        <f t="shared" si="5"/>
        <v>-0.0632459943</v>
      </c>
      <c r="N375" s="3"/>
    </row>
    <row r="376" ht="14.25" customHeight="1">
      <c r="A376" s="23">
        <v>44832.0</v>
      </c>
      <c r="B376" s="24">
        <v>250.25</v>
      </c>
      <c r="C376" s="24">
        <f t="shared" si="2"/>
        <v>0.08052677029</v>
      </c>
      <c r="D376" s="25">
        <v>0.0805</v>
      </c>
      <c r="E376" s="23">
        <v>44832.0</v>
      </c>
      <c r="F376" s="26">
        <v>16858.6</v>
      </c>
      <c r="G376" s="24">
        <f t="shared" si="3"/>
        <v>-0.00874913273</v>
      </c>
      <c r="H376" s="25">
        <v>-0.0087</v>
      </c>
      <c r="I376" s="23">
        <v>44832.0</v>
      </c>
      <c r="J376" s="27">
        <v>4175.3</v>
      </c>
      <c r="K376" s="28">
        <f t="shared" ref="K376:L376" si="385">J376/J377-1</f>
        <v>-0.006744139022</v>
      </c>
      <c r="L376" s="29">
        <f t="shared" si="385"/>
        <v>3.616500237</v>
      </c>
      <c r="M376" s="30">
        <f t="shared" si="5"/>
        <v>-0.07674413902</v>
      </c>
      <c r="N376" s="3"/>
    </row>
    <row r="377" ht="14.25" customHeight="1">
      <c r="A377" s="15">
        <v>44831.0</v>
      </c>
      <c r="B377" s="16">
        <v>231.6</v>
      </c>
      <c r="C377" s="16">
        <f t="shared" si="2"/>
        <v>-0.01635166702</v>
      </c>
      <c r="D377" s="35">
        <v>-0.0164</v>
      </c>
      <c r="E377" s="15">
        <v>44831.0</v>
      </c>
      <c r="F377" s="17">
        <v>17007.4</v>
      </c>
      <c r="G377" s="16">
        <f t="shared" si="3"/>
        <v>-0.0005230279203</v>
      </c>
      <c r="H377" s="35">
        <v>-5.0E-4</v>
      </c>
      <c r="I377" s="15">
        <v>44831.0</v>
      </c>
      <c r="J377" s="36">
        <v>4203.65</v>
      </c>
      <c r="K377" s="37">
        <f t="shared" ref="K377:L377" si="386">J377/J378-1</f>
        <v>-0.001460877001</v>
      </c>
      <c r="L377" s="38">
        <f t="shared" si="386"/>
        <v>-0.9584739764</v>
      </c>
      <c r="M377" s="18">
        <f t="shared" si="5"/>
        <v>-0.071460877</v>
      </c>
      <c r="N377" s="3"/>
    </row>
    <row r="378" ht="14.25" customHeight="1">
      <c r="A378" s="23">
        <v>44830.0</v>
      </c>
      <c r="B378" s="24">
        <v>235.45</v>
      </c>
      <c r="C378" s="24">
        <f t="shared" si="2"/>
        <v>-0.07083662194</v>
      </c>
      <c r="D378" s="25">
        <v>-0.0708</v>
      </c>
      <c r="E378" s="23">
        <v>44830.0</v>
      </c>
      <c r="F378" s="26">
        <v>17016.3</v>
      </c>
      <c r="G378" s="24">
        <f t="shared" si="3"/>
        <v>-0.01795138899</v>
      </c>
      <c r="H378" s="25">
        <v>-0.018</v>
      </c>
      <c r="I378" s="23">
        <v>44830.0</v>
      </c>
      <c r="J378" s="27">
        <v>4209.8</v>
      </c>
      <c r="K378" s="28">
        <f t="shared" ref="K378:L378" si="387">J378/J379-1</f>
        <v>-0.03517979511</v>
      </c>
      <c r="L378" s="29">
        <f t="shared" si="387"/>
        <v>0.6612391171</v>
      </c>
      <c r="M378" s="30">
        <f t="shared" si="5"/>
        <v>-0.1051797951</v>
      </c>
      <c r="N378" s="3"/>
    </row>
    <row r="379" ht="14.25" customHeight="1">
      <c r="A379" s="15">
        <v>44827.0</v>
      </c>
      <c r="B379" s="16">
        <v>253.4</v>
      </c>
      <c r="C379" s="16">
        <f t="shared" si="2"/>
        <v>-0.03521797068</v>
      </c>
      <c r="D379" s="35">
        <v>-0.0352</v>
      </c>
      <c r="E379" s="15">
        <v>44827.0</v>
      </c>
      <c r="F379" s="17">
        <v>17327.35</v>
      </c>
      <c r="G379" s="16">
        <f t="shared" si="3"/>
        <v>-0.01715561152</v>
      </c>
      <c r="H379" s="35">
        <v>-0.0172</v>
      </c>
      <c r="I379" s="15">
        <v>44827.0</v>
      </c>
      <c r="J379" s="36">
        <v>4363.3</v>
      </c>
      <c r="K379" s="37">
        <f t="shared" ref="K379:L379" si="388">J379/J380-1</f>
        <v>-0.02117684007</v>
      </c>
      <c r="L379" s="38">
        <f t="shared" si="388"/>
        <v>-3.848124072</v>
      </c>
      <c r="M379" s="18">
        <f t="shared" si="5"/>
        <v>-0.09117684007</v>
      </c>
      <c r="N379" s="3"/>
    </row>
    <row r="380" ht="14.25" customHeight="1">
      <c r="A380" s="23">
        <v>44826.0</v>
      </c>
      <c r="B380" s="24">
        <v>262.65</v>
      </c>
      <c r="C380" s="24">
        <f t="shared" si="2"/>
        <v>-0.04194783877</v>
      </c>
      <c r="D380" s="25">
        <v>-0.0419</v>
      </c>
      <c r="E380" s="23">
        <v>44826.0</v>
      </c>
      <c r="F380" s="26">
        <v>17629.8</v>
      </c>
      <c r="G380" s="24">
        <f t="shared" si="3"/>
        <v>-0.004997643686</v>
      </c>
      <c r="H380" s="25">
        <v>-0.005</v>
      </c>
      <c r="I380" s="23">
        <v>44826.0</v>
      </c>
      <c r="J380" s="27">
        <v>4457.7</v>
      </c>
      <c r="K380" s="28">
        <f t="shared" ref="K380:L380" si="389">J380/J381-1</f>
        <v>0.00743536431</v>
      </c>
      <c r="L380" s="29">
        <f t="shared" si="389"/>
        <v>-1.951481275</v>
      </c>
      <c r="M380" s="30">
        <f t="shared" si="5"/>
        <v>-0.06256463569</v>
      </c>
      <c r="N380" s="3"/>
    </row>
    <row r="381" ht="14.25" customHeight="1">
      <c r="A381" s="15">
        <v>44825.0</v>
      </c>
      <c r="B381" s="16">
        <v>274.15</v>
      </c>
      <c r="C381" s="16">
        <f t="shared" si="2"/>
        <v>-0.03263937897</v>
      </c>
      <c r="D381" s="35">
        <v>-0.0326</v>
      </c>
      <c r="E381" s="15">
        <v>44825.0</v>
      </c>
      <c r="F381" s="17">
        <v>17718.35</v>
      </c>
      <c r="G381" s="16">
        <f t="shared" si="3"/>
        <v>-0.005494983512</v>
      </c>
      <c r="H381" s="35">
        <v>-0.0055</v>
      </c>
      <c r="I381" s="15">
        <v>44825.0</v>
      </c>
      <c r="J381" s="36">
        <v>4424.8</v>
      </c>
      <c r="K381" s="37">
        <f t="shared" ref="K381:L381" si="390">J381/J382-1</f>
        <v>-0.007814514592</v>
      </c>
      <c r="L381" s="38">
        <f t="shared" si="390"/>
        <v>-1.750618565</v>
      </c>
      <c r="M381" s="18">
        <f t="shared" si="5"/>
        <v>-0.07781451459</v>
      </c>
      <c r="N381" s="3"/>
    </row>
    <row r="382" ht="14.25" customHeight="1">
      <c r="A382" s="23">
        <v>44824.0</v>
      </c>
      <c r="B382" s="24">
        <v>283.4</v>
      </c>
      <c r="C382" s="24">
        <f t="shared" si="2"/>
        <v>-0.02225288943</v>
      </c>
      <c r="D382" s="25">
        <v>-0.0223</v>
      </c>
      <c r="E382" s="23">
        <v>44824.0</v>
      </c>
      <c r="F382" s="26">
        <v>17816.25</v>
      </c>
      <c r="G382" s="24">
        <f t="shared" si="3"/>
        <v>0.01100880989</v>
      </c>
      <c r="H382" s="25">
        <v>0.011</v>
      </c>
      <c r="I382" s="23">
        <v>44824.0</v>
      </c>
      <c r="J382" s="27">
        <v>4459.65</v>
      </c>
      <c r="K382" s="28">
        <f t="shared" ref="K382:L382" si="391">J382/J383-1</f>
        <v>0.01041076648</v>
      </c>
      <c r="L382" s="29">
        <f t="shared" si="391"/>
        <v>-2.507153437</v>
      </c>
      <c r="M382" s="30">
        <f t="shared" si="5"/>
        <v>-0.05958923352</v>
      </c>
      <c r="N382" s="3"/>
    </row>
    <row r="383" ht="14.25" customHeight="1">
      <c r="A383" s="15">
        <v>44823.0</v>
      </c>
      <c r="B383" s="16">
        <v>289.85</v>
      </c>
      <c r="C383" s="16">
        <f t="shared" si="2"/>
        <v>0.08925216084</v>
      </c>
      <c r="D383" s="35">
        <v>0.0893</v>
      </c>
      <c r="E383" s="15">
        <v>44823.0</v>
      </c>
      <c r="F383" s="17">
        <v>17622.25</v>
      </c>
      <c r="G383" s="16">
        <f t="shared" si="3"/>
        <v>0.005213666194</v>
      </c>
      <c r="H383" s="35">
        <v>0.0052</v>
      </c>
      <c r="I383" s="15">
        <v>44823.0</v>
      </c>
      <c r="J383" s="36">
        <v>4413.7</v>
      </c>
      <c r="K383" s="37">
        <f t="shared" ref="K383:L383" si="392">J383/J384-1</f>
        <v>-0.006907569076</v>
      </c>
      <c r="L383" s="38">
        <f t="shared" si="392"/>
        <v>-0.7518350635</v>
      </c>
      <c r="M383" s="18">
        <f t="shared" si="5"/>
        <v>-0.07690756908</v>
      </c>
      <c r="N383" s="3"/>
    </row>
    <row r="384" ht="14.25" customHeight="1">
      <c r="A384" s="23">
        <v>44820.0</v>
      </c>
      <c r="B384" s="24">
        <v>266.1</v>
      </c>
      <c r="C384" s="24">
        <f t="shared" si="2"/>
        <v>-0.01553829079</v>
      </c>
      <c r="D384" s="25">
        <v>-0.0155</v>
      </c>
      <c r="E384" s="23">
        <v>44820.0</v>
      </c>
      <c r="F384" s="26">
        <v>17530.85</v>
      </c>
      <c r="G384" s="24">
        <f t="shared" si="3"/>
        <v>-0.01938480987</v>
      </c>
      <c r="H384" s="25">
        <v>-0.0194</v>
      </c>
      <c r="I384" s="23">
        <v>44820.0</v>
      </c>
      <c r="J384" s="27">
        <v>4444.4</v>
      </c>
      <c r="K384" s="28">
        <f t="shared" ref="K384:L384" si="393">J384/J385-1</f>
        <v>-0.02783458926</v>
      </c>
      <c r="L384" s="29">
        <f t="shared" si="393"/>
        <v>13.65427137</v>
      </c>
      <c r="M384" s="30">
        <f t="shared" si="5"/>
        <v>-0.09783458926</v>
      </c>
      <c r="N384" s="3"/>
    </row>
    <row r="385" ht="14.25" customHeight="1">
      <c r="A385" s="15">
        <v>44819.0</v>
      </c>
      <c r="B385" s="16">
        <v>270.3</v>
      </c>
      <c r="C385" s="16">
        <f t="shared" si="2"/>
        <v>0.02736602052</v>
      </c>
      <c r="D385" s="35">
        <v>0.0274</v>
      </c>
      <c r="E385" s="15">
        <v>44819.0</v>
      </c>
      <c r="F385" s="17">
        <v>17877.4</v>
      </c>
      <c r="G385" s="16">
        <f t="shared" si="3"/>
        <v>-0.007017982365</v>
      </c>
      <c r="H385" s="35">
        <v>-0.007</v>
      </c>
      <c r="I385" s="15">
        <v>44819.0</v>
      </c>
      <c r="J385" s="36">
        <v>4571.65</v>
      </c>
      <c r="K385" s="37">
        <f t="shared" ref="K385:L385" si="394">J385/J386-1</f>
        <v>-0.001899418167</v>
      </c>
      <c r="L385" s="38">
        <f t="shared" si="394"/>
        <v>-0.3236819772</v>
      </c>
      <c r="M385" s="18">
        <f t="shared" si="5"/>
        <v>-0.07189941817</v>
      </c>
      <c r="N385" s="3"/>
    </row>
    <row r="386" ht="14.25" customHeight="1">
      <c r="A386" s="23">
        <v>44818.0</v>
      </c>
      <c r="B386" s="24">
        <v>263.1</v>
      </c>
      <c r="C386" s="24">
        <f t="shared" si="2"/>
        <v>0.09034397016</v>
      </c>
      <c r="D386" s="25">
        <v>0.0903</v>
      </c>
      <c r="E386" s="23">
        <v>44818.0</v>
      </c>
      <c r="F386" s="26">
        <v>18003.75</v>
      </c>
      <c r="G386" s="24">
        <f t="shared" si="3"/>
        <v>-0.003669054596</v>
      </c>
      <c r="H386" s="25">
        <v>-0.0037</v>
      </c>
      <c r="I386" s="23">
        <v>44818.0</v>
      </c>
      <c r="J386" s="27">
        <v>4580.35</v>
      </c>
      <c r="K386" s="28">
        <f t="shared" ref="K386:L386" si="395">J386/J387-1</f>
        <v>-0.002808468949</v>
      </c>
      <c r="L386" s="29">
        <f t="shared" si="395"/>
        <v>-2.114074648</v>
      </c>
      <c r="M386" s="30">
        <f t="shared" si="5"/>
        <v>-0.07280846895</v>
      </c>
      <c r="N386" s="3"/>
    </row>
    <row r="387" ht="14.25" customHeight="1">
      <c r="A387" s="15">
        <v>44817.0</v>
      </c>
      <c r="B387" s="16">
        <v>241.3</v>
      </c>
      <c r="C387" s="16">
        <f t="shared" si="2"/>
        <v>0.002492729539</v>
      </c>
      <c r="D387" s="35">
        <v>0.0025</v>
      </c>
      <c r="E387" s="15">
        <v>44817.0</v>
      </c>
      <c r="F387" s="17">
        <v>18070.05</v>
      </c>
      <c r="G387" s="16">
        <f t="shared" si="3"/>
        <v>0.007454136432</v>
      </c>
      <c r="H387" s="35">
        <v>0.0075</v>
      </c>
      <c r="I387" s="15">
        <v>44817.0</v>
      </c>
      <c r="J387" s="36">
        <v>4593.25</v>
      </c>
      <c r="K387" s="37">
        <f t="shared" ref="K387:L387" si="396">J387/J388-1</f>
        <v>0.002520898357</v>
      </c>
      <c r="L387" s="38">
        <f t="shared" si="396"/>
        <v>-0.7845963701</v>
      </c>
      <c r="M387" s="18">
        <f t="shared" si="5"/>
        <v>-0.06747910164</v>
      </c>
      <c r="N387" s="3"/>
    </row>
    <row r="388" ht="14.25" customHeight="1">
      <c r="A388" s="23">
        <v>44816.0</v>
      </c>
      <c r="B388" s="24">
        <v>240.7</v>
      </c>
      <c r="C388" s="24">
        <f t="shared" si="2"/>
        <v>0.02885231887</v>
      </c>
      <c r="D388" s="25">
        <v>0.0289</v>
      </c>
      <c r="E388" s="23">
        <v>44816.0</v>
      </c>
      <c r="F388" s="26">
        <v>17936.35</v>
      </c>
      <c r="G388" s="24">
        <f t="shared" si="3"/>
        <v>0.005775695537</v>
      </c>
      <c r="H388" s="25">
        <v>0.0058</v>
      </c>
      <c r="I388" s="23">
        <v>44816.0</v>
      </c>
      <c r="J388" s="27">
        <v>4581.7</v>
      </c>
      <c r="K388" s="28">
        <f t="shared" ref="K388:L388" si="397">J388/J389-1</f>
        <v>0.01170313777</v>
      </c>
      <c r="L388" s="29">
        <f t="shared" si="397"/>
        <v>8.713067504</v>
      </c>
      <c r="M388" s="30">
        <f t="shared" si="5"/>
        <v>-0.05829686223</v>
      </c>
      <c r="N388" s="3"/>
    </row>
    <row r="389" ht="14.25" customHeight="1">
      <c r="A389" s="15">
        <v>44813.0</v>
      </c>
      <c r="B389" s="16">
        <v>233.95</v>
      </c>
      <c r="C389" s="16">
        <f t="shared" si="2"/>
        <v>-0.01182682154</v>
      </c>
      <c r="D389" s="35">
        <v>-0.0118</v>
      </c>
      <c r="E389" s="15">
        <v>44813.0</v>
      </c>
      <c r="F389" s="17">
        <v>17833.35</v>
      </c>
      <c r="G389" s="16">
        <f t="shared" si="3"/>
        <v>0.001943956739</v>
      </c>
      <c r="H389" s="35">
        <v>0.0019</v>
      </c>
      <c r="I389" s="15">
        <v>44813.0</v>
      </c>
      <c r="J389" s="36">
        <v>4528.7</v>
      </c>
      <c r="K389" s="37">
        <f t="shared" ref="K389:L389" si="398">J389/J390-1</f>
        <v>0.001204885867</v>
      </c>
      <c r="L389" s="38">
        <f t="shared" si="398"/>
        <v>-0.8905449874</v>
      </c>
      <c r="M389" s="18">
        <f t="shared" si="5"/>
        <v>-0.06879511413</v>
      </c>
      <c r="N389" s="3"/>
    </row>
    <row r="390" ht="14.25" customHeight="1">
      <c r="A390" s="23">
        <v>44812.0</v>
      </c>
      <c r="B390" s="24">
        <v>236.75</v>
      </c>
      <c r="C390" s="24">
        <f t="shared" si="2"/>
        <v>-0.0008440599283</v>
      </c>
      <c r="D390" s="25">
        <v>-8.0E-4</v>
      </c>
      <c r="E390" s="23">
        <v>44812.0</v>
      </c>
      <c r="F390" s="26">
        <v>17798.75</v>
      </c>
      <c r="G390" s="24">
        <f t="shared" si="3"/>
        <v>0.009892535349</v>
      </c>
      <c r="H390" s="25">
        <v>0.0099</v>
      </c>
      <c r="I390" s="23">
        <v>44812.0</v>
      </c>
      <c r="J390" s="27">
        <v>4523.25</v>
      </c>
      <c r="K390" s="28">
        <f t="shared" ref="K390:L390" si="399">J390/J391-1</f>
        <v>0.01100804649</v>
      </c>
      <c r="L390" s="29">
        <f t="shared" si="399"/>
        <v>0.2850445851</v>
      </c>
      <c r="M390" s="30">
        <f t="shared" si="5"/>
        <v>-0.05899195351</v>
      </c>
      <c r="N390" s="3"/>
    </row>
    <row r="391" ht="14.25" customHeight="1">
      <c r="A391" s="15">
        <v>44811.0</v>
      </c>
      <c r="B391" s="16">
        <v>236.95</v>
      </c>
      <c r="C391" s="16">
        <f t="shared" si="2"/>
        <v>0.01826385905</v>
      </c>
      <c r="D391" s="35">
        <v>0.0183</v>
      </c>
      <c r="E391" s="15">
        <v>44811.0</v>
      </c>
      <c r="F391" s="17">
        <v>17624.4</v>
      </c>
      <c r="G391" s="16">
        <f t="shared" si="3"/>
        <v>-0.001767144702</v>
      </c>
      <c r="H391" s="35">
        <v>-0.0018</v>
      </c>
      <c r="I391" s="15">
        <v>44811.0</v>
      </c>
      <c r="J391" s="36">
        <v>4474.0</v>
      </c>
      <c r="K391" s="37">
        <f t="shared" ref="K391:L391" si="400">J391/J392-1</f>
        <v>0.008566275924</v>
      </c>
      <c r="L391" s="38">
        <f t="shared" si="400"/>
        <v>22.02173675</v>
      </c>
      <c r="M391" s="18">
        <f t="shared" si="5"/>
        <v>-0.06143372408</v>
      </c>
      <c r="N391" s="3"/>
    </row>
    <row r="392" ht="14.25" customHeight="1">
      <c r="A392" s="23">
        <v>44810.0</v>
      </c>
      <c r="B392" s="24">
        <v>232.7</v>
      </c>
      <c r="C392" s="24">
        <f t="shared" si="2"/>
        <v>0.002801120448</v>
      </c>
      <c r="D392" s="25">
        <v>0.0028</v>
      </c>
      <c r="E392" s="23">
        <v>44810.0</v>
      </c>
      <c r="F392" s="26">
        <v>17655.6</v>
      </c>
      <c r="G392" s="24">
        <f t="shared" si="3"/>
        <v>-0.0005773868152</v>
      </c>
      <c r="H392" s="25">
        <v>-6.0E-4</v>
      </c>
      <c r="I392" s="23">
        <v>44810.0</v>
      </c>
      <c r="J392" s="27">
        <v>4436.0</v>
      </c>
      <c r="K392" s="28">
        <f t="shared" ref="K392:L392" si="401">J392/J393-1</f>
        <v>0.000372095121</v>
      </c>
      <c r="L392" s="29">
        <f t="shared" si="401"/>
        <v>-0.965925331</v>
      </c>
      <c r="M392" s="30">
        <f t="shared" si="5"/>
        <v>-0.06962790488</v>
      </c>
      <c r="N392" s="3"/>
    </row>
    <row r="393" ht="14.25" customHeight="1">
      <c r="A393" s="15">
        <v>44809.0</v>
      </c>
      <c r="B393" s="16">
        <v>232.05</v>
      </c>
      <c r="C393" s="16">
        <f t="shared" si="2"/>
        <v>0.008474576271</v>
      </c>
      <c r="D393" s="35">
        <v>0.0085</v>
      </c>
      <c r="E393" s="15">
        <v>44809.0</v>
      </c>
      <c r="F393" s="17">
        <v>17665.8</v>
      </c>
      <c r="G393" s="16">
        <f t="shared" si="3"/>
        <v>0.007203760665</v>
      </c>
      <c r="H393" s="35">
        <v>0.0072</v>
      </c>
      <c r="I393" s="15">
        <v>44809.0</v>
      </c>
      <c r="J393" s="36">
        <v>4434.35</v>
      </c>
      <c r="K393" s="37">
        <f t="shared" ref="K393:L393" si="402">J393/J394-1</f>
        <v>0.01091999225</v>
      </c>
      <c r="L393" s="38">
        <f t="shared" si="402"/>
        <v>-7.397586659</v>
      </c>
      <c r="M393" s="18">
        <f t="shared" si="5"/>
        <v>-0.05908000775</v>
      </c>
      <c r="N393" s="3"/>
    </row>
    <row r="394" ht="14.25" customHeight="1">
      <c r="A394" s="23">
        <v>44806.0</v>
      </c>
      <c r="B394" s="24">
        <v>230.1</v>
      </c>
      <c r="C394" s="24">
        <f t="shared" si="2"/>
        <v>0.008547008547</v>
      </c>
      <c r="D394" s="25">
        <v>0.0085</v>
      </c>
      <c r="E394" s="23">
        <v>44806.0</v>
      </c>
      <c r="F394" s="26">
        <v>17539.45</v>
      </c>
      <c r="G394" s="24">
        <f t="shared" si="3"/>
        <v>-0.0001909615341</v>
      </c>
      <c r="H394" s="25">
        <v>-2.0E-4</v>
      </c>
      <c r="I394" s="23">
        <v>44806.0</v>
      </c>
      <c r="J394" s="27">
        <v>4386.45</v>
      </c>
      <c r="K394" s="28">
        <f t="shared" ref="K394:L394" si="403">J394/J395-1</f>
        <v>-0.001706892432</v>
      </c>
      <c r="L394" s="29">
        <f t="shared" si="403"/>
        <v>0.4868554073</v>
      </c>
      <c r="M394" s="30">
        <f t="shared" si="5"/>
        <v>-0.07170689243</v>
      </c>
      <c r="N394" s="3"/>
    </row>
    <row r="395" ht="14.25" customHeight="1">
      <c r="A395" s="15">
        <v>44805.0</v>
      </c>
      <c r="B395" s="16">
        <v>228.15</v>
      </c>
      <c r="C395" s="16">
        <f t="shared" si="2"/>
        <v>-0.001313197636</v>
      </c>
      <c r="D395" s="35">
        <v>-0.0013</v>
      </c>
      <c r="E395" s="15">
        <v>44805.0</v>
      </c>
      <c r="F395" s="17">
        <v>17542.8</v>
      </c>
      <c r="G395" s="16">
        <f t="shared" si="3"/>
        <v>-0.01219079581</v>
      </c>
      <c r="H395" s="35">
        <v>-0.0122</v>
      </c>
      <c r="I395" s="15">
        <v>44805.0</v>
      </c>
      <c r="J395" s="36">
        <v>4393.95</v>
      </c>
      <c r="K395" s="37">
        <f t="shared" ref="K395:L395" si="404">J395/J396-1</f>
        <v>-0.001147988179</v>
      </c>
      <c r="L395" s="38">
        <f t="shared" si="404"/>
        <v>-1.09895112</v>
      </c>
      <c r="M395" s="18">
        <f t="shared" si="5"/>
        <v>-0.07114798818</v>
      </c>
      <c r="N395" s="3"/>
    </row>
    <row r="396" ht="14.25" customHeight="1">
      <c r="A396" s="23">
        <v>44803.0</v>
      </c>
      <c r="B396" s="24">
        <v>228.45</v>
      </c>
      <c r="C396" s="24">
        <f t="shared" si="2"/>
        <v>0.04986213235</v>
      </c>
      <c r="D396" s="25">
        <v>0.0499</v>
      </c>
      <c r="E396" s="23">
        <v>44803.0</v>
      </c>
      <c r="F396" s="26">
        <v>17759.3</v>
      </c>
      <c r="G396" s="24">
        <f t="shared" si="3"/>
        <v>0.02578424181</v>
      </c>
      <c r="H396" s="25">
        <v>0.0258</v>
      </c>
      <c r="I396" s="23">
        <v>44803.0</v>
      </c>
      <c r="J396" s="27">
        <v>4399.0</v>
      </c>
      <c r="K396" s="28">
        <f t="shared" ref="K396:L396" si="405">J396/J397-1</f>
        <v>0.01160156834</v>
      </c>
      <c r="L396" s="29">
        <f t="shared" si="405"/>
        <v>-2.313537052</v>
      </c>
      <c r="M396" s="30">
        <f t="shared" si="5"/>
        <v>-0.05839843166</v>
      </c>
      <c r="N396" s="3"/>
    </row>
    <row r="397" ht="14.25" customHeight="1">
      <c r="A397" s="15">
        <v>44802.0</v>
      </c>
      <c r="B397" s="16">
        <v>217.6</v>
      </c>
      <c r="C397" s="16">
        <f t="shared" si="2"/>
        <v>0.03643724696</v>
      </c>
      <c r="D397" s="35">
        <v>0.0364</v>
      </c>
      <c r="E397" s="15">
        <v>44802.0</v>
      </c>
      <c r="F397" s="17">
        <v>17312.9</v>
      </c>
      <c r="G397" s="16">
        <f t="shared" si="3"/>
        <v>-0.01400998924</v>
      </c>
      <c r="H397" s="35">
        <v>-0.014</v>
      </c>
      <c r="I397" s="15">
        <v>44802.0</v>
      </c>
      <c r="J397" s="36">
        <v>4348.55</v>
      </c>
      <c r="K397" s="37">
        <f t="shared" ref="K397:L397" si="406">J397/J398-1</f>
        <v>-0.008832311444</v>
      </c>
      <c r="L397" s="38">
        <f t="shared" si="406"/>
        <v>-2.402825248</v>
      </c>
      <c r="M397" s="18">
        <f t="shared" si="5"/>
        <v>-0.07883231144</v>
      </c>
      <c r="N397" s="3"/>
    </row>
    <row r="398" ht="14.25" customHeight="1">
      <c r="A398" s="23">
        <v>44799.0</v>
      </c>
      <c r="B398" s="24">
        <v>209.95</v>
      </c>
      <c r="C398" s="24">
        <f t="shared" si="2"/>
        <v>0.005026328387</v>
      </c>
      <c r="D398" s="25">
        <v>0.005</v>
      </c>
      <c r="E398" s="23">
        <v>44799.0</v>
      </c>
      <c r="F398" s="26">
        <v>17558.9</v>
      </c>
      <c r="G398" s="24">
        <f t="shared" si="3"/>
        <v>0.002080188558</v>
      </c>
      <c r="H398" s="25">
        <v>0.0021</v>
      </c>
      <c r="I398" s="23">
        <v>44799.0</v>
      </c>
      <c r="J398" s="27">
        <v>4387.3</v>
      </c>
      <c r="K398" s="28">
        <f t="shared" ref="K398:L398" si="407">J398/J399-1</f>
        <v>0.006296088168</v>
      </c>
      <c r="L398" s="29">
        <f t="shared" si="407"/>
        <v>-0.1018479827</v>
      </c>
      <c r="M398" s="30">
        <f t="shared" si="5"/>
        <v>-0.06370391183</v>
      </c>
      <c r="N398" s="3"/>
    </row>
    <row r="399" ht="14.25" customHeight="1">
      <c r="A399" s="15">
        <v>44798.0</v>
      </c>
      <c r="B399" s="16">
        <v>208.9</v>
      </c>
      <c r="C399" s="16">
        <f t="shared" si="2"/>
        <v>0.006262042389</v>
      </c>
      <c r="D399" s="35">
        <v>0.0063</v>
      </c>
      <c r="E399" s="15">
        <v>44798.0</v>
      </c>
      <c r="F399" s="17">
        <v>17522.45</v>
      </c>
      <c r="G399" s="16">
        <f t="shared" si="3"/>
        <v>-0.004686182011</v>
      </c>
      <c r="H399" s="35">
        <v>-0.0047</v>
      </c>
      <c r="I399" s="15">
        <v>44798.0</v>
      </c>
      <c r="J399" s="36">
        <v>4359.85</v>
      </c>
      <c r="K399" s="37">
        <f t="shared" ref="K399:L399" si="408">J399/J400-1</f>
        <v>0.00701004735</v>
      </c>
      <c r="L399" s="38">
        <f t="shared" si="408"/>
        <v>-0.5499317341</v>
      </c>
      <c r="M399" s="18">
        <f t="shared" si="5"/>
        <v>-0.06298995265</v>
      </c>
      <c r="N399" s="3"/>
    </row>
    <row r="400" ht="14.25" customHeight="1">
      <c r="A400" s="23">
        <v>44797.0</v>
      </c>
      <c r="B400" s="24">
        <v>207.6</v>
      </c>
      <c r="C400" s="24">
        <f t="shared" si="2"/>
        <v>0.003868471954</v>
      </c>
      <c r="D400" s="25">
        <v>0.0039</v>
      </c>
      <c r="E400" s="23">
        <v>44797.0</v>
      </c>
      <c r="F400" s="26">
        <v>17604.95</v>
      </c>
      <c r="G400" s="24">
        <f t="shared" si="3"/>
        <v>0.001561655526</v>
      </c>
      <c r="H400" s="25">
        <v>0.0016</v>
      </c>
      <c r="I400" s="23">
        <v>44797.0</v>
      </c>
      <c r="J400" s="27">
        <v>4329.5</v>
      </c>
      <c r="K400" s="28">
        <f t="shared" ref="K400:L400" si="409">J400/J401-1</f>
        <v>0.01557552016</v>
      </c>
      <c r="L400" s="29">
        <f t="shared" si="409"/>
        <v>1.05618735</v>
      </c>
      <c r="M400" s="30">
        <f t="shared" si="5"/>
        <v>-0.05442447984</v>
      </c>
      <c r="N400" s="3"/>
    </row>
    <row r="401" ht="14.25" customHeight="1">
      <c r="A401" s="15">
        <v>44796.0</v>
      </c>
      <c r="B401" s="16">
        <v>206.8</v>
      </c>
      <c r="C401" s="16">
        <f t="shared" si="2"/>
        <v>0.02655745843</v>
      </c>
      <c r="D401" s="35">
        <v>0.0266</v>
      </c>
      <c r="E401" s="15">
        <v>44796.0</v>
      </c>
      <c r="F401" s="17">
        <v>17577.5</v>
      </c>
      <c r="G401" s="16">
        <f t="shared" si="3"/>
        <v>0.004962637287</v>
      </c>
      <c r="H401" s="35">
        <v>0.005</v>
      </c>
      <c r="I401" s="15">
        <v>44796.0</v>
      </c>
      <c r="J401" s="36">
        <v>4263.1</v>
      </c>
      <c r="K401" s="37">
        <f t="shared" ref="K401:L401" si="410">J401/J402-1</f>
        <v>0.007574951844</v>
      </c>
      <c r="L401" s="38">
        <f t="shared" si="410"/>
        <v>-1.374279757</v>
      </c>
      <c r="M401" s="18">
        <f t="shared" si="5"/>
        <v>-0.06242504816</v>
      </c>
      <c r="N401" s="3"/>
    </row>
    <row r="402" ht="14.25" customHeight="1">
      <c r="A402" s="23">
        <v>44795.0</v>
      </c>
      <c r="B402" s="24">
        <v>201.45</v>
      </c>
      <c r="C402" s="24">
        <f t="shared" si="2"/>
        <v>-0.01274197501</v>
      </c>
      <c r="D402" s="25">
        <v>-0.0127</v>
      </c>
      <c r="E402" s="23">
        <v>44795.0</v>
      </c>
      <c r="F402" s="26">
        <v>17490.7</v>
      </c>
      <c r="G402" s="24">
        <f t="shared" si="3"/>
        <v>-0.01507732938</v>
      </c>
      <c r="H402" s="25">
        <v>-0.0151</v>
      </c>
      <c r="I402" s="23">
        <v>44795.0</v>
      </c>
      <c r="J402" s="27">
        <v>4231.05</v>
      </c>
      <c r="K402" s="28">
        <f t="shared" ref="K402:L402" si="411">J402/J403-1</f>
        <v>-0.02023874307</v>
      </c>
      <c r="L402" s="29">
        <f t="shared" si="411"/>
        <v>0.191035796</v>
      </c>
      <c r="M402" s="30">
        <f t="shared" si="5"/>
        <v>-0.09023874307</v>
      </c>
      <c r="N402" s="3"/>
    </row>
    <row r="403" ht="14.25" customHeight="1">
      <c r="A403" s="15">
        <v>44792.0</v>
      </c>
      <c r="B403" s="16">
        <v>204.05</v>
      </c>
      <c r="C403" s="16">
        <f t="shared" si="2"/>
        <v>0.0002450980392</v>
      </c>
      <c r="D403" s="35">
        <v>2.0E-4</v>
      </c>
      <c r="E403" s="15">
        <v>44792.0</v>
      </c>
      <c r="F403" s="17">
        <v>17758.45</v>
      </c>
      <c r="G403" s="16">
        <f t="shared" si="3"/>
        <v>-0.01102943224</v>
      </c>
      <c r="H403" s="35">
        <v>-0.011</v>
      </c>
      <c r="I403" s="15">
        <v>44792.0</v>
      </c>
      <c r="J403" s="36">
        <v>4318.45</v>
      </c>
      <c r="K403" s="37">
        <f t="shared" ref="K403:L403" si="412">J403/J404-1</f>
        <v>-0.01699255651</v>
      </c>
      <c r="L403" s="38">
        <f t="shared" si="412"/>
        <v>-8.75904911</v>
      </c>
      <c r="M403" s="18">
        <f t="shared" si="5"/>
        <v>-0.08699255651</v>
      </c>
      <c r="N403" s="3"/>
    </row>
    <row r="404" ht="14.25" customHeight="1">
      <c r="A404" s="23">
        <v>44791.0</v>
      </c>
      <c r="B404" s="24">
        <v>204.0</v>
      </c>
      <c r="C404" s="24">
        <f t="shared" si="2"/>
        <v>0.05263157895</v>
      </c>
      <c r="D404" s="25">
        <v>0.0526</v>
      </c>
      <c r="E404" s="23">
        <v>44791.0</v>
      </c>
      <c r="F404" s="26">
        <v>17956.5</v>
      </c>
      <c r="G404" s="24">
        <f t="shared" si="3"/>
        <v>0.0006826699361</v>
      </c>
      <c r="H404" s="25">
        <v>7.0E-4</v>
      </c>
      <c r="I404" s="23">
        <v>44791.0</v>
      </c>
      <c r="J404" s="27">
        <v>4393.1</v>
      </c>
      <c r="K404" s="28">
        <f t="shared" ref="K404:L404" si="413">J404/J405-1</f>
        <v>0.002190030797</v>
      </c>
      <c r="L404" s="29">
        <f t="shared" si="413"/>
        <v>-0.6013549577</v>
      </c>
      <c r="M404" s="30">
        <f t="shared" si="5"/>
        <v>-0.0678099692</v>
      </c>
      <c r="N404" s="3"/>
    </row>
    <row r="405" ht="14.25" customHeight="1">
      <c r="A405" s="15">
        <v>44790.0</v>
      </c>
      <c r="B405" s="16">
        <v>193.8</v>
      </c>
      <c r="C405" s="16">
        <f t="shared" si="2"/>
        <v>0.009637926543</v>
      </c>
      <c r="D405" s="35">
        <v>0.0096</v>
      </c>
      <c r="E405" s="15">
        <v>44790.0</v>
      </c>
      <c r="F405" s="17">
        <v>17944.25</v>
      </c>
      <c r="G405" s="16">
        <f t="shared" si="3"/>
        <v>0.006675923199</v>
      </c>
      <c r="H405" s="35">
        <v>0.0067</v>
      </c>
      <c r="I405" s="15">
        <v>44790.0</v>
      </c>
      <c r="J405" s="36">
        <v>4383.5</v>
      </c>
      <c r="K405" s="37">
        <f t="shared" ref="K405:L405" si="414">J405/J406-1</f>
        <v>0.005493686275</v>
      </c>
      <c r="L405" s="38">
        <f t="shared" si="414"/>
        <v>-0.5152173301</v>
      </c>
      <c r="M405" s="18">
        <f t="shared" si="5"/>
        <v>-0.06450631373</v>
      </c>
      <c r="N405" s="3"/>
    </row>
    <row r="406" ht="14.25" customHeight="1">
      <c r="A406" s="23">
        <v>44789.0</v>
      </c>
      <c r="B406" s="24">
        <v>191.95</v>
      </c>
      <c r="C406" s="24">
        <f t="shared" si="2"/>
        <v>-0.005698005698</v>
      </c>
      <c r="D406" s="25">
        <v>-0.0057</v>
      </c>
      <c r="E406" s="23">
        <v>44789.0</v>
      </c>
      <c r="F406" s="26">
        <v>17825.25</v>
      </c>
      <c r="G406" s="24">
        <f t="shared" si="3"/>
        <v>0.007181541574</v>
      </c>
      <c r="H406" s="25">
        <v>0.0072</v>
      </c>
      <c r="I406" s="23">
        <v>44789.0</v>
      </c>
      <c r="J406" s="27">
        <v>4359.55</v>
      </c>
      <c r="K406" s="28">
        <f t="shared" ref="K406:L406" si="415">J406/J407-1</f>
        <v>0.01133226622</v>
      </c>
      <c r="L406" s="29">
        <f t="shared" si="415"/>
        <v>1.292913017</v>
      </c>
      <c r="M406" s="30">
        <f t="shared" si="5"/>
        <v>-0.05866773378</v>
      </c>
      <c r="N406" s="3"/>
    </row>
    <row r="407" ht="14.25" customHeight="1">
      <c r="A407" s="15">
        <v>44785.0</v>
      </c>
      <c r="B407" s="16">
        <v>193.05</v>
      </c>
      <c r="C407" s="16">
        <f t="shared" si="2"/>
        <v>0.00625488663</v>
      </c>
      <c r="D407" s="35">
        <v>0.0063</v>
      </c>
      <c r="E407" s="15">
        <v>44785.0</v>
      </c>
      <c r="F407" s="17">
        <v>17698.15</v>
      </c>
      <c r="G407" s="16">
        <f t="shared" si="3"/>
        <v>0.00221699983</v>
      </c>
      <c r="H407" s="35">
        <v>0.0022</v>
      </c>
      <c r="I407" s="15">
        <v>44785.0</v>
      </c>
      <c r="J407" s="36">
        <v>4310.7</v>
      </c>
      <c r="K407" s="37">
        <f t="shared" ref="K407:L407" si="416">J407/J408-1</f>
        <v>0.004942300967</v>
      </c>
      <c r="L407" s="38">
        <f t="shared" si="416"/>
        <v>-0.5817886084</v>
      </c>
      <c r="M407" s="18">
        <f t="shared" si="5"/>
        <v>-0.06505769903</v>
      </c>
      <c r="N407" s="3"/>
    </row>
    <row r="408" ht="14.25" customHeight="1">
      <c r="A408" s="23">
        <v>44784.0</v>
      </c>
      <c r="B408" s="24">
        <v>191.85</v>
      </c>
      <c r="C408" s="24">
        <f t="shared" si="2"/>
        <v>-0.006216006216</v>
      </c>
      <c r="D408" s="25">
        <v>-0.0062</v>
      </c>
      <c r="E408" s="23">
        <v>44784.0</v>
      </c>
      <c r="F408" s="26">
        <v>17659.0</v>
      </c>
      <c r="G408" s="24">
        <f t="shared" si="3"/>
        <v>0.007085929369</v>
      </c>
      <c r="H408" s="25">
        <v>0.0071</v>
      </c>
      <c r="I408" s="23">
        <v>44784.0</v>
      </c>
      <c r="J408" s="27">
        <v>4289.5</v>
      </c>
      <c r="K408" s="28">
        <f t="shared" ref="K408:L408" si="417">J408/J409-1</f>
        <v>0.01181771005</v>
      </c>
      <c r="L408" s="29">
        <f t="shared" si="417"/>
        <v>-2.833635892</v>
      </c>
      <c r="M408" s="30">
        <f t="shared" si="5"/>
        <v>-0.05818228995</v>
      </c>
      <c r="N408" s="3"/>
    </row>
    <row r="409" ht="14.25" customHeight="1">
      <c r="A409" s="15">
        <v>44783.0</v>
      </c>
      <c r="B409" s="16">
        <v>193.05</v>
      </c>
      <c r="C409" s="16">
        <f t="shared" si="2"/>
        <v>-0.01404494382</v>
      </c>
      <c r="D409" s="35">
        <v>-0.014</v>
      </c>
      <c r="E409" s="15">
        <v>44783.0</v>
      </c>
      <c r="F409" s="17">
        <v>17534.75</v>
      </c>
      <c r="G409" s="16">
        <f t="shared" si="3"/>
        <v>0.0005506387981</v>
      </c>
      <c r="H409" s="35">
        <v>6.0E-4</v>
      </c>
      <c r="I409" s="15">
        <v>44783.0</v>
      </c>
      <c r="J409" s="36">
        <v>4239.4</v>
      </c>
      <c r="K409" s="37">
        <f t="shared" ref="K409:L409" si="418">J409/J410-1</f>
        <v>-0.006444960041</v>
      </c>
      <c r="L409" s="38">
        <f t="shared" si="418"/>
        <v>-2.312499884</v>
      </c>
      <c r="M409" s="18">
        <f t="shared" si="5"/>
        <v>-0.07644496004</v>
      </c>
      <c r="N409" s="3"/>
    </row>
    <row r="410" ht="14.25" customHeight="1">
      <c r="A410" s="23">
        <v>44781.0</v>
      </c>
      <c r="B410" s="24">
        <v>195.8</v>
      </c>
      <c r="C410" s="24">
        <f t="shared" si="2"/>
        <v>0.0289017341</v>
      </c>
      <c r="D410" s="25">
        <v>0.0289</v>
      </c>
      <c r="E410" s="23">
        <v>44781.0</v>
      </c>
      <c r="F410" s="26">
        <v>17525.1</v>
      </c>
      <c r="G410" s="24">
        <f t="shared" si="3"/>
        <v>0.007334387125</v>
      </c>
      <c r="H410" s="25">
        <v>0.0073</v>
      </c>
      <c r="I410" s="23">
        <v>44781.0</v>
      </c>
      <c r="J410" s="27">
        <v>4266.9</v>
      </c>
      <c r="K410" s="28">
        <f t="shared" ref="K410:L410" si="419">J410/J411-1</f>
        <v>0.004910446179</v>
      </c>
      <c r="L410" s="29">
        <f t="shared" si="419"/>
        <v>207.4950896</v>
      </c>
      <c r="M410" s="30">
        <f t="shared" si="5"/>
        <v>-0.06508955382</v>
      </c>
      <c r="N410" s="3"/>
    </row>
    <row r="411" ht="14.25" customHeight="1">
      <c r="A411" s="15">
        <v>44778.0</v>
      </c>
      <c r="B411" s="16">
        <v>190.3</v>
      </c>
      <c r="C411" s="16">
        <f t="shared" si="2"/>
        <v>0.006345848757</v>
      </c>
      <c r="D411" s="35">
        <v>0.0063</v>
      </c>
      <c r="E411" s="15">
        <v>44778.0</v>
      </c>
      <c r="F411" s="17">
        <v>17397.5</v>
      </c>
      <c r="G411" s="16">
        <f t="shared" si="3"/>
        <v>0.000891727074</v>
      </c>
      <c r="H411" s="35">
        <v>9.0E-4</v>
      </c>
      <c r="I411" s="15">
        <v>44778.0</v>
      </c>
      <c r="J411" s="36">
        <v>4246.05</v>
      </c>
      <c r="K411" s="37">
        <f t="shared" ref="K411:L411" si="420">J411/J412-1</f>
        <v>0.0000235518553</v>
      </c>
      <c r="L411" s="38">
        <f t="shared" si="420"/>
        <v>-1.003129142</v>
      </c>
      <c r="M411" s="18">
        <f t="shared" si="5"/>
        <v>-0.06997644814</v>
      </c>
      <c r="N411" s="3"/>
    </row>
    <row r="412" ht="14.25" customHeight="1">
      <c r="A412" s="23">
        <v>44777.0</v>
      </c>
      <c r="B412" s="24">
        <v>189.1</v>
      </c>
      <c r="C412" s="24">
        <f t="shared" si="2"/>
        <v>-0.01433411519</v>
      </c>
      <c r="D412" s="25">
        <v>-0.0143</v>
      </c>
      <c r="E412" s="23">
        <v>44777.0</v>
      </c>
      <c r="F412" s="26">
        <v>17382.0</v>
      </c>
      <c r="G412" s="24">
        <f t="shared" si="3"/>
        <v>-0.0003536891504</v>
      </c>
      <c r="H412" s="25">
        <v>-4.0E-4</v>
      </c>
      <c r="I412" s="23">
        <v>44777.0</v>
      </c>
      <c r="J412" s="27">
        <v>4245.95</v>
      </c>
      <c r="K412" s="28">
        <f t="shared" ref="K412:L412" si="421">J412/J413-1</f>
        <v>-0.007526617814</v>
      </c>
      <c r="L412" s="29">
        <f t="shared" si="421"/>
        <v>0.9890650794</v>
      </c>
      <c r="M412" s="30">
        <f t="shared" si="5"/>
        <v>-0.07752661781</v>
      </c>
      <c r="N412" s="3"/>
    </row>
    <row r="413" ht="14.25" customHeight="1">
      <c r="A413" s="15">
        <v>44776.0</v>
      </c>
      <c r="B413" s="16">
        <v>191.85</v>
      </c>
      <c r="C413" s="16">
        <f t="shared" si="2"/>
        <v>-0.01133728421</v>
      </c>
      <c r="D413" s="35">
        <v>-0.0113</v>
      </c>
      <c r="E413" s="15">
        <v>44776.0</v>
      </c>
      <c r="F413" s="17">
        <v>17388.15</v>
      </c>
      <c r="G413" s="16">
        <f t="shared" si="3"/>
        <v>0.002461740687</v>
      </c>
      <c r="H413" s="35">
        <v>0.0025</v>
      </c>
      <c r="I413" s="15">
        <v>44776.0</v>
      </c>
      <c r="J413" s="36">
        <v>4278.15</v>
      </c>
      <c r="K413" s="37">
        <f t="shared" ref="K413:L413" si="422">J413/J414-1</f>
        <v>-0.003783997765</v>
      </c>
      <c r="L413" s="38">
        <f t="shared" si="422"/>
        <v>-2.008677061</v>
      </c>
      <c r="M413" s="18">
        <f t="shared" si="5"/>
        <v>-0.07378399776</v>
      </c>
      <c r="N413" s="3"/>
    </row>
    <row r="414" ht="14.25" customHeight="1">
      <c r="A414" s="23">
        <v>44775.0</v>
      </c>
      <c r="B414" s="24">
        <v>194.05</v>
      </c>
      <c r="C414" s="24">
        <f t="shared" si="2"/>
        <v>0.00128998968</v>
      </c>
      <c r="D414" s="25">
        <v>0.0013</v>
      </c>
      <c r="E414" s="23">
        <v>44775.0</v>
      </c>
      <c r="F414" s="26">
        <v>17345.45</v>
      </c>
      <c r="G414" s="24">
        <f t="shared" si="3"/>
        <v>0.0003114177871</v>
      </c>
      <c r="H414" s="25">
        <v>3.0E-4</v>
      </c>
      <c r="I414" s="23">
        <v>44775.0</v>
      </c>
      <c r="J414" s="27">
        <v>4294.4</v>
      </c>
      <c r="K414" s="28">
        <f t="shared" ref="K414:L414" si="423">J414/J415-1</f>
        <v>0.003751446235</v>
      </c>
      <c r="L414" s="29">
        <f t="shared" si="423"/>
        <v>-0.7822193551</v>
      </c>
      <c r="M414" s="30">
        <f t="shared" si="5"/>
        <v>-0.06624855376</v>
      </c>
      <c r="N414" s="3"/>
    </row>
    <row r="415" ht="14.25" customHeight="1">
      <c r="A415" s="15">
        <v>44774.0</v>
      </c>
      <c r="B415" s="16">
        <v>193.8</v>
      </c>
      <c r="C415" s="16">
        <f t="shared" si="2"/>
        <v>-0.01549403099</v>
      </c>
      <c r="D415" s="35">
        <v>-0.0155</v>
      </c>
      <c r="E415" s="15">
        <v>44774.0</v>
      </c>
      <c r="F415" s="17">
        <v>17340.05</v>
      </c>
      <c r="G415" s="16">
        <f t="shared" si="3"/>
        <v>0.01059548614</v>
      </c>
      <c r="H415" s="35">
        <v>0.0106</v>
      </c>
      <c r="I415" s="15">
        <v>44774.0</v>
      </c>
      <c r="J415" s="36">
        <v>4278.35</v>
      </c>
      <c r="K415" s="37">
        <f t="shared" ref="K415:L415" si="424">J415/J416-1</f>
        <v>0.01722580185</v>
      </c>
      <c r="L415" s="38">
        <f t="shared" si="424"/>
        <v>0.06735503647</v>
      </c>
      <c r="M415" s="18">
        <f t="shared" si="5"/>
        <v>-0.05277419815</v>
      </c>
      <c r="N415" s="3"/>
    </row>
    <row r="416" ht="14.25" customHeight="1">
      <c r="A416" s="23">
        <v>44771.0</v>
      </c>
      <c r="B416" s="24">
        <v>196.85</v>
      </c>
      <c r="C416" s="24">
        <f t="shared" si="2"/>
        <v>0.04902744471</v>
      </c>
      <c r="D416" s="25">
        <v>0.049</v>
      </c>
      <c r="E416" s="23">
        <v>44771.0</v>
      </c>
      <c r="F416" s="26">
        <v>17158.25</v>
      </c>
      <c r="G416" s="24">
        <f t="shared" si="3"/>
        <v>0.01350593044</v>
      </c>
      <c r="H416" s="25">
        <v>0.0135</v>
      </c>
      <c r="I416" s="23">
        <v>44771.0</v>
      </c>
      <c r="J416" s="27">
        <v>4205.9</v>
      </c>
      <c r="K416" s="28">
        <f t="shared" ref="K416:L416" si="425">J416/J417-1</f>
        <v>0.01613877413</v>
      </c>
      <c r="L416" s="29">
        <f t="shared" si="425"/>
        <v>0.8602657203</v>
      </c>
      <c r="M416" s="30">
        <f t="shared" si="5"/>
        <v>-0.05386122587</v>
      </c>
      <c r="N416" s="3"/>
    </row>
    <row r="417" ht="14.25" customHeight="1">
      <c r="A417" s="15">
        <v>44770.0</v>
      </c>
      <c r="B417" s="16">
        <v>187.65</v>
      </c>
      <c r="C417" s="16">
        <f t="shared" si="2"/>
        <v>0.003207698476</v>
      </c>
      <c r="D417" s="35">
        <v>0.0032</v>
      </c>
      <c r="E417" s="15">
        <v>44770.0</v>
      </c>
      <c r="F417" s="17">
        <v>16929.6</v>
      </c>
      <c r="G417" s="16">
        <f t="shared" si="3"/>
        <v>0.01729380235</v>
      </c>
      <c r="H417" s="35">
        <v>0.0173</v>
      </c>
      <c r="I417" s="15">
        <v>44770.0</v>
      </c>
      <c r="J417" s="36">
        <v>4139.1</v>
      </c>
      <c r="K417" s="37">
        <f t="shared" ref="K417:L417" si="426">J417/J418-1</f>
        <v>0.008675520897</v>
      </c>
      <c r="L417" s="38">
        <f t="shared" si="426"/>
        <v>0.8076510097</v>
      </c>
      <c r="M417" s="18">
        <f t="shared" si="5"/>
        <v>-0.0613244791</v>
      </c>
      <c r="N417" s="3"/>
    </row>
    <row r="418" ht="14.25" customHeight="1">
      <c r="A418" s="23">
        <v>44769.0</v>
      </c>
      <c r="B418" s="24">
        <v>187.05</v>
      </c>
      <c r="C418" s="24">
        <f t="shared" si="2"/>
        <v>-0.004788507582</v>
      </c>
      <c r="D418" s="25">
        <v>-0.0048</v>
      </c>
      <c r="E418" s="23">
        <v>44769.0</v>
      </c>
      <c r="F418" s="26">
        <v>16641.8</v>
      </c>
      <c r="G418" s="24">
        <f t="shared" si="3"/>
        <v>0.009582106122</v>
      </c>
      <c r="H418" s="25">
        <v>0.0096</v>
      </c>
      <c r="I418" s="23">
        <v>44769.0</v>
      </c>
      <c r="J418" s="27">
        <v>4103.5</v>
      </c>
      <c r="K418" s="28">
        <f t="shared" ref="K418:L418" si="427">J418/J419-1</f>
        <v>0.00479933397</v>
      </c>
      <c r="L418" s="29">
        <f t="shared" si="427"/>
        <v>-1.396407726</v>
      </c>
      <c r="M418" s="30">
        <f t="shared" si="5"/>
        <v>-0.06520066603</v>
      </c>
      <c r="N418" s="3"/>
    </row>
    <row r="419" ht="14.25" customHeight="1">
      <c r="A419" s="15">
        <v>44768.0</v>
      </c>
      <c r="B419" s="16">
        <v>187.95</v>
      </c>
      <c r="C419" s="16">
        <f t="shared" si="2"/>
        <v>0.009669621273</v>
      </c>
      <c r="D419" s="35">
        <v>0.0097</v>
      </c>
      <c r="E419" s="15">
        <v>44768.0</v>
      </c>
      <c r="F419" s="17">
        <v>16483.85</v>
      </c>
      <c r="G419" s="16">
        <f t="shared" si="3"/>
        <v>-0.00884793458</v>
      </c>
      <c r="H419" s="35">
        <v>-0.0088</v>
      </c>
      <c r="I419" s="15">
        <v>44768.0</v>
      </c>
      <c r="J419" s="36">
        <v>4083.9</v>
      </c>
      <c r="K419" s="37">
        <f t="shared" ref="K419:L419" si="428">J419/J420-1</f>
        <v>-0.01210706467</v>
      </c>
      <c r="L419" s="38">
        <f t="shared" si="428"/>
        <v>0.5173702226</v>
      </c>
      <c r="M419" s="18">
        <f t="shared" si="5"/>
        <v>-0.08210706467</v>
      </c>
      <c r="N419" s="3"/>
    </row>
    <row r="420" ht="14.25" customHeight="1">
      <c r="A420" s="23">
        <v>44767.0</v>
      </c>
      <c r="B420" s="24">
        <v>186.15</v>
      </c>
      <c r="C420" s="24">
        <f t="shared" si="2"/>
        <v>-0.008521970706</v>
      </c>
      <c r="D420" s="25">
        <v>-0.0085</v>
      </c>
      <c r="E420" s="23">
        <v>44767.0</v>
      </c>
      <c r="F420" s="26">
        <v>16631.0</v>
      </c>
      <c r="G420" s="24">
        <f t="shared" si="3"/>
        <v>-0.005290245792</v>
      </c>
      <c r="H420" s="25">
        <v>-0.0053</v>
      </c>
      <c r="I420" s="23">
        <v>44767.0</v>
      </c>
      <c r="J420" s="27">
        <v>4133.95</v>
      </c>
      <c r="K420" s="28">
        <f t="shared" ref="K420:L420" si="429">J420/J421-1</f>
        <v>-0.007978978691</v>
      </c>
      <c r="L420" s="29">
        <f t="shared" si="429"/>
        <v>-3.673472634</v>
      </c>
      <c r="M420" s="30">
        <f t="shared" si="5"/>
        <v>-0.07797897869</v>
      </c>
      <c r="N420" s="3"/>
    </row>
    <row r="421" ht="14.25" customHeight="1">
      <c r="A421" s="15">
        <v>44764.0</v>
      </c>
      <c r="B421" s="16">
        <v>187.75</v>
      </c>
      <c r="C421" s="16">
        <f t="shared" si="2"/>
        <v>0.03815316561</v>
      </c>
      <c r="D421" s="35">
        <v>0.0382</v>
      </c>
      <c r="E421" s="15">
        <v>44764.0</v>
      </c>
      <c r="F421" s="17">
        <v>16719.45</v>
      </c>
      <c r="G421" s="16">
        <f t="shared" si="3"/>
        <v>0.006877343009</v>
      </c>
      <c r="H421" s="35">
        <v>0.0069</v>
      </c>
      <c r="I421" s="15">
        <v>44764.0</v>
      </c>
      <c r="J421" s="36">
        <v>4167.2</v>
      </c>
      <c r="K421" s="37">
        <f t="shared" ref="K421:L421" si="430">J421/J422-1</f>
        <v>0.002984499856</v>
      </c>
      <c r="L421" s="38">
        <f t="shared" si="430"/>
        <v>-0.6317270148</v>
      </c>
      <c r="M421" s="18">
        <f t="shared" si="5"/>
        <v>-0.06701550014</v>
      </c>
      <c r="N421" s="3"/>
    </row>
    <row r="422" ht="14.25" customHeight="1">
      <c r="A422" s="23">
        <v>44763.0</v>
      </c>
      <c r="B422" s="24">
        <v>180.85</v>
      </c>
      <c r="C422" s="24">
        <f t="shared" si="2"/>
        <v>0.0194475761</v>
      </c>
      <c r="D422" s="25">
        <v>0.0194</v>
      </c>
      <c r="E422" s="23">
        <v>44763.0</v>
      </c>
      <c r="F422" s="26">
        <v>16605.25</v>
      </c>
      <c r="G422" s="24">
        <f t="shared" si="3"/>
        <v>0.005108695981</v>
      </c>
      <c r="H422" s="25">
        <v>0.0051</v>
      </c>
      <c r="I422" s="23">
        <v>44763.0</v>
      </c>
      <c r="J422" s="27">
        <v>4154.8</v>
      </c>
      <c r="K422" s="28">
        <f t="shared" ref="K422:L422" si="431">J422/J423-1</f>
        <v>0.008104042316</v>
      </c>
      <c r="L422" s="29">
        <f t="shared" si="431"/>
        <v>-0.3180213977</v>
      </c>
      <c r="M422" s="30">
        <f t="shared" si="5"/>
        <v>-0.06189595768</v>
      </c>
      <c r="N422" s="3"/>
    </row>
    <row r="423" ht="14.25" customHeight="1">
      <c r="A423" s="15">
        <v>44762.0</v>
      </c>
      <c r="B423" s="16">
        <v>177.4</v>
      </c>
      <c r="C423" s="16">
        <f t="shared" si="2"/>
        <v>0.0019768427</v>
      </c>
      <c r="D423" s="35">
        <v>0.002</v>
      </c>
      <c r="E423" s="15">
        <v>44762.0</v>
      </c>
      <c r="F423" s="17">
        <v>16520.85</v>
      </c>
      <c r="G423" s="16">
        <f t="shared" si="3"/>
        <v>0.01103390033</v>
      </c>
      <c r="H423" s="35">
        <v>0.011</v>
      </c>
      <c r="I423" s="15">
        <v>44762.0</v>
      </c>
      <c r="J423" s="36">
        <v>4121.4</v>
      </c>
      <c r="K423" s="37">
        <f t="shared" ref="K423:L423" si="432">J423/J424-1</f>
        <v>0.01188313283</v>
      </c>
      <c r="L423" s="38">
        <f t="shared" si="432"/>
        <v>0.2485335338</v>
      </c>
      <c r="M423" s="18">
        <f t="shared" si="5"/>
        <v>-0.05811686717</v>
      </c>
      <c r="N423" s="3"/>
    </row>
    <row r="424" ht="14.25" customHeight="1">
      <c r="A424" s="23">
        <v>44761.0</v>
      </c>
      <c r="B424" s="24">
        <v>177.05</v>
      </c>
      <c r="C424" s="24">
        <f t="shared" si="2"/>
        <v>0.009407069555</v>
      </c>
      <c r="D424" s="25">
        <v>0.0094</v>
      </c>
      <c r="E424" s="23">
        <v>44761.0</v>
      </c>
      <c r="F424" s="26">
        <v>16340.55</v>
      </c>
      <c r="G424" s="24">
        <f t="shared" si="3"/>
        <v>0.003811776269</v>
      </c>
      <c r="H424" s="25">
        <v>0.0038</v>
      </c>
      <c r="I424" s="23">
        <v>44761.0</v>
      </c>
      <c r="J424" s="27">
        <v>4073.0</v>
      </c>
      <c r="K424" s="28">
        <f t="shared" ref="K424:L424" si="433">J424/J425-1</f>
        <v>0.009517672136</v>
      </c>
      <c r="L424" s="29">
        <f t="shared" si="433"/>
        <v>-0.4981994298</v>
      </c>
      <c r="M424" s="30">
        <f t="shared" si="5"/>
        <v>-0.06048232786</v>
      </c>
      <c r="N424" s="3"/>
    </row>
    <row r="425" ht="14.25" customHeight="1">
      <c r="A425" s="15">
        <v>44760.0</v>
      </c>
      <c r="B425" s="16">
        <v>175.4</v>
      </c>
      <c r="C425" s="16">
        <f t="shared" si="2"/>
        <v>0.01563404748</v>
      </c>
      <c r="D425" s="35">
        <v>0.0156</v>
      </c>
      <c r="E425" s="15">
        <v>44760.0</v>
      </c>
      <c r="F425" s="17">
        <v>16278.5</v>
      </c>
      <c r="G425" s="16">
        <f t="shared" si="3"/>
        <v>0.0142873165</v>
      </c>
      <c r="H425" s="35">
        <v>0.0143</v>
      </c>
      <c r="I425" s="15">
        <v>44760.0</v>
      </c>
      <c r="J425" s="36">
        <v>4034.6</v>
      </c>
      <c r="K425" s="37">
        <f t="shared" ref="K425:L425" si="434">J425/J426-1</f>
        <v>0.01896704129</v>
      </c>
      <c r="L425" s="38">
        <f t="shared" si="434"/>
        <v>3.284757887</v>
      </c>
      <c r="M425" s="18">
        <f t="shared" si="5"/>
        <v>-0.05103295871</v>
      </c>
      <c r="N425" s="3"/>
    </row>
    <row r="426" ht="14.25" customHeight="1">
      <c r="A426" s="23">
        <v>44757.0</v>
      </c>
      <c r="B426" s="24">
        <v>172.7</v>
      </c>
      <c r="C426" s="24">
        <f t="shared" si="2"/>
        <v>0.004946173989</v>
      </c>
      <c r="D426" s="25">
        <v>0.0049</v>
      </c>
      <c r="E426" s="23">
        <v>44757.0</v>
      </c>
      <c r="F426" s="26">
        <v>16049.2</v>
      </c>
      <c r="G426" s="24">
        <f t="shared" si="3"/>
        <v>0.00693597011</v>
      </c>
      <c r="H426" s="25">
        <v>0.0069</v>
      </c>
      <c r="I426" s="23">
        <v>44757.0</v>
      </c>
      <c r="J426" s="27">
        <v>3959.5</v>
      </c>
      <c r="K426" s="28">
        <f t="shared" ref="K426:L426" si="435">J426/J427-1</f>
        <v>0.004426630814</v>
      </c>
      <c r="L426" s="29">
        <f t="shared" si="435"/>
        <v>-1.408829875</v>
      </c>
      <c r="M426" s="30">
        <f t="shared" si="5"/>
        <v>-0.06557336919</v>
      </c>
      <c r="N426" s="3"/>
    </row>
    <row r="427" ht="14.25" customHeight="1">
      <c r="A427" s="15">
        <v>44756.0</v>
      </c>
      <c r="B427" s="16">
        <v>171.85</v>
      </c>
      <c r="C427" s="16">
        <f t="shared" si="2"/>
        <v>-0.01264004596</v>
      </c>
      <c r="D427" s="35">
        <v>-0.0126</v>
      </c>
      <c r="E427" s="15">
        <v>44756.0</v>
      </c>
      <c r="F427" s="17">
        <v>15938.65</v>
      </c>
      <c r="G427" s="16">
        <f t="shared" si="3"/>
        <v>-0.001753655275</v>
      </c>
      <c r="H427" s="35">
        <v>-0.0018</v>
      </c>
      <c r="I427" s="15">
        <v>44756.0</v>
      </c>
      <c r="J427" s="36">
        <v>3942.05</v>
      </c>
      <c r="K427" s="37">
        <f t="shared" ref="K427:L427" si="436">J427/J428-1</f>
        <v>-0.01082756198</v>
      </c>
      <c r="L427" s="38">
        <f t="shared" si="436"/>
        <v>-9.533726893</v>
      </c>
      <c r="M427" s="18">
        <f t="shared" si="5"/>
        <v>-0.08082756198</v>
      </c>
      <c r="N427" s="3"/>
    </row>
    <row r="428" ht="14.25" customHeight="1">
      <c r="A428" s="23">
        <v>44755.0</v>
      </c>
      <c r="B428" s="24">
        <v>174.05</v>
      </c>
      <c r="C428" s="24">
        <f t="shared" si="2"/>
        <v>0.01280186209</v>
      </c>
      <c r="D428" s="25">
        <v>0.0128</v>
      </c>
      <c r="E428" s="23">
        <v>44755.0</v>
      </c>
      <c r="F428" s="26">
        <v>15966.65</v>
      </c>
      <c r="G428" s="24">
        <f t="shared" si="3"/>
        <v>-0.00570732892</v>
      </c>
      <c r="H428" s="25">
        <v>-0.0057</v>
      </c>
      <c r="I428" s="23">
        <v>44755.0</v>
      </c>
      <c r="J428" s="27">
        <v>3985.2</v>
      </c>
      <c r="K428" s="28">
        <f t="shared" ref="K428:L428" si="437">J428/J429-1</f>
        <v>0.001268796402</v>
      </c>
      <c r="L428" s="29">
        <f t="shared" si="437"/>
        <v>-1.228235089</v>
      </c>
      <c r="M428" s="30">
        <f t="shared" si="5"/>
        <v>-0.0687312036</v>
      </c>
      <c r="N428" s="3"/>
    </row>
    <row r="429" ht="14.25" customHeight="1">
      <c r="A429" s="15">
        <v>44754.0</v>
      </c>
      <c r="B429" s="16">
        <v>171.85</v>
      </c>
      <c r="C429" s="16">
        <f t="shared" si="2"/>
        <v>0.003503649635</v>
      </c>
      <c r="D429" s="35">
        <v>0.0035</v>
      </c>
      <c r="E429" s="15">
        <v>44754.0</v>
      </c>
      <c r="F429" s="17">
        <v>16058.3</v>
      </c>
      <c r="G429" s="16">
        <f t="shared" si="3"/>
        <v>-0.009724963</v>
      </c>
      <c r="H429" s="35">
        <v>-0.0097</v>
      </c>
      <c r="I429" s="15">
        <v>44754.0</v>
      </c>
      <c r="J429" s="36">
        <v>3980.15</v>
      </c>
      <c r="K429" s="37">
        <f t="shared" ref="K429:L429" si="438">J429/J430-1</f>
        <v>-0.005559164501</v>
      </c>
      <c r="L429" s="38">
        <f t="shared" si="438"/>
        <v>-1.533834775</v>
      </c>
      <c r="M429" s="18">
        <f t="shared" si="5"/>
        <v>-0.0755591645</v>
      </c>
      <c r="N429" s="3"/>
    </row>
    <row r="430" ht="14.25" customHeight="1">
      <c r="A430" s="23">
        <v>44753.0</v>
      </c>
      <c r="B430" s="24">
        <v>171.25</v>
      </c>
      <c r="C430" s="24">
        <f t="shared" si="2"/>
        <v>-0.01211421979</v>
      </c>
      <c r="D430" s="25">
        <v>-0.0121</v>
      </c>
      <c r="E430" s="23">
        <v>44753.0</v>
      </c>
      <c r="F430" s="26">
        <v>16216.0</v>
      </c>
      <c r="G430" s="24">
        <f t="shared" si="3"/>
        <v>-0.0002835900028</v>
      </c>
      <c r="H430" s="25">
        <v>-3.0E-4</v>
      </c>
      <c r="I430" s="23">
        <v>44753.0</v>
      </c>
      <c r="J430" s="27">
        <v>4002.4</v>
      </c>
      <c r="K430" s="28">
        <f t="shared" ref="K430:L430" si="439">J430/J431-1</f>
        <v>0.0104136425</v>
      </c>
      <c r="L430" s="29">
        <f t="shared" si="439"/>
        <v>-13.90103864</v>
      </c>
      <c r="M430" s="30">
        <f t="shared" si="5"/>
        <v>-0.0595863575</v>
      </c>
      <c r="N430" s="3"/>
    </row>
    <row r="431" ht="14.25" customHeight="1">
      <c r="A431" s="15">
        <v>44750.0</v>
      </c>
      <c r="B431" s="16">
        <v>173.35</v>
      </c>
      <c r="C431" s="16">
        <f t="shared" si="2"/>
        <v>0.04933414044</v>
      </c>
      <c r="D431" s="35">
        <v>0.0493</v>
      </c>
      <c r="E431" s="15">
        <v>44750.0</v>
      </c>
      <c r="F431" s="17">
        <v>16220.6</v>
      </c>
      <c r="G431" s="16">
        <f t="shared" si="3"/>
        <v>0.005436096424</v>
      </c>
      <c r="H431" s="35">
        <v>0.0054</v>
      </c>
      <c r="I431" s="15">
        <v>44750.0</v>
      </c>
      <c r="J431" s="36">
        <v>3961.15</v>
      </c>
      <c r="K431" s="37">
        <f t="shared" ref="K431:L431" si="440">J431/J432-1</f>
        <v>-0.0008071941176</v>
      </c>
      <c r="L431" s="38">
        <f t="shared" si="440"/>
        <v>-1.044486507</v>
      </c>
      <c r="M431" s="18">
        <f t="shared" si="5"/>
        <v>-0.07080719412</v>
      </c>
      <c r="N431" s="3"/>
    </row>
    <row r="432" ht="14.25" customHeight="1">
      <c r="A432" s="23">
        <v>44749.0</v>
      </c>
      <c r="B432" s="24">
        <v>165.2</v>
      </c>
      <c r="C432" s="24">
        <f t="shared" si="2"/>
        <v>0.01474201474</v>
      </c>
      <c r="D432" s="25">
        <v>0.0147</v>
      </c>
      <c r="E432" s="23">
        <v>44749.0</v>
      </c>
      <c r="F432" s="26">
        <v>16132.9</v>
      </c>
      <c r="G432" s="24">
        <f t="shared" si="3"/>
        <v>0.008949455278</v>
      </c>
      <c r="H432" s="25">
        <v>0.0089</v>
      </c>
      <c r="I432" s="23">
        <v>44749.0</v>
      </c>
      <c r="J432" s="27">
        <v>3964.35</v>
      </c>
      <c r="K432" s="28">
        <f t="shared" ref="K432:L432" si="441">J432/J433-1</f>
        <v>0.01814469528</v>
      </c>
      <c r="L432" s="29">
        <f t="shared" si="441"/>
        <v>5.318178175</v>
      </c>
      <c r="M432" s="30">
        <f t="shared" si="5"/>
        <v>-0.05185530472</v>
      </c>
      <c r="N432" s="3"/>
    </row>
    <row r="433" ht="14.25" customHeight="1">
      <c r="A433" s="15">
        <v>44748.0</v>
      </c>
      <c r="B433" s="16">
        <v>162.8</v>
      </c>
      <c r="C433" s="16">
        <f t="shared" si="2"/>
        <v>0.02680542416</v>
      </c>
      <c r="D433" s="35">
        <v>0.0268</v>
      </c>
      <c r="E433" s="15">
        <v>44748.0</v>
      </c>
      <c r="F433" s="17">
        <v>15989.8</v>
      </c>
      <c r="G433" s="16">
        <f t="shared" si="3"/>
        <v>0.01131817707</v>
      </c>
      <c r="H433" s="35">
        <v>0.0113</v>
      </c>
      <c r="I433" s="15">
        <v>44748.0</v>
      </c>
      <c r="J433" s="36">
        <v>3893.7</v>
      </c>
      <c r="K433" s="37">
        <f t="shared" ref="K433:L433" si="442">J433/J434-1</f>
        <v>0.00287182393</v>
      </c>
      <c r="L433" s="38">
        <f t="shared" si="442"/>
        <v>-1.68482901</v>
      </c>
      <c r="M433" s="18">
        <f t="shared" si="5"/>
        <v>-0.06712817607</v>
      </c>
      <c r="N433" s="3"/>
    </row>
    <row r="434" ht="14.25" customHeight="1">
      <c r="A434" s="23">
        <v>44747.0</v>
      </c>
      <c r="B434" s="24">
        <v>158.55</v>
      </c>
      <c r="C434" s="24">
        <f t="shared" si="2"/>
        <v>-0.01704897706</v>
      </c>
      <c r="D434" s="25">
        <v>-0.017</v>
      </c>
      <c r="E434" s="23">
        <v>44747.0</v>
      </c>
      <c r="F434" s="26">
        <v>15810.85</v>
      </c>
      <c r="G434" s="24">
        <f t="shared" si="3"/>
        <v>-0.00154717136</v>
      </c>
      <c r="H434" s="25">
        <v>-0.0015</v>
      </c>
      <c r="I434" s="23">
        <v>44747.0</v>
      </c>
      <c r="J434" s="27">
        <v>3882.55</v>
      </c>
      <c r="K434" s="28">
        <f t="shared" ref="K434:L434" si="443">J434/J435-1</f>
        <v>-0.004193490472</v>
      </c>
      <c r="L434" s="29">
        <f t="shared" si="443"/>
        <v>-1.457019486</v>
      </c>
      <c r="M434" s="30">
        <f t="shared" si="5"/>
        <v>-0.07419349047</v>
      </c>
      <c r="N434" s="3"/>
    </row>
    <row r="435" ht="14.25" customHeight="1">
      <c r="A435" s="15">
        <v>44746.0</v>
      </c>
      <c r="B435" s="16">
        <v>161.3</v>
      </c>
      <c r="C435" s="16">
        <f t="shared" si="2"/>
        <v>0.001241464929</v>
      </c>
      <c r="D435" s="35">
        <v>0.0012</v>
      </c>
      <c r="E435" s="15">
        <v>44746.0</v>
      </c>
      <c r="F435" s="17">
        <v>15835.35</v>
      </c>
      <c r="G435" s="16">
        <f t="shared" si="3"/>
        <v>0.005288200583</v>
      </c>
      <c r="H435" s="35">
        <v>0.0053</v>
      </c>
      <c r="I435" s="15">
        <v>44746.0</v>
      </c>
      <c r="J435" s="36">
        <v>3898.9</v>
      </c>
      <c r="K435" s="37">
        <f t="shared" ref="K435:L435" si="444">J435/J436-1</f>
        <v>0.009175736712</v>
      </c>
      <c r="L435" s="38">
        <f t="shared" si="444"/>
        <v>1.370018894</v>
      </c>
      <c r="M435" s="18">
        <f t="shared" si="5"/>
        <v>-0.06082426329</v>
      </c>
      <c r="N435" s="3"/>
    </row>
    <row r="436" ht="14.25" customHeight="1">
      <c r="A436" s="23">
        <v>44743.0</v>
      </c>
      <c r="B436" s="24">
        <v>161.1</v>
      </c>
      <c r="C436" s="24">
        <f t="shared" si="2"/>
        <v>0.02939297125</v>
      </c>
      <c r="D436" s="25">
        <v>0.0294</v>
      </c>
      <c r="E436" s="23">
        <v>44743.0</v>
      </c>
      <c r="F436" s="26">
        <v>15752.05</v>
      </c>
      <c r="G436" s="24">
        <f t="shared" si="3"/>
        <v>-0.001787043931</v>
      </c>
      <c r="H436" s="25">
        <v>-0.0018</v>
      </c>
      <c r="I436" s="23">
        <v>44743.0</v>
      </c>
      <c r="J436" s="27">
        <v>3863.45</v>
      </c>
      <c r="K436" s="28">
        <f t="shared" ref="K436:L436" si="445">J436/J437-1</f>
        <v>0.003871588001</v>
      </c>
      <c r="L436" s="29">
        <f t="shared" si="445"/>
        <v>-2.555954921</v>
      </c>
      <c r="M436" s="30">
        <f t="shared" si="5"/>
        <v>-0.066128412</v>
      </c>
      <c r="N436" s="3"/>
    </row>
    <row r="437" ht="14.25" customHeight="1">
      <c r="A437" s="15">
        <v>44742.0</v>
      </c>
      <c r="B437" s="16">
        <v>156.5</v>
      </c>
      <c r="C437" s="16">
        <f t="shared" si="2"/>
        <v>-0.03275648949</v>
      </c>
      <c r="D437" s="35">
        <v>-0.0328</v>
      </c>
      <c r="E437" s="15">
        <v>44742.0</v>
      </c>
      <c r="F437" s="17">
        <v>15780.25</v>
      </c>
      <c r="G437" s="16">
        <f t="shared" si="3"/>
        <v>-0.001193105936</v>
      </c>
      <c r="H437" s="35">
        <v>-0.0012</v>
      </c>
      <c r="I437" s="15">
        <v>44742.0</v>
      </c>
      <c r="J437" s="36">
        <v>3848.55</v>
      </c>
      <c r="K437" s="37">
        <f t="shared" ref="K437:L437" si="446">J437/J438-1</f>
        <v>-0.002488239182</v>
      </c>
      <c r="L437" s="38">
        <f t="shared" si="446"/>
        <v>-0.6310995471</v>
      </c>
      <c r="M437" s="18">
        <f t="shared" si="5"/>
        <v>-0.07248823918</v>
      </c>
      <c r="N437" s="3"/>
    </row>
    <row r="438" ht="14.25" customHeight="1">
      <c r="A438" s="23">
        <v>44741.0</v>
      </c>
      <c r="B438" s="24">
        <v>161.8</v>
      </c>
      <c r="C438" s="24">
        <f t="shared" si="2"/>
        <v>0.0318877551</v>
      </c>
      <c r="D438" s="25">
        <v>0.0319</v>
      </c>
      <c r="E438" s="23">
        <v>44741.0</v>
      </c>
      <c r="F438" s="26">
        <v>15799.1</v>
      </c>
      <c r="G438" s="24">
        <f t="shared" si="3"/>
        <v>-0.003223934083</v>
      </c>
      <c r="H438" s="25">
        <v>-0.0032</v>
      </c>
      <c r="I438" s="23">
        <v>44741.0</v>
      </c>
      <c r="J438" s="27">
        <v>3858.15</v>
      </c>
      <c r="K438" s="28">
        <f t="shared" ref="K438:L438" si="447">J438/J439-1</f>
        <v>-0.006745015254</v>
      </c>
      <c r="L438" s="29">
        <f t="shared" si="447"/>
        <v>0.6545437574</v>
      </c>
      <c r="M438" s="30">
        <f t="shared" si="5"/>
        <v>-0.07674501525</v>
      </c>
      <c r="N438" s="3"/>
    </row>
    <row r="439" ht="14.25" customHeight="1">
      <c r="A439" s="15">
        <v>44740.0</v>
      </c>
      <c r="B439" s="16">
        <v>156.8</v>
      </c>
      <c r="C439" s="16">
        <f t="shared" si="2"/>
        <v>-0.01228346457</v>
      </c>
      <c r="D439" s="35">
        <v>-0.0123</v>
      </c>
      <c r="E439" s="15">
        <v>44740.0</v>
      </c>
      <c r="F439" s="17">
        <v>15850.2</v>
      </c>
      <c r="G439" s="16">
        <f t="shared" si="3"/>
        <v>0.001146408709</v>
      </c>
      <c r="H439" s="35">
        <v>0.0011</v>
      </c>
      <c r="I439" s="15">
        <v>44740.0</v>
      </c>
      <c r="J439" s="36">
        <v>3884.35</v>
      </c>
      <c r="K439" s="37">
        <f t="shared" ref="K439:L439" si="448">J439/J440-1</f>
        <v>-0.004076661752</v>
      </c>
      <c r="L439" s="38">
        <f t="shared" si="448"/>
        <v>-1.253830881</v>
      </c>
      <c r="M439" s="18">
        <f t="shared" si="5"/>
        <v>-0.07407666175</v>
      </c>
      <c r="N439" s="3"/>
    </row>
    <row r="440" ht="14.25" customHeight="1">
      <c r="A440" s="23">
        <v>44739.0</v>
      </c>
      <c r="B440" s="24">
        <v>158.75</v>
      </c>
      <c r="C440" s="24">
        <f t="shared" si="2"/>
        <v>0.004111321948</v>
      </c>
      <c r="D440" s="25">
        <v>0.0041</v>
      </c>
      <c r="E440" s="23">
        <v>44739.0</v>
      </c>
      <c r="F440" s="26">
        <v>15832.05</v>
      </c>
      <c r="G440" s="24">
        <f t="shared" si="3"/>
        <v>0.008459002819</v>
      </c>
      <c r="H440" s="25">
        <v>0.0085</v>
      </c>
      <c r="I440" s="23">
        <v>44739.0</v>
      </c>
      <c r="J440" s="27">
        <v>3900.25</v>
      </c>
      <c r="K440" s="28">
        <f t="shared" ref="K440:L440" si="449">J440/J441-1</f>
        <v>0.01606054291</v>
      </c>
      <c r="L440" s="29">
        <f t="shared" si="449"/>
        <v>-0.1755697454</v>
      </c>
      <c r="M440" s="30">
        <f t="shared" si="5"/>
        <v>-0.05393945709</v>
      </c>
      <c r="N440" s="3"/>
    </row>
    <row r="441" ht="14.25" customHeight="1">
      <c r="A441" s="15">
        <v>44736.0</v>
      </c>
      <c r="B441" s="16">
        <v>158.1</v>
      </c>
      <c r="C441" s="16">
        <f t="shared" si="2"/>
        <v>0.01119283658</v>
      </c>
      <c r="D441" s="35">
        <v>0.0112</v>
      </c>
      <c r="E441" s="15">
        <v>44736.0</v>
      </c>
      <c r="F441" s="17">
        <v>15699.25</v>
      </c>
      <c r="G441" s="16">
        <f t="shared" si="3"/>
        <v>0.009166497929</v>
      </c>
      <c r="H441" s="35">
        <v>0.0092</v>
      </c>
      <c r="I441" s="15">
        <v>44736.0</v>
      </c>
      <c r="J441" s="36">
        <v>3838.6</v>
      </c>
      <c r="K441" s="37">
        <f t="shared" ref="K441:L441" si="450">J441/J442-1</f>
        <v>0.01948077817</v>
      </c>
      <c r="L441" s="38">
        <f t="shared" si="450"/>
        <v>0.192915916</v>
      </c>
      <c r="M441" s="18">
        <f t="shared" si="5"/>
        <v>-0.05051922183</v>
      </c>
      <c r="N441" s="3"/>
    </row>
    <row r="442" ht="14.25" customHeight="1">
      <c r="A442" s="23">
        <v>44735.0</v>
      </c>
      <c r="B442" s="24">
        <v>156.35</v>
      </c>
      <c r="C442" s="24">
        <f t="shared" si="2"/>
        <v>0.01493021746</v>
      </c>
      <c r="D442" s="25">
        <v>0.0149</v>
      </c>
      <c r="E442" s="23">
        <v>44735.0</v>
      </c>
      <c r="F442" s="26">
        <v>15556.65</v>
      </c>
      <c r="G442" s="24">
        <f t="shared" si="3"/>
        <v>0.009300409387</v>
      </c>
      <c r="H442" s="25">
        <v>0.0093</v>
      </c>
      <c r="I442" s="23">
        <v>44735.0</v>
      </c>
      <c r="J442" s="27">
        <v>3765.25</v>
      </c>
      <c r="K442" s="28">
        <f t="shared" ref="K442:L442" si="451">J442/J443-1</f>
        <v>0.01633038667</v>
      </c>
      <c r="L442" s="29">
        <f t="shared" si="451"/>
        <v>-2.515710808</v>
      </c>
      <c r="M442" s="30">
        <f t="shared" si="5"/>
        <v>-0.05366961333</v>
      </c>
      <c r="N442" s="3"/>
    </row>
    <row r="443" ht="14.25" customHeight="1">
      <c r="A443" s="15">
        <v>44734.0</v>
      </c>
      <c r="B443" s="16">
        <v>154.05</v>
      </c>
      <c r="C443" s="16">
        <f t="shared" si="2"/>
        <v>-0.0125</v>
      </c>
      <c r="D443" s="35">
        <v>-0.0125</v>
      </c>
      <c r="E443" s="15">
        <v>44734.0</v>
      </c>
      <c r="F443" s="17">
        <v>15413.3</v>
      </c>
      <c r="G443" s="16">
        <f t="shared" si="3"/>
        <v>-0.01441926491</v>
      </c>
      <c r="H443" s="35">
        <v>-0.0144</v>
      </c>
      <c r="I443" s="15">
        <v>44734.0</v>
      </c>
      <c r="J443" s="36">
        <v>3704.75</v>
      </c>
      <c r="K443" s="37">
        <f t="shared" ref="K443:L443" si="452">J443/J444-1</f>
        <v>-0.01077407813</v>
      </c>
      <c r="L443" s="38">
        <f t="shared" si="452"/>
        <v>-1.31767525</v>
      </c>
      <c r="M443" s="18">
        <f t="shared" si="5"/>
        <v>-0.08077407813</v>
      </c>
      <c r="N443" s="3"/>
    </row>
    <row r="444" ht="14.25" customHeight="1">
      <c r="A444" s="23">
        <v>44733.0</v>
      </c>
      <c r="B444" s="24">
        <v>156.0</v>
      </c>
      <c r="C444" s="24">
        <f t="shared" si="2"/>
        <v>0.03965344885</v>
      </c>
      <c r="D444" s="25">
        <v>0.0397</v>
      </c>
      <c r="E444" s="23">
        <v>44733.0</v>
      </c>
      <c r="F444" s="26">
        <v>15638.8</v>
      </c>
      <c r="G444" s="24">
        <f t="shared" si="3"/>
        <v>0.0188043765</v>
      </c>
      <c r="H444" s="25">
        <v>0.0188</v>
      </c>
      <c r="I444" s="23">
        <v>44733.0</v>
      </c>
      <c r="J444" s="27">
        <v>3745.1</v>
      </c>
      <c r="K444" s="28">
        <f t="shared" ref="K444:L444" si="453">J444/J445-1</f>
        <v>0.03391538408</v>
      </c>
      <c r="L444" s="29">
        <f t="shared" si="453"/>
        <v>-2.200028341</v>
      </c>
      <c r="M444" s="30">
        <f t="shared" si="5"/>
        <v>-0.03608461592</v>
      </c>
      <c r="N444" s="3"/>
    </row>
    <row r="445" ht="14.25" customHeight="1">
      <c r="A445" s="15">
        <v>44732.0</v>
      </c>
      <c r="B445" s="16">
        <v>150.05</v>
      </c>
      <c r="C445" s="16">
        <f t="shared" si="2"/>
        <v>-0.02151940007</v>
      </c>
      <c r="D445" s="35">
        <v>-0.0215</v>
      </c>
      <c r="E445" s="15">
        <v>44732.0</v>
      </c>
      <c r="F445" s="17">
        <v>15350.15</v>
      </c>
      <c r="G445" s="16">
        <f t="shared" si="3"/>
        <v>0.003704188054</v>
      </c>
      <c r="H445" s="35">
        <v>0.0037</v>
      </c>
      <c r="I445" s="15">
        <v>44732.0</v>
      </c>
      <c r="J445" s="36">
        <v>3622.25</v>
      </c>
      <c r="K445" s="37">
        <f t="shared" ref="K445:L445" si="454">J445/J446-1</f>
        <v>-0.02826215259</v>
      </c>
      <c r="L445" s="38">
        <f t="shared" si="454"/>
        <v>3.250707042</v>
      </c>
      <c r="M445" s="18">
        <f t="shared" si="5"/>
        <v>-0.09826215259</v>
      </c>
      <c r="N445" s="3"/>
    </row>
    <row r="446" ht="14.25" customHeight="1">
      <c r="A446" s="23">
        <v>44729.0</v>
      </c>
      <c r="B446" s="24">
        <v>153.35</v>
      </c>
      <c r="C446" s="24">
        <f t="shared" si="2"/>
        <v>-0.0003259452412</v>
      </c>
      <c r="D446" s="25">
        <v>-3.0E-4</v>
      </c>
      <c r="E446" s="23">
        <v>44729.0</v>
      </c>
      <c r="F446" s="26">
        <v>15293.5</v>
      </c>
      <c r="G446" s="24">
        <f t="shared" si="3"/>
        <v>-0.004368318946</v>
      </c>
      <c r="H446" s="25">
        <v>-0.0044</v>
      </c>
      <c r="I446" s="23">
        <v>44729.0</v>
      </c>
      <c r="J446" s="27">
        <v>3727.6</v>
      </c>
      <c r="K446" s="28">
        <f t="shared" ref="K446:L446" si="455">J446/J447-1</f>
        <v>-0.006648812141</v>
      </c>
      <c r="L446" s="29">
        <f t="shared" si="455"/>
        <v>-0.8094897288</v>
      </c>
      <c r="M446" s="30">
        <f t="shared" si="5"/>
        <v>-0.07664881214</v>
      </c>
      <c r="N446" s="3"/>
    </row>
    <row r="447" ht="14.25" customHeight="1">
      <c r="A447" s="15">
        <v>44728.0</v>
      </c>
      <c r="B447" s="16">
        <v>153.4</v>
      </c>
      <c r="C447" s="16">
        <f t="shared" si="2"/>
        <v>-0.04005006258</v>
      </c>
      <c r="D447" s="35">
        <v>-0.0401</v>
      </c>
      <c r="E447" s="15">
        <v>44728.0</v>
      </c>
      <c r="F447" s="17">
        <v>15360.6</v>
      </c>
      <c r="G447" s="16">
        <f t="shared" si="3"/>
        <v>-0.02112839859</v>
      </c>
      <c r="H447" s="35">
        <v>-0.0211</v>
      </c>
      <c r="I447" s="15">
        <v>44728.0</v>
      </c>
      <c r="J447" s="36">
        <v>3752.55</v>
      </c>
      <c r="K447" s="37">
        <f t="shared" ref="K447:L447" si="456">J447/J448-1</f>
        <v>-0.03490001929</v>
      </c>
      <c r="L447" s="38">
        <f t="shared" si="456"/>
        <v>-5.811528552</v>
      </c>
      <c r="M447" s="18">
        <f t="shared" si="5"/>
        <v>-0.1049000193</v>
      </c>
      <c r="N447" s="3"/>
    </row>
    <row r="448" ht="14.25" customHeight="1">
      <c r="A448" s="23">
        <v>44727.0</v>
      </c>
      <c r="B448" s="24">
        <v>159.8</v>
      </c>
      <c r="C448" s="24">
        <f t="shared" si="2"/>
        <v>0.005663939585</v>
      </c>
      <c r="D448" s="25">
        <v>0.0057</v>
      </c>
      <c r="E448" s="23">
        <v>44727.0</v>
      </c>
      <c r="F448" s="26">
        <v>15692.15</v>
      </c>
      <c r="G448" s="24">
        <f t="shared" si="3"/>
        <v>-0.002539393978</v>
      </c>
      <c r="H448" s="25">
        <v>-0.0025</v>
      </c>
      <c r="I448" s="23">
        <v>44727.0</v>
      </c>
      <c r="J448" s="27">
        <v>3888.25</v>
      </c>
      <c r="K448" s="28">
        <f t="shared" ref="K448:L448" si="457">J448/J449-1</f>
        <v>0.00725341623</v>
      </c>
      <c r="L448" s="29">
        <f t="shared" si="457"/>
        <v>-2.016262425</v>
      </c>
      <c r="M448" s="30">
        <f t="shared" si="5"/>
        <v>-0.06274658377</v>
      </c>
      <c r="N448" s="3"/>
    </row>
    <row r="449" ht="14.25" customHeight="1">
      <c r="A449" s="15">
        <v>44726.0</v>
      </c>
      <c r="B449" s="16">
        <v>158.9</v>
      </c>
      <c r="C449" s="16">
        <f t="shared" si="2"/>
        <v>0.00601456157</v>
      </c>
      <c r="D449" s="35">
        <v>0.006</v>
      </c>
      <c r="E449" s="15">
        <v>44726.0</v>
      </c>
      <c r="F449" s="17">
        <v>15732.1</v>
      </c>
      <c r="G449" s="16">
        <f t="shared" si="3"/>
        <v>-0.002681559996</v>
      </c>
      <c r="H449" s="35">
        <v>-0.0027</v>
      </c>
      <c r="I449" s="15">
        <v>44726.0</v>
      </c>
      <c r="J449" s="36">
        <v>3860.25</v>
      </c>
      <c r="K449" s="37">
        <f t="shared" ref="K449:L449" si="458">J449/J450-1</f>
        <v>-0.007137345679</v>
      </c>
      <c r="L449" s="38">
        <f t="shared" si="458"/>
        <v>-0.8344270277</v>
      </c>
      <c r="M449" s="18">
        <f t="shared" si="5"/>
        <v>-0.07713734568</v>
      </c>
      <c r="N449" s="3"/>
    </row>
    <row r="450" ht="14.25" customHeight="1">
      <c r="A450" s="23">
        <v>44725.0</v>
      </c>
      <c r="B450" s="24">
        <v>157.95</v>
      </c>
      <c r="C450" s="24">
        <f t="shared" si="2"/>
        <v>-0.02469898117</v>
      </c>
      <c r="D450" s="25">
        <v>-0.0247</v>
      </c>
      <c r="E450" s="23">
        <v>44725.0</v>
      </c>
      <c r="F450" s="26">
        <v>15774.4</v>
      </c>
      <c r="G450" s="24">
        <f t="shared" si="3"/>
        <v>-0.02637978496</v>
      </c>
      <c r="H450" s="25">
        <v>-0.0264</v>
      </c>
      <c r="I450" s="23">
        <v>44725.0</v>
      </c>
      <c r="J450" s="27">
        <v>3888.0</v>
      </c>
      <c r="K450" s="28">
        <f t="shared" ref="K450:L450" si="459">J450/J451-1</f>
        <v>-0.04310694904</v>
      </c>
      <c r="L450" s="29">
        <f t="shared" si="459"/>
        <v>2.210376388</v>
      </c>
      <c r="M450" s="30">
        <f t="shared" si="5"/>
        <v>-0.113106949</v>
      </c>
      <c r="N450" s="3"/>
    </row>
    <row r="451" ht="14.25" customHeight="1">
      <c r="A451" s="15">
        <v>44722.0</v>
      </c>
      <c r="B451" s="16">
        <v>161.95</v>
      </c>
      <c r="C451" s="16">
        <f t="shared" si="2"/>
        <v>-0.009782940997</v>
      </c>
      <c r="D451" s="35">
        <v>-0.0098</v>
      </c>
      <c r="E451" s="15">
        <v>44722.0</v>
      </c>
      <c r="F451" s="17">
        <v>16201.8</v>
      </c>
      <c r="G451" s="16">
        <f t="shared" si="3"/>
        <v>-0.01676770987</v>
      </c>
      <c r="H451" s="35">
        <v>-0.0168</v>
      </c>
      <c r="I451" s="15">
        <v>44722.0</v>
      </c>
      <c r="J451" s="36">
        <v>4063.15</v>
      </c>
      <c r="K451" s="37">
        <f t="shared" ref="K451:L451" si="460">J451/J452-1</f>
        <v>-0.01342738166</v>
      </c>
      <c r="L451" s="38">
        <f t="shared" si="460"/>
        <v>-8.775305013</v>
      </c>
      <c r="M451" s="18">
        <f t="shared" si="5"/>
        <v>-0.08342738166</v>
      </c>
      <c r="N451" s="3"/>
    </row>
    <row r="452" ht="14.25" customHeight="1">
      <c r="A452" s="23">
        <v>44721.0</v>
      </c>
      <c r="B452" s="24">
        <v>163.55</v>
      </c>
      <c r="C452" s="24">
        <f t="shared" si="2"/>
        <v>-0.001221374046</v>
      </c>
      <c r="D452" s="25">
        <v>-0.0012</v>
      </c>
      <c r="E452" s="23">
        <v>44721.0</v>
      </c>
      <c r="F452" s="26">
        <v>16478.1</v>
      </c>
      <c r="G452" s="24">
        <f t="shared" si="3"/>
        <v>0.007449751624</v>
      </c>
      <c r="H452" s="25">
        <v>0.0074</v>
      </c>
      <c r="I452" s="23">
        <v>44721.0</v>
      </c>
      <c r="J452" s="27">
        <v>4118.45</v>
      </c>
      <c r="K452" s="28">
        <f t="shared" ref="K452:L452" si="461">J452/J453-1</f>
        <v>0.001726926679</v>
      </c>
      <c r="L452" s="29">
        <f t="shared" si="461"/>
        <v>-16.7795047</v>
      </c>
      <c r="M452" s="30">
        <f t="shared" si="5"/>
        <v>-0.06827307332</v>
      </c>
      <c r="N452" s="3"/>
    </row>
    <row r="453" ht="14.25" customHeight="1">
      <c r="A453" s="15">
        <v>44720.0</v>
      </c>
      <c r="B453" s="16">
        <v>163.75</v>
      </c>
      <c r="C453" s="16">
        <f t="shared" si="2"/>
        <v>-0.007274931798</v>
      </c>
      <c r="D453" s="35">
        <v>-0.0073</v>
      </c>
      <c r="E453" s="15">
        <v>44720.0</v>
      </c>
      <c r="F453" s="17">
        <v>16356.25</v>
      </c>
      <c r="G453" s="16">
        <f t="shared" si="3"/>
        <v>-0.003660984324</v>
      </c>
      <c r="H453" s="35">
        <v>-0.0037</v>
      </c>
      <c r="I453" s="15">
        <v>44720.0</v>
      </c>
      <c r="J453" s="36">
        <v>4111.35</v>
      </c>
      <c r="K453" s="37">
        <f t="shared" ref="K453:L453" si="462">J453/J454-1</f>
        <v>-0.0001094411207</v>
      </c>
      <c r="L453" s="38">
        <f t="shared" si="462"/>
        <v>-0.9788132755</v>
      </c>
      <c r="M453" s="18">
        <f t="shared" si="5"/>
        <v>-0.07010944112</v>
      </c>
      <c r="N453" s="3"/>
    </row>
    <row r="454" ht="14.25" customHeight="1">
      <c r="A454" s="23">
        <v>44719.0</v>
      </c>
      <c r="B454" s="24">
        <v>164.95</v>
      </c>
      <c r="C454" s="24">
        <f t="shared" si="2"/>
        <v>-0.003022061046</v>
      </c>
      <c r="D454" s="25">
        <v>-0.003</v>
      </c>
      <c r="E454" s="23">
        <v>44719.0</v>
      </c>
      <c r="F454" s="26">
        <v>16416.35</v>
      </c>
      <c r="G454" s="24">
        <f t="shared" si="3"/>
        <v>-0.009245875718</v>
      </c>
      <c r="H454" s="25">
        <v>-0.0092</v>
      </c>
      <c r="I454" s="23">
        <v>44719.0</v>
      </c>
      <c r="J454" s="27">
        <v>4111.8</v>
      </c>
      <c r="K454" s="28">
        <f t="shared" ref="K454:L454" si="463">J454/J455-1</f>
        <v>-0.005165551698</v>
      </c>
      <c r="L454" s="29">
        <f t="shared" si="463"/>
        <v>-0.5444125074</v>
      </c>
      <c r="M454" s="30">
        <f t="shared" si="5"/>
        <v>-0.0751655517</v>
      </c>
      <c r="N454" s="3"/>
    </row>
    <row r="455" ht="14.25" customHeight="1">
      <c r="A455" s="15">
        <v>44718.0</v>
      </c>
      <c r="B455" s="16">
        <v>165.45</v>
      </c>
      <c r="C455" s="16">
        <f t="shared" si="2"/>
        <v>0.01161724243</v>
      </c>
      <c r="D455" s="35">
        <v>0.0116</v>
      </c>
      <c r="E455" s="15">
        <v>44718.0</v>
      </c>
      <c r="F455" s="17">
        <v>16569.55</v>
      </c>
      <c r="G455" s="16">
        <f t="shared" si="3"/>
        <v>-0.000889395392</v>
      </c>
      <c r="H455" s="35">
        <v>-9.0E-4</v>
      </c>
      <c r="I455" s="15">
        <v>44718.0</v>
      </c>
      <c r="J455" s="36">
        <v>4133.15</v>
      </c>
      <c r="K455" s="37">
        <f t="shared" ref="K455:L455" si="464">J455/J456-1</f>
        <v>-0.01133822105</v>
      </c>
      <c r="L455" s="38">
        <f t="shared" si="464"/>
        <v>0.5782803698</v>
      </c>
      <c r="M455" s="18">
        <f t="shared" si="5"/>
        <v>-0.08133822105</v>
      </c>
      <c r="N455" s="3"/>
    </row>
    <row r="456" ht="14.25" customHeight="1">
      <c r="A456" s="23">
        <v>44715.0</v>
      </c>
      <c r="B456" s="24">
        <v>163.55</v>
      </c>
      <c r="C456" s="24">
        <f t="shared" si="2"/>
        <v>-0.02995255042</v>
      </c>
      <c r="D456" s="25">
        <v>-0.03</v>
      </c>
      <c r="E456" s="23">
        <v>44715.0</v>
      </c>
      <c r="F456" s="26">
        <v>16584.3</v>
      </c>
      <c r="G456" s="24">
        <f t="shared" si="3"/>
        <v>-0.002628097185</v>
      </c>
      <c r="H456" s="25">
        <v>-0.0026</v>
      </c>
      <c r="I456" s="23">
        <v>44715.0</v>
      </c>
      <c r="J456" s="27">
        <v>4180.55</v>
      </c>
      <c r="K456" s="28">
        <f t="shared" ref="K456:L456" si="465">J456/J457-1</f>
        <v>-0.007183908046</v>
      </c>
      <c r="L456" s="29">
        <f t="shared" si="465"/>
        <v>-2.140823682</v>
      </c>
      <c r="M456" s="30">
        <f t="shared" si="5"/>
        <v>-0.07718390805</v>
      </c>
      <c r="N456" s="3"/>
    </row>
    <row r="457" ht="14.25" customHeight="1">
      <c r="A457" s="15">
        <v>44714.0</v>
      </c>
      <c r="B457" s="16">
        <v>168.6</v>
      </c>
      <c r="C457" s="16">
        <f t="shared" si="2"/>
        <v>0.004169148303</v>
      </c>
      <c r="D457" s="35">
        <v>0.0042</v>
      </c>
      <c r="E457" s="15">
        <v>44714.0</v>
      </c>
      <c r="F457" s="17">
        <v>16628.0</v>
      </c>
      <c r="G457" s="16">
        <f t="shared" si="3"/>
        <v>0.006370004993</v>
      </c>
      <c r="H457" s="35">
        <v>0.0064</v>
      </c>
      <c r="I457" s="15">
        <v>44714.0</v>
      </c>
      <c r="J457" s="36">
        <v>4210.8</v>
      </c>
      <c r="K457" s="37">
        <f t="shared" ref="K457:L457" si="466">J457/J458-1</f>
        <v>0.006297123875</v>
      </c>
      <c r="L457" s="38">
        <f t="shared" si="466"/>
        <v>-3.722791969</v>
      </c>
      <c r="M457" s="18">
        <f t="shared" si="5"/>
        <v>-0.06370287612</v>
      </c>
      <c r="N457" s="3"/>
    </row>
    <row r="458" ht="14.25" customHeight="1">
      <c r="A458" s="23">
        <v>44713.0</v>
      </c>
      <c r="B458" s="24">
        <v>167.9</v>
      </c>
      <c r="C458" s="24">
        <f t="shared" si="2"/>
        <v>-0.007096392667</v>
      </c>
      <c r="D458" s="25">
        <v>-0.0071</v>
      </c>
      <c r="E458" s="23">
        <v>44713.0</v>
      </c>
      <c r="F458" s="26">
        <v>16522.75</v>
      </c>
      <c r="G458" s="24">
        <f t="shared" si="3"/>
        <v>-0.003726359775</v>
      </c>
      <c r="H458" s="25">
        <v>-0.0037</v>
      </c>
      <c r="I458" s="23">
        <v>44713.0</v>
      </c>
      <c r="J458" s="27">
        <v>4184.45</v>
      </c>
      <c r="K458" s="28">
        <f t="shared" ref="K458:L458" si="467">J458/J459-1</f>
        <v>-0.002312745133</v>
      </c>
      <c r="L458" s="29">
        <f t="shared" si="467"/>
        <v>-1.171678286</v>
      </c>
      <c r="M458" s="30">
        <f t="shared" si="5"/>
        <v>-0.07231274513</v>
      </c>
      <c r="N458" s="3"/>
    </row>
    <row r="459" ht="14.25" customHeight="1">
      <c r="A459" s="15">
        <v>44712.0</v>
      </c>
      <c r="B459" s="16">
        <v>169.1</v>
      </c>
      <c r="C459" s="16">
        <f t="shared" si="2"/>
        <v>-0.01284296556</v>
      </c>
      <c r="D459" s="35">
        <v>-0.0128</v>
      </c>
      <c r="E459" s="15">
        <v>44712.0</v>
      </c>
      <c r="F459" s="17">
        <v>16584.55</v>
      </c>
      <c r="G459" s="16">
        <f t="shared" si="3"/>
        <v>-0.004612457537</v>
      </c>
      <c r="H459" s="35">
        <v>-0.0046</v>
      </c>
      <c r="I459" s="15">
        <v>44712.0</v>
      </c>
      <c r="J459" s="36">
        <v>4194.15</v>
      </c>
      <c r="K459" s="37">
        <f t="shared" ref="K459:L459" si="468">J459/J460-1</f>
        <v>0.01347138991</v>
      </c>
      <c r="L459" s="38">
        <f t="shared" si="468"/>
        <v>-0.549274887</v>
      </c>
      <c r="M459" s="18">
        <f t="shared" si="5"/>
        <v>-0.05652861009</v>
      </c>
      <c r="N459" s="3"/>
    </row>
    <row r="460" ht="14.25" customHeight="1">
      <c r="A460" s="23">
        <v>44711.0</v>
      </c>
      <c r="B460" s="24">
        <v>171.3</v>
      </c>
      <c r="C460" s="24">
        <f t="shared" si="2"/>
        <v>0.0538295909</v>
      </c>
      <c r="D460" s="25">
        <v>0.0538</v>
      </c>
      <c r="E460" s="23">
        <v>44711.0</v>
      </c>
      <c r="F460" s="26">
        <v>16661.4</v>
      </c>
      <c r="G460" s="24">
        <f t="shared" si="3"/>
        <v>0.01889319337</v>
      </c>
      <c r="H460" s="25">
        <v>0.0189</v>
      </c>
      <c r="I460" s="23">
        <v>44711.0</v>
      </c>
      <c r="J460" s="27">
        <v>4138.4</v>
      </c>
      <c r="K460" s="28">
        <f t="shared" ref="K460:L460" si="469">J460/J461-1</f>
        <v>0.0298882612</v>
      </c>
      <c r="L460" s="29">
        <f t="shared" si="469"/>
        <v>0.5068999666</v>
      </c>
      <c r="M460" s="30">
        <f t="shared" si="5"/>
        <v>-0.0401117388</v>
      </c>
      <c r="N460" s="3"/>
    </row>
    <row r="461" ht="14.25" customHeight="1">
      <c r="A461" s="15">
        <v>44708.0</v>
      </c>
      <c r="B461" s="16">
        <v>162.55</v>
      </c>
      <c r="C461" s="16">
        <f t="shared" si="2"/>
        <v>-0.04043683589</v>
      </c>
      <c r="D461" s="35">
        <v>-0.0404</v>
      </c>
      <c r="E461" s="15">
        <v>44708.0</v>
      </c>
      <c r="F461" s="17">
        <v>16352.45</v>
      </c>
      <c r="G461" s="16">
        <f t="shared" si="3"/>
        <v>0.01127385955</v>
      </c>
      <c r="H461" s="35">
        <v>0.0113</v>
      </c>
      <c r="I461" s="15">
        <v>44708.0</v>
      </c>
      <c r="J461" s="36">
        <v>4018.3</v>
      </c>
      <c r="K461" s="37">
        <f t="shared" ref="K461:L461" si="470">J461/J462-1</f>
        <v>0.01983427027</v>
      </c>
      <c r="L461" s="38">
        <f t="shared" si="470"/>
        <v>0.5431657297</v>
      </c>
      <c r="M461" s="18">
        <f t="shared" si="5"/>
        <v>-0.05016572973</v>
      </c>
      <c r="N461" s="3"/>
    </row>
    <row r="462" ht="14.25" customHeight="1">
      <c r="A462" s="23">
        <v>44707.0</v>
      </c>
      <c r="B462" s="24">
        <v>169.4</v>
      </c>
      <c r="C462" s="24">
        <f t="shared" si="2"/>
        <v>0.03894510886</v>
      </c>
      <c r="D462" s="25">
        <v>0.0389</v>
      </c>
      <c r="E462" s="23">
        <v>44707.0</v>
      </c>
      <c r="F462" s="26">
        <v>16170.15</v>
      </c>
      <c r="G462" s="24">
        <f t="shared" si="3"/>
        <v>0.009007350647</v>
      </c>
      <c r="H462" s="25">
        <v>0.009</v>
      </c>
      <c r="I462" s="23">
        <v>44707.0</v>
      </c>
      <c r="J462" s="27">
        <v>3940.15</v>
      </c>
      <c r="K462" s="28">
        <f t="shared" ref="K462:L462" si="471">J462/J463-1</f>
        <v>0.01285297482</v>
      </c>
      <c r="L462" s="29">
        <f t="shared" si="471"/>
        <v>-1.322450498</v>
      </c>
      <c r="M462" s="30">
        <f t="shared" si="5"/>
        <v>-0.05714702518</v>
      </c>
      <c r="N462" s="3"/>
    </row>
    <row r="463" ht="14.25" customHeight="1">
      <c r="A463" s="15">
        <v>44706.0</v>
      </c>
      <c r="B463" s="16">
        <v>163.05</v>
      </c>
      <c r="C463" s="16">
        <f t="shared" si="2"/>
        <v>-0.04593329432</v>
      </c>
      <c r="D463" s="35">
        <v>-0.0459</v>
      </c>
      <c r="E463" s="15">
        <v>44706.0</v>
      </c>
      <c r="F463" s="17">
        <v>16025.8</v>
      </c>
      <c r="G463" s="16">
        <f t="shared" si="3"/>
        <v>-0.006161182997</v>
      </c>
      <c r="H463" s="35">
        <v>-0.0062</v>
      </c>
      <c r="I463" s="15">
        <v>44706.0</v>
      </c>
      <c r="J463" s="36">
        <v>3890.15</v>
      </c>
      <c r="K463" s="37">
        <f t="shared" ref="K463:L463" si="472">J463/J464-1</f>
        <v>-0.03986030383</v>
      </c>
      <c r="L463" s="38">
        <f t="shared" si="472"/>
        <v>1.644699014</v>
      </c>
      <c r="M463" s="18">
        <f t="shared" si="5"/>
        <v>-0.1098603038</v>
      </c>
      <c r="N463" s="3"/>
    </row>
    <row r="464" ht="14.25" customHeight="1">
      <c r="A464" s="23">
        <v>44705.0</v>
      </c>
      <c r="B464" s="24">
        <v>170.9</v>
      </c>
      <c r="C464" s="24">
        <f t="shared" si="2"/>
        <v>-0.02952867689</v>
      </c>
      <c r="D464" s="25">
        <v>-0.0295</v>
      </c>
      <c r="E464" s="23">
        <v>44705.0</v>
      </c>
      <c r="F464" s="26">
        <v>16125.15</v>
      </c>
      <c r="G464" s="24">
        <f t="shared" si="3"/>
        <v>-0.005522766379</v>
      </c>
      <c r="H464" s="25">
        <v>-0.0055</v>
      </c>
      <c r="I464" s="23">
        <v>44705.0</v>
      </c>
      <c r="J464" s="27">
        <v>4051.65</v>
      </c>
      <c r="K464" s="28">
        <f t="shared" ref="K464:L464" si="473">J464/J465-1</f>
        <v>-0.01507177324</v>
      </c>
      <c r="L464" s="29">
        <f t="shared" si="473"/>
        <v>0.4257657437</v>
      </c>
      <c r="M464" s="30">
        <f t="shared" si="5"/>
        <v>-0.08507177324</v>
      </c>
      <c r="N464" s="3"/>
    </row>
    <row r="465" ht="14.25" customHeight="1">
      <c r="A465" s="15">
        <v>44704.0</v>
      </c>
      <c r="B465" s="16">
        <v>176.1</v>
      </c>
      <c r="C465" s="16">
        <f t="shared" si="2"/>
        <v>-0.01344537815</v>
      </c>
      <c r="D465" s="35">
        <v>-0.0134</v>
      </c>
      <c r="E465" s="15">
        <v>44704.0</v>
      </c>
      <c r="F465" s="17">
        <v>16214.7</v>
      </c>
      <c r="G465" s="16">
        <f t="shared" si="3"/>
        <v>-0.003163010301</v>
      </c>
      <c r="H465" s="35">
        <v>-0.0032</v>
      </c>
      <c r="I465" s="15">
        <v>44704.0</v>
      </c>
      <c r="J465" s="36">
        <v>4113.65</v>
      </c>
      <c r="K465" s="37">
        <f t="shared" ref="K465:L465" si="474">J465/J466-1</f>
        <v>-0.0105710025</v>
      </c>
      <c r="L465" s="38">
        <f t="shared" si="474"/>
        <v>-1.464821101</v>
      </c>
      <c r="M465" s="18">
        <f t="shared" si="5"/>
        <v>-0.0805710025</v>
      </c>
      <c r="N465" s="3"/>
    </row>
    <row r="466" ht="14.25" customHeight="1">
      <c r="A466" s="23">
        <v>44701.0</v>
      </c>
      <c r="B466" s="24">
        <v>178.5</v>
      </c>
      <c r="C466" s="24">
        <f t="shared" si="2"/>
        <v>0.02058319039</v>
      </c>
      <c r="D466" s="25">
        <v>0.0206</v>
      </c>
      <c r="E466" s="23">
        <v>44701.0</v>
      </c>
      <c r="F466" s="26">
        <v>16266.15</v>
      </c>
      <c r="G466" s="24">
        <f t="shared" si="3"/>
        <v>0.02889103951</v>
      </c>
      <c r="H466" s="25">
        <v>0.0289</v>
      </c>
      <c r="I466" s="23">
        <v>44701.0</v>
      </c>
      <c r="J466" s="27">
        <v>4157.6</v>
      </c>
      <c r="K466" s="28">
        <f t="shared" ref="K466:L466" si="475">J466/J467-1</f>
        <v>0.02274208824</v>
      </c>
      <c r="L466" s="29">
        <f t="shared" si="475"/>
        <v>-1.747840127</v>
      </c>
      <c r="M466" s="30">
        <f t="shared" si="5"/>
        <v>-0.04725791176</v>
      </c>
      <c r="N466" s="3"/>
    </row>
    <row r="467" ht="14.25" customHeight="1">
      <c r="A467" s="15">
        <v>44700.0</v>
      </c>
      <c r="B467" s="16">
        <v>174.9</v>
      </c>
      <c r="C467" s="16">
        <f t="shared" si="2"/>
        <v>-0.04243087873</v>
      </c>
      <c r="D467" s="35">
        <v>-0.0424</v>
      </c>
      <c r="E467" s="15">
        <v>44700.0</v>
      </c>
      <c r="F467" s="17">
        <v>15809.4</v>
      </c>
      <c r="G467" s="16">
        <f t="shared" si="3"/>
        <v>-0.02653276109</v>
      </c>
      <c r="H467" s="35">
        <v>-0.0265</v>
      </c>
      <c r="I467" s="15">
        <v>44700.0</v>
      </c>
      <c r="J467" s="36">
        <v>4065.15</v>
      </c>
      <c r="K467" s="37">
        <f t="shared" ref="K467:L467" si="476">J467/J468-1</f>
        <v>-0.03041036099</v>
      </c>
      <c r="L467" s="38">
        <f t="shared" si="476"/>
        <v>10.41433893</v>
      </c>
      <c r="M467" s="18">
        <f t="shared" si="5"/>
        <v>-0.100410361</v>
      </c>
      <c r="N467" s="3"/>
    </row>
    <row r="468" ht="14.25" customHeight="1">
      <c r="A468" s="23">
        <v>44699.0</v>
      </c>
      <c r="B468" s="24">
        <v>182.65</v>
      </c>
      <c r="C468" s="24">
        <f t="shared" si="2"/>
        <v>-0.001912568306</v>
      </c>
      <c r="D468" s="25">
        <v>-0.0019</v>
      </c>
      <c r="E468" s="23">
        <v>44699.0</v>
      </c>
      <c r="F468" s="26">
        <v>16240.3</v>
      </c>
      <c r="G468" s="24">
        <f t="shared" si="3"/>
        <v>-0.001168561992</v>
      </c>
      <c r="H468" s="25">
        <v>-0.0012</v>
      </c>
      <c r="I468" s="23">
        <v>44699.0</v>
      </c>
      <c r="J468" s="27">
        <v>4192.65</v>
      </c>
      <c r="K468" s="28">
        <f t="shared" ref="K468:L468" si="477">J468/J469-1</f>
        <v>-0.002664224461</v>
      </c>
      <c r="L468" s="29">
        <f t="shared" si="477"/>
        <v>-1.078348434</v>
      </c>
      <c r="M468" s="30">
        <f t="shared" si="5"/>
        <v>-0.07266422446</v>
      </c>
      <c r="N468" s="3"/>
    </row>
    <row r="469" ht="14.25" customHeight="1">
      <c r="A469" s="15">
        <v>44698.0</v>
      </c>
      <c r="B469" s="16">
        <v>183.0</v>
      </c>
      <c r="C469" s="16">
        <f t="shared" si="2"/>
        <v>0.02434928631</v>
      </c>
      <c r="D469" s="35">
        <v>0.0243</v>
      </c>
      <c r="E469" s="15">
        <v>44698.0</v>
      </c>
      <c r="F469" s="17">
        <v>16259.3</v>
      </c>
      <c r="G469" s="16">
        <f t="shared" si="3"/>
        <v>0.02632193558</v>
      </c>
      <c r="H469" s="35">
        <v>0.0263</v>
      </c>
      <c r="I469" s="15">
        <v>44698.0</v>
      </c>
      <c r="J469" s="36">
        <v>4203.85</v>
      </c>
      <c r="K469" s="37">
        <f t="shared" ref="K469:L469" si="478">J469/J470-1</f>
        <v>0.03400482094</v>
      </c>
      <c r="L469" s="38">
        <f t="shared" si="478"/>
        <v>2.887980995</v>
      </c>
      <c r="M469" s="18">
        <f t="shared" si="5"/>
        <v>-0.03599517906</v>
      </c>
      <c r="N469" s="3"/>
    </row>
    <row r="470" ht="14.25" customHeight="1">
      <c r="A470" s="23">
        <v>44697.0</v>
      </c>
      <c r="B470" s="24">
        <v>178.65</v>
      </c>
      <c r="C470" s="24">
        <f t="shared" si="2"/>
        <v>0.0614973262</v>
      </c>
      <c r="D470" s="25">
        <v>0.0615</v>
      </c>
      <c r="E470" s="23">
        <v>44697.0</v>
      </c>
      <c r="F470" s="26">
        <v>15842.3</v>
      </c>
      <c r="G470" s="24">
        <f t="shared" si="3"/>
        <v>0.003811267793</v>
      </c>
      <c r="H470" s="25">
        <v>0.0038</v>
      </c>
      <c r="I470" s="23">
        <v>44697.0</v>
      </c>
      <c r="J470" s="27">
        <v>4065.6</v>
      </c>
      <c r="K470" s="28">
        <f t="shared" ref="K470:L470" si="479">J470/J471-1</f>
        <v>0.008746138673</v>
      </c>
      <c r="L470" s="29">
        <f t="shared" si="479"/>
        <v>-0.287149414</v>
      </c>
      <c r="M470" s="30">
        <f t="shared" si="5"/>
        <v>-0.06125386133</v>
      </c>
      <c r="N470" s="3"/>
    </row>
    <row r="471" ht="14.25" customHeight="1">
      <c r="A471" s="15">
        <v>44694.0</v>
      </c>
      <c r="B471" s="16">
        <v>168.3</v>
      </c>
      <c r="C471" s="16">
        <f t="shared" si="2"/>
        <v>0</v>
      </c>
      <c r="D471" s="35">
        <v>0.0</v>
      </c>
      <c r="E471" s="15">
        <v>44694.0</v>
      </c>
      <c r="F471" s="17">
        <v>15782.15</v>
      </c>
      <c r="G471" s="16">
        <f t="shared" si="3"/>
        <v>-0.001635247976</v>
      </c>
      <c r="H471" s="35">
        <v>-0.0016</v>
      </c>
      <c r="I471" s="15">
        <v>44694.0</v>
      </c>
      <c r="J471" s="36">
        <v>4030.35</v>
      </c>
      <c r="K471" s="37">
        <f t="shared" ref="K471:L471" si="480">J471/J472-1</f>
        <v>0.01226924526</v>
      </c>
      <c r="L471" s="38">
        <f t="shared" si="480"/>
        <v>-1.62137149</v>
      </c>
      <c r="M471" s="18">
        <f t="shared" si="5"/>
        <v>-0.05773075474</v>
      </c>
      <c r="N471" s="3"/>
    </row>
    <row r="472" ht="14.25" customHeight="1">
      <c r="A472" s="23">
        <v>44693.0</v>
      </c>
      <c r="B472" s="24">
        <v>168.3</v>
      </c>
      <c r="C472" s="24">
        <f t="shared" si="2"/>
        <v>-0.04591836735</v>
      </c>
      <c r="D472" s="25">
        <v>-0.0459</v>
      </c>
      <c r="E472" s="23">
        <v>44693.0</v>
      </c>
      <c r="F472" s="26">
        <v>15808.0</v>
      </c>
      <c r="G472" s="24">
        <f t="shared" si="3"/>
        <v>-0.02221177577</v>
      </c>
      <c r="H472" s="25">
        <v>-0.0222</v>
      </c>
      <c r="I472" s="23">
        <v>44693.0</v>
      </c>
      <c r="J472" s="27">
        <v>3981.5</v>
      </c>
      <c r="K472" s="28">
        <f t="shared" ref="K472:L472" si="481">J472/J473-1</f>
        <v>-0.01974542679</v>
      </c>
      <c r="L472" s="29">
        <f t="shared" si="481"/>
        <v>-0.3319118085</v>
      </c>
      <c r="M472" s="30">
        <f t="shared" si="5"/>
        <v>-0.08974542679</v>
      </c>
      <c r="N472" s="3"/>
    </row>
    <row r="473" ht="14.25" customHeight="1">
      <c r="A473" s="15">
        <v>44692.0</v>
      </c>
      <c r="B473" s="16">
        <v>176.4</v>
      </c>
      <c r="C473" s="16">
        <f t="shared" si="2"/>
        <v>-0.03342465753</v>
      </c>
      <c r="D473" s="35">
        <v>-0.0334</v>
      </c>
      <c r="E473" s="15">
        <v>44692.0</v>
      </c>
      <c r="F473" s="17">
        <v>16167.1</v>
      </c>
      <c r="G473" s="16">
        <f t="shared" si="3"/>
        <v>-0.004491981244</v>
      </c>
      <c r="H473" s="35">
        <v>-0.0045</v>
      </c>
      <c r="I473" s="15">
        <v>44692.0</v>
      </c>
      <c r="J473" s="36">
        <v>4061.7</v>
      </c>
      <c r="K473" s="37">
        <f t="shared" ref="K473:L473" si="482">J473/J474-1</f>
        <v>-0.02955512018</v>
      </c>
      <c r="L473" s="38">
        <f t="shared" si="482"/>
        <v>0.2127210695</v>
      </c>
      <c r="M473" s="18">
        <f t="shared" si="5"/>
        <v>-0.09955512018</v>
      </c>
      <c r="N473" s="3"/>
    </row>
    <row r="474" ht="14.25" customHeight="1">
      <c r="A474" s="23">
        <v>44691.0</v>
      </c>
      <c r="B474" s="24">
        <v>182.5</v>
      </c>
      <c r="C474" s="24">
        <f t="shared" si="2"/>
        <v>-0.009497964722</v>
      </c>
      <c r="D474" s="25">
        <v>-0.0095</v>
      </c>
      <c r="E474" s="23">
        <v>44691.0</v>
      </c>
      <c r="F474" s="26">
        <v>16240.05</v>
      </c>
      <c r="G474" s="24">
        <f t="shared" si="3"/>
        <v>-0.003790980778</v>
      </c>
      <c r="H474" s="25">
        <v>-0.0038</v>
      </c>
      <c r="I474" s="23">
        <v>44691.0</v>
      </c>
      <c r="J474" s="27">
        <v>4185.4</v>
      </c>
      <c r="K474" s="28">
        <f t="shared" ref="K474:L474" si="483">J474/J475-1</f>
        <v>-0.02437091341</v>
      </c>
      <c r="L474" s="29">
        <f t="shared" si="483"/>
        <v>0.06003213184</v>
      </c>
      <c r="M474" s="30">
        <f t="shared" si="5"/>
        <v>-0.09437091341</v>
      </c>
      <c r="N474" s="3"/>
    </row>
    <row r="475" ht="14.25" customHeight="1">
      <c r="A475" s="15">
        <v>44690.0</v>
      </c>
      <c r="B475" s="16">
        <v>184.25</v>
      </c>
      <c r="C475" s="16">
        <f t="shared" si="2"/>
        <v>-0.01153433476</v>
      </c>
      <c r="D475" s="35">
        <v>-0.0115</v>
      </c>
      <c r="E475" s="15">
        <v>44690.0</v>
      </c>
      <c r="F475" s="17">
        <v>16301.85</v>
      </c>
      <c r="G475" s="16">
        <f t="shared" si="3"/>
        <v>-0.006666158885</v>
      </c>
      <c r="H475" s="35">
        <v>-0.0067</v>
      </c>
      <c r="I475" s="15">
        <v>44690.0</v>
      </c>
      <c r="J475" s="36">
        <v>4289.95</v>
      </c>
      <c r="K475" s="37">
        <f t="shared" ref="K475:L475" si="484">J475/J476-1</f>
        <v>-0.02299073083</v>
      </c>
      <c r="L475" s="38">
        <f t="shared" si="484"/>
        <v>-0.04098701604</v>
      </c>
      <c r="M475" s="18">
        <f t="shared" si="5"/>
        <v>-0.09299073083</v>
      </c>
      <c r="N475" s="3"/>
    </row>
    <row r="476" ht="14.25" customHeight="1">
      <c r="A476" s="23">
        <v>44687.0</v>
      </c>
      <c r="B476" s="24">
        <v>186.4</v>
      </c>
      <c r="C476" s="24">
        <f t="shared" si="2"/>
        <v>-0.05091649695</v>
      </c>
      <c r="D476" s="25">
        <v>-0.0509</v>
      </c>
      <c r="E476" s="23">
        <v>44687.0</v>
      </c>
      <c r="F476" s="26">
        <v>16411.25</v>
      </c>
      <c r="G476" s="24">
        <f t="shared" si="3"/>
        <v>-0.01626839861</v>
      </c>
      <c r="H476" s="25">
        <v>-0.0163</v>
      </c>
      <c r="I476" s="23">
        <v>44687.0</v>
      </c>
      <c r="J476" s="27">
        <v>4390.9</v>
      </c>
      <c r="K476" s="28">
        <f t="shared" ref="K476:L476" si="485">J476/J477-1</f>
        <v>-0.02397332592</v>
      </c>
      <c r="L476" s="29">
        <f t="shared" si="485"/>
        <v>3.806678426</v>
      </c>
      <c r="M476" s="30">
        <f t="shared" si="5"/>
        <v>-0.09397332592</v>
      </c>
      <c r="N476" s="3"/>
    </row>
    <row r="477" ht="14.25" customHeight="1">
      <c r="A477" s="15">
        <v>44686.0</v>
      </c>
      <c r="B477" s="16">
        <v>196.4</v>
      </c>
      <c r="C477" s="16">
        <f t="shared" si="2"/>
        <v>0.00229650421</v>
      </c>
      <c r="D477" s="35">
        <v>0.0023</v>
      </c>
      <c r="E477" s="15">
        <v>44686.0</v>
      </c>
      <c r="F477" s="17">
        <v>16682.65</v>
      </c>
      <c r="G477" s="16">
        <f t="shared" si="3"/>
        <v>0.0003028013623</v>
      </c>
      <c r="H477" s="35">
        <v>3.0E-4</v>
      </c>
      <c r="I477" s="15">
        <v>44686.0</v>
      </c>
      <c r="J477" s="36">
        <v>4498.75</v>
      </c>
      <c r="K477" s="37">
        <f t="shared" ref="K477:L477" si="486">J477/J478-1</f>
        <v>-0.004987503594</v>
      </c>
      <c r="L477" s="38">
        <f t="shared" si="486"/>
        <v>-0.7993508912</v>
      </c>
      <c r="M477" s="18">
        <f t="shared" si="5"/>
        <v>-0.07498750359</v>
      </c>
      <c r="N477" s="3"/>
    </row>
    <row r="478" ht="14.25" customHeight="1">
      <c r="A478" s="23">
        <v>44685.0</v>
      </c>
      <c r="B478" s="24">
        <v>195.95</v>
      </c>
      <c r="C478" s="24">
        <f t="shared" si="2"/>
        <v>-0.03946078431</v>
      </c>
      <c r="D478" s="25">
        <v>-0.0395</v>
      </c>
      <c r="E478" s="23">
        <v>44685.0</v>
      </c>
      <c r="F478" s="26">
        <v>16677.6</v>
      </c>
      <c r="G478" s="24">
        <f t="shared" si="3"/>
        <v>-0.02293618293</v>
      </c>
      <c r="H478" s="25">
        <v>-0.0229</v>
      </c>
      <c r="I478" s="23">
        <v>44685.0</v>
      </c>
      <c r="J478" s="27">
        <v>4521.3</v>
      </c>
      <c r="K478" s="28">
        <f t="shared" ref="K478:L478" si="487">J478/J479-1</f>
        <v>-0.02485684399</v>
      </c>
      <c r="L478" s="29">
        <f t="shared" si="487"/>
        <v>0.4192912058</v>
      </c>
      <c r="M478" s="30">
        <f t="shared" si="5"/>
        <v>-0.09485684399</v>
      </c>
      <c r="N478" s="3"/>
    </row>
    <row r="479" ht="14.25" customHeight="1">
      <c r="A479" s="15">
        <v>44683.0</v>
      </c>
      <c r="B479" s="16">
        <v>204.0</v>
      </c>
      <c r="C479" s="16">
        <f t="shared" si="2"/>
        <v>-0.01353965184</v>
      </c>
      <c r="D479" s="35">
        <v>-0.0135</v>
      </c>
      <c r="E479" s="15">
        <v>44683.0</v>
      </c>
      <c r="F479" s="17">
        <v>17069.1</v>
      </c>
      <c r="G479" s="16">
        <f t="shared" si="3"/>
        <v>-0.001955848689</v>
      </c>
      <c r="H479" s="35">
        <v>-0.002</v>
      </c>
      <c r="I479" s="15">
        <v>44683.0</v>
      </c>
      <c r="J479" s="36">
        <v>4636.55</v>
      </c>
      <c r="K479" s="37">
        <f t="shared" ref="K479:L479" si="488">J479/J480-1</f>
        <v>-0.01751356162</v>
      </c>
      <c r="L479" s="38">
        <f t="shared" si="488"/>
        <v>0.4499225738</v>
      </c>
      <c r="M479" s="18">
        <f t="shared" si="5"/>
        <v>-0.08751356162</v>
      </c>
      <c r="N479" s="3"/>
    </row>
    <row r="480" ht="14.25" customHeight="1">
      <c r="A480" s="23">
        <v>44680.0</v>
      </c>
      <c r="B480" s="24">
        <v>206.8</v>
      </c>
      <c r="C480" s="24">
        <f t="shared" si="2"/>
        <v>-0.008628954938</v>
      </c>
      <c r="D480" s="25">
        <v>-0.0086</v>
      </c>
      <c r="E480" s="23">
        <v>44680.0</v>
      </c>
      <c r="F480" s="26">
        <v>17102.55</v>
      </c>
      <c r="G480" s="24">
        <f t="shared" si="3"/>
        <v>-0.008263240756</v>
      </c>
      <c r="H480" s="25">
        <v>-0.0083</v>
      </c>
      <c r="I480" s="23">
        <v>44680.0</v>
      </c>
      <c r="J480" s="27">
        <v>4719.2</v>
      </c>
      <c r="K480" s="28">
        <f t="shared" ref="K480:L480" si="489">J480/J481-1</f>
        <v>-0.01207896334</v>
      </c>
      <c r="L480" s="29">
        <f t="shared" si="489"/>
        <v>-7.939728266</v>
      </c>
      <c r="M480" s="30">
        <f t="shared" si="5"/>
        <v>-0.08207896334</v>
      </c>
      <c r="N480" s="3"/>
    </row>
    <row r="481" ht="14.25" customHeight="1">
      <c r="A481" s="15">
        <v>44679.0</v>
      </c>
      <c r="B481" s="16">
        <v>208.6</v>
      </c>
      <c r="C481" s="16">
        <f t="shared" si="2"/>
        <v>-0.003344481605</v>
      </c>
      <c r="D481" s="35">
        <v>-0.0033</v>
      </c>
      <c r="E481" s="15">
        <v>44679.0</v>
      </c>
      <c r="F481" s="17">
        <v>17245.05</v>
      </c>
      <c r="G481" s="16">
        <f t="shared" si="3"/>
        <v>0.01212848624</v>
      </c>
      <c r="H481" s="35">
        <v>0.0121</v>
      </c>
      <c r="I481" s="15">
        <v>44679.0</v>
      </c>
      <c r="J481" s="36">
        <v>4776.9</v>
      </c>
      <c r="K481" s="37">
        <f t="shared" ref="K481:L481" si="490">J481/J482-1</f>
        <v>0.001740552783</v>
      </c>
      <c r="L481" s="38">
        <f t="shared" si="490"/>
        <v>-1.635328339</v>
      </c>
      <c r="M481" s="18">
        <f t="shared" si="5"/>
        <v>-0.06825944722</v>
      </c>
      <c r="N481" s="3"/>
    </row>
    <row r="482" ht="14.25" customHeight="1">
      <c r="A482" s="23">
        <v>44678.0</v>
      </c>
      <c r="B482" s="24">
        <v>209.3</v>
      </c>
      <c r="C482" s="24">
        <f t="shared" si="2"/>
        <v>0.01601941748</v>
      </c>
      <c r="D482" s="25">
        <v>0.016</v>
      </c>
      <c r="E482" s="23">
        <v>44678.0</v>
      </c>
      <c r="F482" s="26">
        <v>17038.4</v>
      </c>
      <c r="G482" s="24">
        <f t="shared" si="3"/>
        <v>-0.009441421329</v>
      </c>
      <c r="H482" s="25">
        <v>-0.0094</v>
      </c>
      <c r="I482" s="23">
        <v>44678.0</v>
      </c>
      <c r="J482" s="27">
        <v>4768.6</v>
      </c>
      <c r="K482" s="28">
        <f t="shared" ref="K482:L482" si="491">J482/J483-1</f>
        <v>-0.002739611435</v>
      </c>
      <c r="L482" s="29">
        <f t="shared" si="491"/>
        <v>-1.325993136</v>
      </c>
      <c r="M482" s="30">
        <f t="shared" si="5"/>
        <v>-0.07273961144</v>
      </c>
      <c r="N482" s="3"/>
    </row>
    <row r="483" ht="14.25" customHeight="1">
      <c r="A483" s="15">
        <v>44677.0</v>
      </c>
      <c r="B483" s="16">
        <v>206.0</v>
      </c>
      <c r="C483" s="16">
        <f t="shared" si="2"/>
        <v>0.01904526342</v>
      </c>
      <c r="D483" s="35">
        <v>0.019</v>
      </c>
      <c r="E483" s="15">
        <v>44677.0</v>
      </c>
      <c r="F483" s="17">
        <v>17200.8</v>
      </c>
      <c r="G483" s="16">
        <f t="shared" si="3"/>
        <v>0.01456002878</v>
      </c>
      <c r="H483" s="35">
        <v>0.0146</v>
      </c>
      <c r="I483" s="15">
        <v>44677.0</v>
      </c>
      <c r="J483" s="36">
        <v>4781.7</v>
      </c>
      <c r="K483" s="37">
        <f t="shared" ref="K483:L483" si="492">J483/J484-1</f>
        <v>0.008403892995</v>
      </c>
      <c r="L483" s="38">
        <f t="shared" si="492"/>
        <v>-1.386308113</v>
      </c>
      <c r="M483" s="18">
        <f t="shared" si="5"/>
        <v>-0.061596107</v>
      </c>
      <c r="N483" s="3"/>
    </row>
    <row r="484" ht="14.25" customHeight="1">
      <c r="A484" s="23">
        <v>44676.0</v>
      </c>
      <c r="B484" s="24">
        <v>202.15</v>
      </c>
      <c r="C484" s="24">
        <f t="shared" si="2"/>
        <v>-0.03439216623</v>
      </c>
      <c r="D484" s="25">
        <v>-0.0344</v>
      </c>
      <c r="E484" s="23">
        <v>44676.0</v>
      </c>
      <c r="F484" s="26">
        <v>16953.95</v>
      </c>
      <c r="G484" s="24">
        <f t="shared" si="3"/>
        <v>-0.01269512199</v>
      </c>
      <c r="H484" s="25">
        <v>-0.0127</v>
      </c>
      <c r="I484" s="23">
        <v>44676.0</v>
      </c>
      <c r="J484" s="27">
        <v>4741.85</v>
      </c>
      <c r="K484" s="28">
        <f t="shared" ref="K484:L484" si="493">J484/J485-1</f>
        <v>-0.02175437873</v>
      </c>
      <c r="L484" s="29">
        <f t="shared" si="493"/>
        <v>17.85211152</v>
      </c>
      <c r="M484" s="30">
        <f t="shared" si="5"/>
        <v>-0.09175437873</v>
      </c>
      <c r="N484" s="3"/>
    </row>
    <row r="485" ht="14.25" customHeight="1">
      <c r="A485" s="15">
        <v>44673.0</v>
      </c>
      <c r="B485" s="16">
        <v>209.35</v>
      </c>
      <c r="C485" s="16">
        <f t="shared" si="2"/>
        <v>-0.02446411929</v>
      </c>
      <c r="D485" s="35">
        <v>-0.0245</v>
      </c>
      <c r="E485" s="15">
        <v>44673.0</v>
      </c>
      <c r="F485" s="17">
        <v>17171.95</v>
      </c>
      <c r="G485" s="16">
        <f t="shared" si="3"/>
        <v>-0.01268642986</v>
      </c>
      <c r="H485" s="35">
        <v>-0.0127</v>
      </c>
      <c r="I485" s="15">
        <v>44673.0</v>
      </c>
      <c r="J485" s="36">
        <v>4847.3</v>
      </c>
      <c r="K485" s="37">
        <f t="shared" ref="K485:L485" si="494">J485/J486-1</f>
        <v>-0.001153949185</v>
      </c>
      <c r="L485" s="38">
        <f t="shared" si="494"/>
        <v>-1.061380948</v>
      </c>
      <c r="M485" s="18">
        <f t="shared" si="5"/>
        <v>-0.07115394919</v>
      </c>
      <c r="N485" s="3"/>
    </row>
    <row r="486" ht="14.25" customHeight="1">
      <c r="A486" s="23">
        <v>44672.0</v>
      </c>
      <c r="B486" s="24">
        <v>214.6</v>
      </c>
      <c r="C486" s="24">
        <f t="shared" si="2"/>
        <v>0.01802656546</v>
      </c>
      <c r="D486" s="25">
        <v>0.018</v>
      </c>
      <c r="E486" s="23">
        <v>44672.0</v>
      </c>
      <c r="F486" s="26">
        <v>17392.6</v>
      </c>
      <c r="G486" s="24">
        <f t="shared" si="3"/>
        <v>0.01494174732</v>
      </c>
      <c r="H486" s="25">
        <v>0.0149</v>
      </c>
      <c r="I486" s="23">
        <v>44672.0</v>
      </c>
      <c r="J486" s="27">
        <v>4852.9</v>
      </c>
      <c r="K486" s="28">
        <f t="shared" ref="K486:L486" si="495">J486/J487-1</f>
        <v>0.01879979426</v>
      </c>
      <c r="L486" s="29">
        <f t="shared" si="495"/>
        <v>-15.34679979</v>
      </c>
      <c r="M486" s="30">
        <f t="shared" si="5"/>
        <v>-0.05120020574</v>
      </c>
      <c r="N486" s="3"/>
    </row>
    <row r="487" ht="14.25" customHeight="1">
      <c r="A487" s="15">
        <v>44671.0</v>
      </c>
      <c r="B487" s="16">
        <v>210.8</v>
      </c>
      <c r="C487" s="16">
        <f t="shared" si="2"/>
        <v>0.01419292759</v>
      </c>
      <c r="D487" s="35">
        <v>0.0142</v>
      </c>
      <c r="E487" s="15">
        <v>44671.0</v>
      </c>
      <c r="F487" s="17">
        <v>17136.55</v>
      </c>
      <c r="G487" s="16">
        <f t="shared" si="3"/>
        <v>0.0104902218</v>
      </c>
      <c r="H487" s="35">
        <v>0.0105</v>
      </c>
      <c r="I487" s="15">
        <v>44671.0</v>
      </c>
      <c r="J487" s="36">
        <v>4763.35</v>
      </c>
      <c r="K487" s="37">
        <f t="shared" ref="K487:L487" si="496">J487/J488-1</f>
        <v>-0.001310382422</v>
      </c>
      <c r="L487" s="38">
        <f t="shared" si="496"/>
        <v>-0.9209049256</v>
      </c>
      <c r="M487" s="18">
        <f t="shared" si="5"/>
        <v>-0.07131038242</v>
      </c>
      <c r="N487" s="3"/>
    </row>
    <row r="488" ht="14.25" customHeight="1">
      <c r="A488" s="23">
        <v>44670.0</v>
      </c>
      <c r="B488" s="24">
        <v>207.85</v>
      </c>
      <c r="C488" s="24">
        <f t="shared" si="2"/>
        <v>-0.04150334332</v>
      </c>
      <c r="D488" s="25">
        <v>-0.0415</v>
      </c>
      <c r="E488" s="23">
        <v>44670.0</v>
      </c>
      <c r="F488" s="26">
        <v>16958.65</v>
      </c>
      <c r="G488" s="24">
        <f t="shared" si="3"/>
        <v>-0.01251917909</v>
      </c>
      <c r="H488" s="25">
        <v>-0.0125</v>
      </c>
      <c r="I488" s="23">
        <v>44670.0</v>
      </c>
      <c r="J488" s="27">
        <v>4769.6</v>
      </c>
      <c r="K488" s="28">
        <f t="shared" ref="K488:L488" si="497">J488/J489-1</f>
        <v>-0.0165671811</v>
      </c>
      <c r="L488" s="29">
        <f t="shared" si="497"/>
        <v>0.02980803861</v>
      </c>
      <c r="M488" s="30">
        <f t="shared" si="5"/>
        <v>-0.0865671811</v>
      </c>
      <c r="N488" s="3"/>
    </row>
    <row r="489" ht="14.25" customHeight="1">
      <c r="A489" s="15">
        <v>44669.0</v>
      </c>
      <c r="B489" s="16">
        <v>216.85</v>
      </c>
      <c r="C489" s="16">
        <f t="shared" si="2"/>
        <v>-0.03579368608</v>
      </c>
      <c r="D489" s="35">
        <v>-0.0358</v>
      </c>
      <c r="E489" s="15">
        <v>44669.0</v>
      </c>
      <c r="F489" s="17">
        <v>17173.65</v>
      </c>
      <c r="G489" s="16">
        <f t="shared" si="3"/>
        <v>-0.0172811884</v>
      </c>
      <c r="H489" s="35">
        <v>-0.0173</v>
      </c>
      <c r="I489" s="15">
        <v>44669.0</v>
      </c>
      <c r="J489" s="36">
        <v>4849.95</v>
      </c>
      <c r="K489" s="37">
        <f t="shared" ref="K489:L489" si="498">J489/J490-1</f>
        <v>-0.01608764011</v>
      </c>
      <c r="L489" s="38">
        <f t="shared" si="498"/>
        <v>-4.733321343</v>
      </c>
      <c r="M489" s="18">
        <f t="shared" si="5"/>
        <v>-0.08608764011</v>
      </c>
      <c r="N489" s="3"/>
    </row>
    <row r="490" ht="14.25" customHeight="1">
      <c r="A490" s="23">
        <v>44664.0</v>
      </c>
      <c r="B490" s="24">
        <v>224.9</v>
      </c>
      <c r="C490" s="24">
        <f t="shared" si="2"/>
        <v>-0.001332149201</v>
      </c>
      <c r="D490" s="25">
        <v>-0.0013</v>
      </c>
      <c r="E490" s="23">
        <v>44664.0</v>
      </c>
      <c r="F490" s="26">
        <v>17475.65</v>
      </c>
      <c r="G490" s="24">
        <f t="shared" si="3"/>
        <v>-0.003117459484</v>
      </c>
      <c r="H490" s="25">
        <v>-0.0031</v>
      </c>
      <c r="I490" s="23">
        <v>44664.0</v>
      </c>
      <c r="J490" s="27">
        <v>4929.25</v>
      </c>
      <c r="K490" s="28">
        <f t="shared" ref="K490:L490" si="499">J490/J491-1</f>
        <v>0.004309203154</v>
      </c>
      <c r="L490" s="29">
        <f t="shared" si="499"/>
        <v>-1.22496648</v>
      </c>
      <c r="M490" s="30">
        <f t="shared" si="5"/>
        <v>-0.06569079685</v>
      </c>
      <c r="N490" s="3"/>
    </row>
    <row r="491" ht="14.25" customHeight="1">
      <c r="A491" s="15">
        <v>44663.0</v>
      </c>
      <c r="B491" s="16">
        <v>225.2</v>
      </c>
      <c r="C491" s="16">
        <f t="shared" si="2"/>
        <v>-0.02129508909</v>
      </c>
      <c r="D491" s="35">
        <v>-0.0213</v>
      </c>
      <c r="E491" s="15">
        <v>44663.0</v>
      </c>
      <c r="F491" s="17">
        <v>17530.3</v>
      </c>
      <c r="G491" s="16">
        <f t="shared" si="3"/>
        <v>-0.008183898681</v>
      </c>
      <c r="H491" s="35">
        <v>-0.0082</v>
      </c>
      <c r="I491" s="15">
        <v>44663.0</v>
      </c>
      <c r="J491" s="36">
        <v>4908.1</v>
      </c>
      <c r="K491" s="37">
        <f t="shared" ref="K491:L491" si="500">J491/J492-1</f>
        <v>-0.01915486765</v>
      </c>
      <c r="L491" s="38">
        <f t="shared" si="500"/>
        <v>38.14160385</v>
      </c>
      <c r="M491" s="18">
        <f t="shared" si="5"/>
        <v>-0.08915486765</v>
      </c>
      <c r="N491" s="3"/>
    </row>
    <row r="492" ht="14.25" customHeight="1">
      <c r="A492" s="23">
        <v>44662.0</v>
      </c>
      <c r="B492" s="24">
        <v>230.1</v>
      </c>
      <c r="C492" s="24">
        <f t="shared" si="2"/>
        <v>0.01949490474</v>
      </c>
      <c r="D492" s="25">
        <v>0.0195</v>
      </c>
      <c r="E492" s="23">
        <v>44662.0</v>
      </c>
      <c r="F492" s="26">
        <v>17674.95</v>
      </c>
      <c r="G492" s="24">
        <f t="shared" si="3"/>
        <v>-0.006151475876</v>
      </c>
      <c r="H492" s="25">
        <v>-0.0062</v>
      </c>
      <c r="I492" s="23">
        <v>44662.0</v>
      </c>
      <c r="J492" s="27">
        <v>5003.95</v>
      </c>
      <c r="K492" s="28">
        <f t="shared" ref="K492:L492" si="501">J492/J493-1</f>
        <v>-0.0004893736018</v>
      </c>
      <c r="L492" s="29">
        <f t="shared" si="501"/>
        <v>-1.765135626</v>
      </c>
      <c r="M492" s="30">
        <f t="shared" si="5"/>
        <v>-0.0704893736</v>
      </c>
      <c r="N492" s="3"/>
    </row>
    <row r="493" ht="14.25" customHeight="1">
      <c r="A493" s="15">
        <v>44659.0</v>
      </c>
      <c r="B493" s="16">
        <v>225.7</v>
      </c>
      <c r="C493" s="16">
        <f t="shared" si="2"/>
        <v>0.02265518804</v>
      </c>
      <c r="D493" s="35">
        <v>0.0227</v>
      </c>
      <c r="E493" s="15">
        <v>44659.0</v>
      </c>
      <c r="F493" s="17">
        <v>17784.35</v>
      </c>
      <c r="G493" s="16">
        <f t="shared" si="3"/>
        <v>0.008208826189</v>
      </c>
      <c r="H493" s="35">
        <v>0.0082</v>
      </c>
      <c r="I493" s="15">
        <v>44659.0</v>
      </c>
      <c r="J493" s="36">
        <v>5006.4</v>
      </c>
      <c r="K493" s="37">
        <f t="shared" ref="K493:L493" si="502">J493/J494-1</f>
        <v>0.000639590662</v>
      </c>
      <c r="L493" s="38">
        <f t="shared" si="502"/>
        <v>-1.065416919</v>
      </c>
      <c r="M493" s="18">
        <f t="shared" si="5"/>
        <v>-0.06936040934</v>
      </c>
      <c r="N493" s="3"/>
    </row>
    <row r="494" ht="14.25" customHeight="1">
      <c r="A494" s="23">
        <v>44658.0</v>
      </c>
      <c r="B494" s="24">
        <v>220.7</v>
      </c>
      <c r="C494" s="24">
        <f t="shared" si="2"/>
        <v>-0.004286036544</v>
      </c>
      <c r="D494" s="25">
        <v>-0.0043</v>
      </c>
      <c r="E494" s="23">
        <v>44658.0</v>
      </c>
      <c r="F494" s="26">
        <v>17639.55</v>
      </c>
      <c r="G494" s="24">
        <f t="shared" si="3"/>
        <v>-0.009439763248</v>
      </c>
      <c r="H494" s="25">
        <v>-0.0094</v>
      </c>
      <c r="I494" s="23">
        <v>44658.0</v>
      </c>
      <c r="J494" s="27">
        <v>5003.2</v>
      </c>
      <c r="K494" s="28">
        <f t="shared" ref="K494:L494" si="503">J494/J495-1</f>
        <v>-0.00977714444</v>
      </c>
      <c r="L494" s="29">
        <f t="shared" si="503"/>
        <v>-5.460811091</v>
      </c>
      <c r="M494" s="30">
        <f t="shared" si="5"/>
        <v>-0.07977714444</v>
      </c>
      <c r="N494" s="3"/>
    </row>
    <row r="495" ht="14.25" customHeight="1">
      <c r="A495" s="15">
        <v>44657.0</v>
      </c>
      <c r="B495" s="16">
        <v>221.65</v>
      </c>
      <c r="C495" s="16">
        <f t="shared" si="2"/>
        <v>0.007042253521</v>
      </c>
      <c r="D495" s="35">
        <v>0.007</v>
      </c>
      <c r="E495" s="15">
        <v>44657.0</v>
      </c>
      <c r="F495" s="17">
        <v>17807.65</v>
      </c>
      <c r="G495" s="16">
        <f t="shared" si="3"/>
        <v>-0.008339180505</v>
      </c>
      <c r="H495" s="35">
        <v>-0.0083</v>
      </c>
      <c r="I495" s="15">
        <v>44657.0</v>
      </c>
      <c r="J495" s="36">
        <v>5052.6</v>
      </c>
      <c r="K495" s="37">
        <f t="shared" ref="K495:L495" si="504">J495/J496-1</f>
        <v>0.002191786256</v>
      </c>
      <c r="L495" s="38">
        <f t="shared" si="504"/>
        <v>-0.8163213069</v>
      </c>
      <c r="M495" s="18">
        <f t="shared" si="5"/>
        <v>-0.06780821374</v>
      </c>
      <c r="N495" s="3"/>
    </row>
    <row r="496" ht="14.25" customHeight="1">
      <c r="A496" s="23">
        <v>44656.0</v>
      </c>
      <c r="B496" s="24">
        <v>220.1</v>
      </c>
      <c r="C496" s="24">
        <f t="shared" si="2"/>
        <v>-0.003621548212</v>
      </c>
      <c r="D496" s="25">
        <v>-0.0036</v>
      </c>
      <c r="E496" s="23">
        <v>44656.0</v>
      </c>
      <c r="F496" s="26">
        <v>17957.4</v>
      </c>
      <c r="G496" s="24">
        <f t="shared" si="3"/>
        <v>-0.005317557912</v>
      </c>
      <c r="H496" s="25">
        <v>-0.0053</v>
      </c>
      <c r="I496" s="23">
        <v>44656.0</v>
      </c>
      <c r="J496" s="27">
        <v>5041.55</v>
      </c>
      <c r="K496" s="28">
        <f t="shared" ref="K496:L496" si="505">J496/J497-1</f>
        <v>0.01193271913</v>
      </c>
      <c r="L496" s="29">
        <f t="shared" si="505"/>
        <v>-0.3363645373</v>
      </c>
      <c r="M496" s="30">
        <f t="shared" si="5"/>
        <v>-0.05806728087</v>
      </c>
      <c r="N496" s="3"/>
    </row>
    <row r="497" ht="14.25" customHeight="1">
      <c r="A497" s="15">
        <v>44655.0</v>
      </c>
      <c r="B497" s="16">
        <v>220.9</v>
      </c>
      <c r="C497" s="16">
        <f t="shared" si="2"/>
        <v>0.0119102153</v>
      </c>
      <c r="D497" s="35">
        <v>0.0119</v>
      </c>
      <c r="E497" s="15">
        <v>44655.0</v>
      </c>
      <c r="F497" s="17">
        <v>18053.4</v>
      </c>
      <c r="G497" s="16">
        <f t="shared" si="3"/>
        <v>0.02167177406</v>
      </c>
      <c r="H497" s="35">
        <v>0.0217</v>
      </c>
      <c r="I497" s="15">
        <v>44655.0</v>
      </c>
      <c r="J497" s="36">
        <v>4982.1</v>
      </c>
      <c r="K497" s="37">
        <f t="shared" ref="K497:L497" si="506">J497/J498-1</f>
        <v>0.01798083407</v>
      </c>
      <c r="L497" s="38">
        <f t="shared" si="506"/>
        <v>-0.06816971696</v>
      </c>
      <c r="M497" s="18">
        <f t="shared" si="5"/>
        <v>-0.05201916593</v>
      </c>
      <c r="N497" s="3"/>
    </row>
    <row r="498" ht="14.25" customHeight="1">
      <c r="A498" s="23">
        <v>44652.0</v>
      </c>
      <c r="B498" s="24">
        <v>218.3</v>
      </c>
      <c r="C498" s="24">
        <f t="shared" si="2"/>
        <v>0.04200477327</v>
      </c>
      <c r="D498" s="25">
        <v>0.042</v>
      </c>
      <c r="E498" s="23">
        <v>44652.0</v>
      </c>
      <c r="F498" s="26">
        <v>17670.45</v>
      </c>
      <c r="G498" s="24">
        <f t="shared" si="3"/>
        <v>0.01177800999</v>
      </c>
      <c r="H498" s="25">
        <v>0.0118</v>
      </c>
      <c r="I498" s="23">
        <v>44652.0</v>
      </c>
      <c r="J498" s="27">
        <v>4894.1</v>
      </c>
      <c r="K498" s="28">
        <f t="shared" ref="K498:L498" si="507">J498/J499-1</f>
        <v>0.01929625426</v>
      </c>
      <c r="L498" s="29">
        <f t="shared" si="507"/>
        <v>3.831489086</v>
      </c>
      <c r="M498" s="30">
        <f t="shared" si="5"/>
        <v>-0.05070374574</v>
      </c>
      <c r="N498" s="3"/>
    </row>
    <row r="499" ht="14.25" customHeight="1">
      <c r="A499" s="15">
        <v>44651.0</v>
      </c>
      <c r="B499" s="16">
        <v>209.5</v>
      </c>
      <c r="C499" s="16">
        <f t="shared" si="2"/>
        <v>-0.005931198102</v>
      </c>
      <c r="D499" s="35">
        <v>-0.0059</v>
      </c>
      <c r="E499" s="15">
        <v>44651.0</v>
      </c>
      <c r="F499" s="17">
        <v>17464.75</v>
      </c>
      <c r="G499" s="16">
        <f t="shared" si="3"/>
        <v>-0.001914477162</v>
      </c>
      <c r="H499" s="35">
        <v>-0.0019</v>
      </c>
      <c r="I499" s="15">
        <v>44651.0</v>
      </c>
      <c r="J499" s="36">
        <v>4801.45</v>
      </c>
      <c r="K499" s="37">
        <f t="shared" ref="K499:L499" si="508">J499/J500-1</f>
        <v>0.003993852395</v>
      </c>
      <c r="L499" s="38">
        <f t="shared" si="508"/>
        <v>-0.3487622915</v>
      </c>
      <c r="M499" s="18">
        <f t="shared" si="5"/>
        <v>-0.06600614761</v>
      </c>
      <c r="N499" s="3"/>
    </row>
    <row r="500" ht="14.25" customHeight="1">
      <c r="A500" s="23">
        <v>44650.0</v>
      </c>
      <c r="B500" s="24">
        <v>210.75</v>
      </c>
      <c r="C500" s="24">
        <f t="shared" si="2"/>
        <v>0.006446991404</v>
      </c>
      <c r="D500" s="25">
        <v>0.0064</v>
      </c>
      <c r="E500" s="23">
        <v>44650.0</v>
      </c>
      <c r="F500" s="26">
        <v>17498.25</v>
      </c>
      <c r="G500" s="24">
        <f t="shared" si="3"/>
        <v>0.009982511125</v>
      </c>
      <c r="H500" s="25">
        <v>0.01</v>
      </c>
      <c r="I500" s="23">
        <v>44650.0</v>
      </c>
      <c r="J500" s="27">
        <v>4782.35</v>
      </c>
      <c r="K500" s="28">
        <f t="shared" ref="K500:L500" si="509">J500/J501-1</f>
        <v>0.006132710595</v>
      </c>
      <c r="L500" s="29">
        <f t="shared" si="509"/>
        <v>-3.173418956</v>
      </c>
      <c r="M500" s="30">
        <f t="shared" si="5"/>
        <v>-0.06386728941</v>
      </c>
      <c r="N500" s="3"/>
    </row>
    <row r="501" ht="14.25" customHeight="1">
      <c r="A501" s="15">
        <v>44649.0</v>
      </c>
      <c r="B501" s="16">
        <v>209.4</v>
      </c>
      <c r="C501" s="16">
        <f t="shared" si="2"/>
        <v>0.01897810219</v>
      </c>
      <c r="D501" s="35">
        <v>0.019</v>
      </c>
      <c r="E501" s="15">
        <v>44649.0</v>
      </c>
      <c r="F501" s="17">
        <v>17325.3</v>
      </c>
      <c r="G501" s="16">
        <f t="shared" si="3"/>
        <v>0.005998141912</v>
      </c>
      <c r="H501" s="35">
        <v>0.006</v>
      </c>
      <c r="I501" s="15">
        <v>44649.0</v>
      </c>
      <c r="J501" s="36">
        <v>4753.2</v>
      </c>
      <c r="K501" s="37">
        <f t="shared" ref="K501:L501" si="510">J501/J502-1</f>
        <v>-0.002821688188</v>
      </c>
      <c r="L501" s="38">
        <f t="shared" si="510"/>
        <v>-0.6418282458</v>
      </c>
      <c r="M501" s="18">
        <f t="shared" si="5"/>
        <v>-0.07282168819</v>
      </c>
      <c r="N501" s="3"/>
    </row>
    <row r="502" ht="14.25" customHeight="1">
      <c r="A502" s="23">
        <v>44648.0</v>
      </c>
      <c r="B502" s="24">
        <v>205.5</v>
      </c>
      <c r="C502" s="24">
        <f t="shared" si="2"/>
        <v>-0.01438848921</v>
      </c>
      <c r="D502" s="25">
        <v>-0.0144</v>
      </c>
      <c r="E502" s="23">
        <v>44648.0</v>
      </c>
      <c r="F502" s="26">
        <v>17222.0</v>
      </c>
      <c r="G502" s="24">
        <f t="shared" si="3"/>
        <v>0.00402261995</v>
      </c>
      <c r="H502" s="25">
        <v>0.004</v>
      </c>
      <c r="I502" s="23">
        <v>44648.0</v>
      </c>
      <c r="J502" s="27">
        <v>4766.65</v>
      </c>
      <c r="K502" s="28">
        <f t="shared" ref="K502:L502" si="511">J502/J503-1</f>
        <v>-0.007878031013</v>
      </c>
      <c r="L502" s="29">
        <f t="shared" si="511"/>
        <v>0.35485312</v>
      </c>
      <c r="M502" s="30">
        <f t="shared" si="5"/>
        <v>-0.07787803101</v>
      </c>
      <c r="N502" s="3"/>
    </row>
    <row r="503" ht="14.25" customHeight="1">
      <c r="A503" s="15">
        <v>44645.0</v>
      </c>
      <c r="B503" s="16">
        <v>208.5</v>
      </c>
      <c r="C503" s="16">
        <f t="shared" si="2"/>
        <v>-0.007615421228</v>
      </c>
      <c r="D503" s="35">
        <v>-0.0076</v>
      </c>
      <c r="E503" s="15">
        <v>44645.0</v>
      </c>
      <c r="F503" s="17">
        <v>17153.0</v>
      </c>
      <c r="G503" s="16">
        <f t="shared" si="3"/>
        <v>-0.004049875891</v>
      </c>
      <c r="H503" s="35">
        <v>-0.004</v>
      </c>
      <c r="I503" s="15">
        <v>44645.0</v>
      </c>
      <c r="J503" s="36">
        <v>4804.5</v>
      </c>
      <c r="K503" s="37">
        <f t="shared" ref="K503:L503" si="512">J503/J504-1</f>
        <v>-0.00581467533</v>
      </c>
      <c r="L503" s="38">
        <f t="shared" si="512"/>
        <v>-2.124970033</v>
      </c>
      <c r="M503" s="18">
        <f t="shared" si="5"/>
        <v>-0.07581467533</v>
      </c>
      <c r="N503" s="3"/>
    </row>
    <row r="504" ht="14.25" customHeight="1">
      <c r="A504" s="23">
        <v>44644.0</v>
      </c>
      <c r="B504" s="24">
        <v>210.1</v>
      </c>
      <c r="C504" s="24">
        <f t="shared" si="2"/>
        <v>0.005503709021</v>
      </c>
      <c r="D504" s="25">
        <v>0.0055</v>
      </c>
      <c r="E504" s="23">
        <v>44644.0</v>
      </c>
      <c r="F504" s="26">
        <v>17222.75</v>
      </c>
      <c r="G504" s="24">
        <f t="shared" si="3"/>
        <v>-0.001327871086</v>
      </c>
      <c r="H504" s="25">
        <v>-0.0013</v>
      </c>
      <c r="I504" s="23">
        <v>44644.0</v>
      </c>
      <c r="J504" s="27">
        <v>4832.6</v>
      </c>
      <c r="K504" s="28">
        <f t="shared" ref="K504:L504" si="513">J504/J505-1</f>
        <v>0.005168737975</v>
      </c>
      <c r="L504" s="29">
        <f t="shared" si="513"/>
        <v>-15.6228158</v>
      </c>
      <c r="M504" s="30">
        <f t="shared" si="5"/>
        <v>-0.06483126202</v>
      </c>
      <c r="N504" s="3"/>
    </row>
    <row r="505" ht="14.25" customHeight="1">
      <c r="A505" s="15">
        <v>44643.0</v>
      </c>
      <c r="B505" s="16">
        <v>208.95</v>
      </c>
      <c r="C505" s="16">
        <f t="shared" si="2"/>
        <v>-0.01345609065</v>
      </c>
      <c r="D505" s="35">
        <v>-0.0135</v>
      </c>
      <c r="E505" s="15">
        <v>44643.0</v>
      </c>
      <c r="F505" s="17">
        <v>17245.65</v>
      </c>
      <c r="G505" s="16">
        <f t="shared" si="3"/>
        <v>-0.004033958014</v>
      </c>
      <c r="H505" s="35">
        <v>-0.004</v>
      </c>
      <c r="I505" s="15">
        <v>44643.0</v>
      </c>
      <c r="J505" s="36">
        <v>4807.75</v>
      </c>
      <c r="K505" s="37">
        <f t="shared" ref="K505:L505" si="514">J505/J506-1</f>
        <v>-0.0003534707711</v>
      </c>
      <c r="L505" s="38">
        <f t="shared" si="514"/>
        <v>-1.064285312</v>
      </c>
      <c r="M505" s="18">
        <f t="shared" si="5"/>
        <v>-0.07035347077</v>
      </c>
      <c r="N505" s="3"/>
    </row>
    <row r="506" ht="14.25" customHeight="1">
      <c r="A506" s="23">
        <v>44642.0</v>
      </c>
      <c r="B506" s="24">
        <v>211.8</v>
      </c>
      <c r="C506" s="24">
        <f t="shared" si="2"/>
        <v>0.00929235168</v>
      </c>
      <c r="D506" s="25">
        <v>0.0093</v>
      </c>
      <c r="E506" s="23">
        <v>44642.0</v>
      </c>
      <c r="F506" s="26">
        <v>17315.5</v>
      </c>
      <c r="G506" s="24">
        <f t="shared" si="3"/>
        <v>0.01156120017</v>
      </c>
      <c r="H506" s="25">
        <v>0.0116</v>
      </c>
      <c r="I506" s="23">
        <v>44642.0</v>
      </c>
      <c r="J506" s="27">
        <v>4809.45</v>
      </c>
      <c r="K506" s="28">
        <f t="shared" ref="K506:L506" si="515">J506/J507-1</f>
        <v>0.005498468582</v>
      </c>
      <c r="L506" s="29">
        <f t="shared" si="515"/>
        <v>0.8208904203</v>
      </c>
      <c r="M506" s="30">
        <f t="shared" si="5"/>
        <v>-0.06450153142</v>
      </c>
      <c r="N506" s="3"/>
    </row>
    <row r="507" ht="14.25" customHeight="1">
      <c r="A507" s="15">
        <v>44641.0</v>
      </c>
      <c r="B507" s="16">
        <v>209.85</v>
      </c>
      <c r="C507" s="16">
        <f t="shared" si="2"/>
        <v>-0.02167832168</v>
      </c>
      <c r="D507" s="35">
        <v>-0.0217</v>
      </c>
      <c r="E507" s="15">
        <v>44641.0</v>
      </c>
      <c r="F507" s="17">
        <v>17117.6</v>
      </c>
      <c r="G507" s="16">
        <f t="shared" si="3"/>
        <v>-0.009802135124</v>
      </c>
      <c r="H507" s="35">
        <v>-0.0098</v>
      </c>
      <c r="I507" s="15">
        <v>44641.0</v>
      </c>
      <c r="J507" s="36">
        <v>4783.15</v>
      </c>
      <c r="K507" s="37">
        <f t="shared" ref="K507:L507" si="516">J507/J508-1</f>
        <v>0.00301965924</v>
      </c>
      <c r="L507" s="38">
        <f t="shared" si="516"/>
        <v>-0.7323429675</v>
      </c>
      <c r="M507" s="18">
        <f t="shared" si="5"/>
        <v>-0.06698034076</v>
      </c>
      <c r="N507" s="3"/>
    </row>
    <row r="508" ht="14.25" customHeight="1">
      <c r="A508" s="23">
        <v>44637.0</v>
      </c>
      <c r="B508" s="24">
        <v>214.5</v>
      </c>
      <c r="C508" s="24">
        <f t="shared" si="2"/>
        <v>0.01012479397</v>
      </c>
      <c r="D508" s="25">
        <v>0.0101</v>
      </c>
      <c r="E508" s="23">
        <v>44637.0</v>
      </c>
      <c r="F508" s="26">
        <v>17287.05</v>
      </c>
      <c r="G508" s="24">
        <f t="shared" si="3"/>
        <v>0.0183619189</v>
      </c>
      <c r="H508" s="25">
        <v>0.0184</v>
      </c>
      <c r="I508" s="23">
        <v>44637.0</v>
      </c>
      <c r="J508" s="27">
        <v>4768.75</v>
      </c>
      <c r="K508" s="28">
        <f t="shared" ref="K508:L508" si="517">J508/J509-1</f>
        <v>0.01128182291</v>
      </c>
      <c r="L508" s="29">
        <f t="shared" si="517"/>
        <v>-0.1896602013</v>
      </c>
      <c r="M508" s="30">
        <f t="shared" si="5"/>
        <v>-0.05871817709</v>
      </c>
      <c r="N508" s="3"/>
    </row>
    <row r="509" ht="14.25" customHeight="1">
      <c r="A509" s="15">
        <v>44636.0</v>
      </c>
      <c r="B509" s="16">
        <v>212.35</v>
      </c>
      <c r="C509" s="16">
        <f t="shared" si="2"/>
        <v>0.03157639058</v>
      </c>
      <c r="D509" s="35">
        <v>0.0316</v>
      </c>
      <c r="E509" s="15">
        <v>44636.0</v>
      </c>
      <c r="F509" s="17">
        <v>16975.35</v>
      </c>
      <c r="G509" s="16">
        <f t="shared" si="3"/>
        <v>0.01874512393</v>
      </c>
      <c r="H509" s="35">
        <v>0.0187</v>
      </c>
      <c r="I509" s="15">
        <v>44636.0</v>
      </c>
      <c r="J509" s="36">
        <v>4715.55</v>
      </c>
      <c r="K509" s="37">
        <f t="shared" ref="K509:L509" si="518">J509/J510-1</f>
        <v>0.01392233594</v>
      </c>
      <c r="L509" s="38">
        <f t="shared" si="518"/>
        <v>-2.076268521</v>
      </c>
      <c r="M509" s="18">
        <f t="shared" si="5"/>
        <v>-0.05607766406</v>
      </c>
      <c r="N509" s="3"/>
    </row>
    <row r="510" ht="14.25" customHeight="1">
      <c r="A510" s="23">
        <v>44635.0</v>
      </c>
      <c r="B510" s="24">
        <v>205.85</v>
      </c>
      <c r="C510" s="24">
        <f t="shared" si="2"/>
        <v>0.01129943503</v>
      </c>
      <c r="D510" s="25">
        <v>0.0113</v>
      </c>
      <c r="E510" s="23">
        <v>44635.0</v>
      </c>
      <c r="F510" s="26">
        <v>16663.0</v>
      </c>
      <c r="G510" s="24">
        <f t="shared" si="3"/>
        <v>-0.01234641077</v>
      </c>
      <c r="H510" s="25">
        <v>-0.0123</v>
      </c>
      <c r="I510" s="23">
        <v>44635.0</v>
      </c>
      <c r="J510" s="27">
        <v>4650.8</v>
      </c>
      <c r="K510" s="28">
        <f t="shared" ref="K510:L510" si="519">J510/J511-1</f>
        <v>-0.01293574574</v>
      </c>
      <c r="L510" s="29">
        <f t="shared" si="519"/>
        <v>-16.22456425</v>
      </c>
      <c r="M510" s="30">
        <f t="shared" si="5"/>
        <v>-0.08293574574</v>
      </c>
      <c r="N510" s="3"/>
    </row>
    <row r="511" ht="14.25" customHeight="1">
      <c r="A511" s="15">
        <v>44634.0</v>
      </c>
      <c r="B511" s="16">
        <v>203.55</v>
      </c>
      <c r="C511" s="16">
        <f t="shared" si="2"/>
        <v>-0.006588579795</v>
      </c>
      <c r="D511" s="35">
        <v>-0.0066</v>
      </c>
      <c r="E511" s="15">
        <v>44634.0</v>
      </c>
      <c r="F511" s="17">
        <v>16871.3</v>
      </c>
      <c r="G511" s="16">
        <f t="shared" si="3"/>
        <v>0.01448247041</v>
      </c>
      <c r="H511" s="35">
        <v>0.0145</v>
      </c>
      <c r="I511" s="15">
        <v>44634.0</v>
      </c>
      <c r="J511" s="36">
        <v>4711.75</v>
      </c>
      <c r="K511" s="37">
        <f t="shared" ref="K511:L511" si="520">J511/J512-1</f>
        <v>0.0008496627901</v>
      </c>
      <c r="L511" s="38">
        <f t="shared" si="520"/>
        <v>-0.8837193553</v>
      </c>
      <c r="M511" s="18">
        <f t="shared" si="5"/>
        <v>-0.06915033721</v>
      </c>
      <c r="N511" s="3"/>
    </row>
    <row r="512" ht="14.25" customHeight="1">
      <c r="A512" s="23">
        <v>44631.0</v>
      </c>
      <c r="B512" s="24">
        <v>204.9</v>
      </c>
      <c r="C512" s="24">
        <f t="shared" si="2"/>
        <v>0.02706766917</v>
      </c>
      <c r="D512" s="25">
        <v>0.0271</v>
      </c>
      <c r="E512" s="23">
        <v>44631.0</v>
      </c>
      <c r="F512" s="26">
        <v>16630.45</v>
      </c>
      <c r="G512" s="24">
        <f t="shared" si="3"/>
        <v>0.002142224418</v>
      </c>
      <c r="H512" s="25">
        <v>0.0021</v>
      </c>
      <c r="I512" s="23">
        <v>44631.0</v>
      </c>
      <c r="J512" s="27">
        <v>4707.75</v>
      </c>
      <c r="K512" s="28">
        <f t="shared" ref="K512:L512" si="521">J512/J513-1</f>
        <v>0.007307001027</v>
      </c>
      <c r="L512" s="29">
        <f t="shared" si="521"/>
        <v>-0.5398189791</v>
      </c>
      <c r="M512" s="30">
        <f t="shared" si="5"/>
        <v>-0.06269299897</v>
      </c>
      <c r="N512" s="3"/>
    </row>
    <row r="513" ht="14.25" customHeight="1">
      <c r="A513" s="15">
        <v>44630.0</v>
      </c>
      <c r="B513" s="16">
        <v>199.5</v>
      </c>
      <c r="C513" s="16">
        <f t="shared" si="2"/>
        <v>0.0137195122</v>
      </c>
      <c r="D513" s="35">
        <v>0.0137</v>
      </c>
      <c r="E513" s="15">
        <v>44630.0</v>
      </c>
      <c r="F513" s="17">
        <v>16594.9</v>
      </c>
      <c r="G513" s="16">
        <f t="shared" si="3"/>
        <v>0.01526733903</v>
      </c>
      <c r="H513" s="35">
        <v>0.0153</v>
      </c>
      <c r="I513" s="15">
        <v>44630.0</v>
      </c>
      <c r="J513" s="36">
        <v>4673.6</v>
      </c>
      <c r="K513" s="37">
        <f t="shared" ref="K513:L513" si="522">J513/J514-1</f>
        <v>0.01587853626</v>
      </c>
      <c r="L513" s="38">
        <f t="shared" si="522"/>
        <v>-0.3312487331</v>
      </c>
      <c r="M513" s="18">
        <f t="shared" si="5"/>
        <v>-0.05412146374</v>
      </c>
      <c r="N513" s="3"/>
    </row>
    <row r="514" ht="14.25" customHeight="1">
      <c r="A514" s="23">
        <v>44629.0</v>
      </c>
      <c r="B514" s="24">
        <v>196.8</v>
      </c>
      <c r="C514" s="24">
        <f t="shared" si="2"/>
        <v>0.01968911917</v>
      </c>
      <c r="D514" s="25">
        <v>0.0197</v>
      </c>
      <c r="E514" s="23">
        <v>44629.0</v>
      </c>
      <c r="F514" s="26">
        <v>16345.35</v>
      </c>
      <c r="G514" s="24">
        <f t="shared" si="3"/>
        <v>0.02072632693</v>
      </c>
      <c r="H514" s="25">
        <v>0.0207</v>
      </c>
      <c r="I514" s="23">
        <v>44629.0</v>
      </c>
      <c r="J514" s="27">
        <v>4600.55</v>
      </c>
      <c r="K514" s="28">
        <f t="shared" ref="K514:L514" si="523">J514/J515-1</f>
        <v>0.02374356064</v>
      </c>
      <c r="L514" s="29">
        <f t="shared" si="523"/>
        <v>0.5819750248</v>
      </c>
      <c r="M514" s="30">
        <f t="shared" si="5"/>
        <v>-0.04625643936</v>
      </c>
      <c r="N514" s="3"/>
    </row>
    <row r="515" ht="14.25" customHeight="1">
      <c r="A515" s="15">
        <v>44628.0</v>
      </c>
      <c r="B515" s="16">
        <v>193.0</v>
      </c>
      <c r="C515" s="16">
        <f t="shared" si="2"/>
        <v>0.0460704607</v>
      </c>
      <c r="D515" s="35">
        <v>0.0461</v>
      </c>
      <c r="E515" s="15">
        <v>44628.0</v>
      </c>
      <c r="F515" s="17">
        <v>16013.45</v>
      </c>
      <c r="G515" s="16">
        <f t="shared" si="3"/>
        <v>0.009474789055</v>
      </c>
      <c r="H515" s="35">
        <v>0.0095</v>
      </c>
      <c r="I515" s="15">
        <v>44628.0</v>
      </c>
      <c r="J515" s="36">
        <v>4493.85</v>
      </c>
      <c r="K515" s="37">
        <f t="shared" ref="K515:L515" si="524">J515/J516-1</f>
        <v>0.01500880878</v>
      </c>
      <c r="L515" s="38">
        <f t="shared" si="524"/>
        <v>-1.967014539</v>
      </c>
      <c r="M515" s="18">
        <f t="shared" si="5"/>
        <v>-0.05499119122</v>
      </c>
      <c r="N515" s="3"/>
    </row>
    <row r="516" ht="14.25" customHeight="1">
      <c r="A516" s="23">
        <v>44627.0</v>
      </c>
      <c r="B516" s="24">
        <v>184.5</v>
      </c>
      <c r="C516" s="24">
        <f t="shared" si="2"/>
        <v>-0.04230469764</v>
      </c>
      <c r="D516" s="25">
        <v>-0.0423</v>
      </c>
      <c r="E516" s="23">
        <v>44627.0</v>
      </c>
      <c r="F516" s="26">
        <v>15863.15</v>
      </c>
      <c r="G516" s="24">
        <f t="shared" si="3"/>
        <v>-0.02352673226</v>
      </c>
      <c r="H516" s="25">
        <v>-0.0235</v>
      </c>
      <c r="I516" s="23">
        <v>44627.0</v>
      </c>
      <c r="J516" s="27">
        <v>4427.4</v>
      </c>
      <c r="K516" s="28">
        <f t="shared" ref="K516:L516" si="525">J516/J517-1</f>
        <v>-0.01552076848</v>
      </c>
      <c r="L516" s="29">
        <f t="shared" si="525"/>
        <v>-0.0361096663</v>
      </c>
      <c r="M516" s="30">
        <f t="shared" si="5"/>
        <v>-0.08552076848</v>
      </c>
      <c r="N516" s="3"/>
    </row>
    <row r="517" ht="14.25" customHeight="1">
      <c r="A517" s="15">
        <v>44624.0</v>
      </c>
      <c r="B517" s="16">
        <v>192.65</v>
      </c>
      <c r="C517" s="16">
        <f t="shared" si="2"/>
        <v>-0.00798146241</v>
      </c>
      <c r="D517" s="35">
        <v>-0.008</v>
      </c>
      <c r="E517" s="15">
        <v>44624.0</v>
      </c>
      <c r="F517" s="17">
        <v>16245.35</v>
      </c>
      <c r="G517" s="16">
        <f t="shared" si="3"/>
        <v>-0.0153169617</v>
      </c>
      <c r="H517" s="35">
        <v>-0.0153</v>
      </c>
      <c r="I517" s="15">
        <v>44624.0</v>
      </c>
      <c r="J517" s="36">
        <v>4497.2</v>
      </c>
      <c r="K517" s="37">
        <f t="shared" ref="K517:L517" si="526">J517/J518-1</f>
        <v>-0.01610221405</v>
      </c>
      <c r="L517" s="38">
        <f t="shared" si="526"/>
        <v>-5.225972714</v>
      </c>
      <c r="M517" s="18">
        <f t="shared" si="5"/>
        <v>-0.08610221405</v>
      </c>
      <c r="N517" s="3"/>
    </row>
    <row r="518" ht="14.25" customHeight="1">
      <c r="A518" s="23">
        <v>44623.0</v>
      </c>
      <c r="B518" s="24">
        <v>194.2</v>
      </c>
      <c r="C518" s="24">
        <f t="shared" si="2"/>
        <v>-0.04616895874</v>
      </c>
      <c r="D518" s="25">
        <v>-0.0462</v>
      </c>
      <c r="E518" s="23">
        <v>44623.0</v>
      </c>
      <c r="F518" s="26">
        <v>16498.05</v>
      </c>
      <c r="G518" s="24">
        <f t="shared" si="3"/>
        <v>-0.006497671016</v>
      </c>
      <c r="H518" s="25">
        <v>-0.0065</v>
      </c>
      <c r="I518" s="23">
        <v>44623.0</v>
      </c>
      <c r="J518" s="27">
        <v>4570.8</v>
      </c>
      <c r="K518" s="28">
        <f t="shared" ref="K518:L518" si="527">J518/J519-1</f>
        <v>0.003810297686</v>
      </c>
      <c r="L518" s="29">
        <f t="shared" si="527"/>
        <v>-0.5572208511</v>
      </c>
      <c r="M518" s="30">
        <f t="shared" si="5"/>
        <v>-0.06618970231</v>
      </c>
      <c r="N518" s="3"/>
    </row>
    <row r="519" ht="14.25" customHeight="1">
      <c r="A519" s="15">
        <v>44622.0</v>
      </c>
      <c r="B519" s="16">
        <v>203.6</v>
      </c>
      <c r="C519" s="16">
        <f t="shared" si="2"/>
        <v>0.007172891417</v>
      </c>
      <c r="D519" s="35">
        <v>0.0072</v>
      </c>
      <c r="E519" s="15">
        <v>44622.0</v>
      </c>
      <c r="F519" s="17">
        <v>16605.95</v>
      </c>
      <c r="G519" s="16">
        <f t="shared" si="3"/>
        <v>-0.0111915636</v>
      </c>
      <c r="H519" s="35">
        <v>-0.0112</v>
      </c>
      <c r="I519" s="15">
        <v>44622.0</v>
      </c>
      <c r="J519" s="36">
        <v>4553.45</v>
      </c>
      <c r="K519" s="37">
        <f t="shared" ref="K519:L519" si="528">J519/J520-1</f>
        <v>0.008605413547</v>
      </c>
      <c r="L519" s="38">
        <f t="shared" si="528"/>
        <v>-0.2483314409</v>
      </c>
      <c r="M519" s="18">
        <f t="shared" si="5"/>
        <v>-0.06139458645</v>
      </c>
      <c r="N519" s="3"/>
    </row>
    <row r="520" ht="14.25" customHeight="1">
      <c r="A520" s="23">
        <v>44620.0</v>
      </c>
      <c r="B520" s="24">
        <v>202.15</v>
      </c>
      <c r="C520" s="24">
        <f t="shared" si="2"/>
        <v>0.02614213198</v>
      </c>
      <c r="D520" s="25">
        <v>0.0261</v>
      </c>
      <c r="E520" s="23">
        <v>44620.0</v>
      </c>
      <c r="F520" s="26">
        <v>16793.9</v>
      </c>
      <c r="G520" s="24">
        <f t="shared" si="3"/>
        <v>0.008134034481</v>
      </c>
      <c r="H520" s="25">
        <v>0.0081</v>
      </c>
      <c r="I520" s="23">
        <v>44620.0</v>
      </c>
      <c r="J520" s="27">
        <v>4514.6</v>
      </c>
      <c r="K520" s="28">
        <f t="shared" ref="K520:L520" si="529">J520/J521-1</f>
        <v>0.01144841492</v>
      </c>
      <c r="L520" s="29">
        <f t="shared" si="529"/>
        <v>-0.7675343338</v>
      </c>
      <c r="M520" s="30">
        <f t="shared" si="5"/>
        <v>-0.05855158508</v>
      </c>
      <c r="N520" s="3"/>
    </row>
    <row r="521" ht="14.25" customHeight="1">
      <c r="A521" s="15">
        <v>44617.0</v>
      </c>
      <c r="B521" s="16">
        <v>197.0</v>
      </c>
      <c r="C521" s="16">
        <f t="shared" si="2"/>
        <v>0.05178857448</v>
      </c>
      <c r="D521" s="35">
        <v>0.0518</v>
      </c>
      <c r="E521" s="15">
        <v>44617.0</v>
      </c>
      <c r="F521" s="17">
        <v>16658.4</v>
      </c>
      <c r="G521" s="16">
        <f t="shared" si="3"/>
        <v>0.02526164839</v>
      </c>
      <c r="H521" s="35">
        <v>0.0253</v>
      </c>
      <c r="I521" s="15">
        <v>44617.0</v>
      </c>
      <c r="J521" s="36">
        <v>4463.5</v>
      </c>
      <c r="K521" s="37">
        <f t="shared" ref="K521:L521" si="530">J521/J522-1</f>
        <v>0.04924776681</v>
      </c>
      <c r="L521" s="38">
        <f t="shared" si="530"/>
        <v>-1.752149964</v>
      </c>
      <c r="M521" s="18">
        <f t="shared" si="5"/>
        <v>-0.02075223319</v>
      </c>
      <c r="N521" s="3"/>
    </row>
    <row r="522" ht="14.25" customHeight="1">
      <c r="A522" s="23">
        <v>44616.0</v>
      </c>
      <c r="B522" s="24">
        <v>187.3</v>
      </c>
      <c r="C522" s="24">
        <f t="shared" si="2"/>
        <v>-0.1010319174</v>
      </c>
      <c r="D522" s="25">
        <v>-0.101</v>
      </c>
      <c r="E522" s="23">
        <v>44616.0</v>
      </c>
      <c r="F522" s="26">
        <v>16247.95</v>
      </c>
      <c r="G522" s="24">
        <f t="shared" si="3"/>
        <v>-0.04778104992</v>
      </c>
      <c r="H522" s="25">
        <v>-0.0478</v>
      </c>
      <c r="I522" s="23">
        <v>44616.0</v>
      </c>
      <c r="J522" s="27">
        <v>4254.0</v>
      </c>
      <c r="K522" s="28">
        <f t="shared" ref="K522:L522" si="531">J522/J523-1</f>
        <v>-0.06547599433</v>
      </c>
      <c r="L522" s="29">
        <f t="shared" si="531"/>
        <v>-10.07716204</v>
      </c>
      <c r="M522" s="30">
        <f t="shared" si="5"/>
        <v>-0.1354759943</v>
      </c>
      <c r="N522" s="3"/>
    </row>
    <row r="523" ht="14.25" customHeight="1">
      <c r="A523" s="15">
        <v>44615.0</v>
      </c>
      <c r="B523" s="16">
        <v>208.35</v>
      </c>
      <c r="C523" s="16">
        <f t="shared" si="2"/>
        <v>0.002164502165</v>
      </c>
      <c r="D523" s="35">
        <v>0.0022</v>
      </c>
      <c r="E523" s="15">
        <v>44615.0</v>
      </c>
      <c r="F523" s="17">
        <v>17063.25</v>
      </c>
      <c r="G523" s="16">
        <f t="shared" si="3"/>
        <v>-0.001693755046</v>
      </c>
      <c r="H523" s="35">
        <v>-0.0017</v>
      </c>
      <c r="I523" s="15">
        <v>44615.0</v>
      </c>
      <c r="J523" s="36">
        <v>4552.05</v>
      </c>
      <c r="K523" s="37">
        <f t="shared" ref="K523:L523" si="532">J523/J524-1</f>
        <v>0.007213267101</v>
      </c>
      <c r="L523" s="38">
        <f t="shared" si="532"/>
        <v>-1.330786468</v>
      </c>
      <c r="M523" s="18">
        <f t="shared" si="5"/>
        <v>-0.0627867329</v>
      </c>
      <c r="N523" s="3"/>
    </row>
    <row r="524" ht="14.25" customHeight="1">
      <c r="A524" s="23">
        <v>44614.0</v>
      </c>
      <c r="B524" s="24">
        <v>207.9</v>
      </c>
      <c r="C524" s="24">
        <f t="shared" si="2"/>
        <v>-0.004786979416</v>
      </c>
      <c r="D524" s="25">
        <v>-0.0048</v>
      </c>
      <c r="E524" s="23">
        <v>44614.0</v>
      </c>
      <c r="F524" s="26">
        <v>17092.2</v>
      </c>
      <c r="G524" s="24">
        <f t="shared" si="3"/>
        <v>-0.006651498113</v>
      </c>
      <c r="H524" s="25">
        <v>-0.0067</v>
      </c>
      <c r="I524" s="23">
        <v>44614.0</v>
      </c>
      <c r="J524" s="27">
        <v>4519.45</v>
      </c>
      <c r="K524" s="28">
        <f t="shared" ref="K524:L524" si="533">J524/J525-1</f>
        <v>-0.02180641531</v>
      </c>
      <c r="L524" s="29">
        <f t="shared" si="533"/>
        <v>-0.2341020042</v>
      </c>
      <c r="M524" s="30">
        <f t="shared" si="5"/>
        <v>-0.09180641531</v>
      </c>
      <c r="N524" s="3"/>
    </row>
    <row r="525" ht="14.25" customHeight="1">
      <c r="A525" s="15">
        <v>44613.0</v>
      </c>
      <c r="B525" s="16">
        <v>208.9</v>
      </c>
      <c r="C525" s="16">
        <f t="shared" si="2"/>
        <v>-0.01670981407</v>
      </c>
      <c r="D525" s="35">
        <v>-0.0167</v>
      </c>
      <c r="E525" s="15">
        <v>44613.0</v>
      </c>
      <c r="F525" s="17">
        <v>17206.65</v>
      </c>
      <c r="G525" s="16">
        <f t="shared" si="3"/>
        <v>-0.00403153453</v>
      </c>
      <c r="H525" s="35">
        <v>-0.004</v>
      </c>
      <c r="I525" s="15">
        <v>44613.0</v>
      </c>
      <c r="J525" s="36">
        <v>4620.2</v>
      </c>
      <c r="K525" s="37">
        <f t="shared" ref="K525:L525" si="534">J525/J526-1</f>
        <v>-0.02847169653</v>
      </c>
      <c r="L525" s="38">
        <f t="shared" si="534"/>
        <v>1.465915441</v>
      </c>
      <c r="M525" s="18">
        <f t="shared" si="5"/>
        <v>-0.09847169653</v>
      </c>
      <c r="N525" s="3"/>
    </row>
    <row r="526" ht="14.25" customHeight="1">
      <c r="A526" s="23">
        <v>44610.0</v>
      </c>
      <c r="B526" s="24">
        <v>212.45</v>
      </c>
      <c r="C526" s="24">
        <f t="shared" si="2"/>
        <v>0.03533138402</v>
      </c>
      <c r="D526" s="25">
        <v>0.0353</v>
      </c>
      <c r="E526" s="23">
        <v>44610.0</v>
      </c>
      <c r="F526" s="26">
        <v>17276.3</v>
      </c>
      <c r="G526" s="24">
        <f t="shared" si="3"/>
        <v>-0.001635403303</v>
      </c>
      <c r="H526" s="25">
        <v>-0.0016</v>
      </c>
      <c r="I526" s="23">
        <v>44610.0</v>
      </c>
      <c r="J526" s="27">
        <v>4755.6</v>
      </c>
      <c r="K526" s="28">
        <f t="shared" ref="K526:L526" si="535">J526/J527-1</f>
        <v>-0.01154609605</v>
      </c>
      <c r="L526" s="29">
        <f t="shared" si="535"/>
        <v>0.06964133414</v>
      </c>
      <c r="M526" s="30">
        <f t="shared" si="5"/>
        <v>-0.08154609605</v>
      </c>
      <c r="N526" s="3"/>
    </row>
    <row r="527" ht="14.25" customHeight="1">
      <c r="A527" s="15">
        <v>44609.0</v>
      </c>
      <c r="B527" s="16">
        <v>205.2</v>
      </c>
      <c r="C527" s="16">
        <f t="shared" si="2"/>
        <v>-0.01108433735</v>
      </c>
      <c r="D527" s="35">
        <v>-0.0111</v>
      </c>
      <c r="E527" s="15">
        <v>44609.0</v>
      </c>
      <c r="F527" s="17">
        <v>17304.6</v>
      </c>
      <c r="G527" s="16">
        <f t="shared" si="3"/>
        <v>-0.001016037224</v>
      </c>
      <c r="H527" s="35">
        <v>-0.001</v>
      </c>
      <c r="I527" s="15">
        <v>44609.0</v>
      </c>
      <c r="J527" s="36">
        <v>4811.15</v>
      </c>
      <c r="K527" s="37">
        <f t="shared" ref="K527:L527" si="536">J527/J528-1</f>
        <v>-0.01079436226</v>
      </c>
      <c r="L527" s="38">
        <f t="shared" si="536"/>
        <v>-3.627396593</v>
      </c>
      <c r="M527" s="18">
        <f t="shared" si="5"/>
        <v>-0.08079436226</v>
      </c>
      <c r="N527" s="3"/>
    </row>
    <row r="528" ht="14.25" customHeight="1">
      <c r="A528" s="23">
        <v>44608.0</v>
      </c>
      <c r="B528" s="24">
        <v>207.5</v>
      </c>
      <c r="C528" s="24">
        <f t="shared" si="2"/>
        <v>-0.0111984751</v>
      </c>
      <c r="D528" s="25">
        <v>-0.0112</v>
      </c>
      <c r="E528" s="23">
        <v>44608.0</v>
      </c>
      <c r="F528" s="26">
        <v>17322.2</v>
      </c>
      <c r="G528" s="24">
        <f t="shared" si="3"/>
        <v>-0.001743269682</v>
      </c>
      <c r="H528" s="25">
        <v>-0.0017</v>
      </c>
      <c r="I528" s="23">
        <v>44608.0</v>
      </c>
      <c r="J528" s="27">
        <v>4863.65</v>
      </c>
      <c r="K528" s="28">
        <f t="shared" ref="K528:L528" si="537">J528/J529-1</f>
        <v>0.004108387097</v>
      </c>
      <c r="L528" s="29">
        <f t="shared" si="537"/>
        <v>-0.8239363636</v>
      </c>
      <c r="M528" s="30">
        <f t="shared" si="5"/>
        <v>-0.0658916129</v>
      </c>
      <c r="N528" s="3"/>
    </row>
    <row r="529" ht="14.25" customHeight="1">
      <c r="A529" s="15">
        <v>44607.0</v>
      </c>
      <c r="B529" s="16">
        <v>209.85</v>
      </c>
      <c r="C529" s="16">
        <f t="shared" si="2"/>
        <v>0.06199392713</v>
      </c>
      <c r="D529" s="35">
        <v>0.062</v>
      </c>
      <c r="E529" s="15">
        <v>44607.0</v>
      </c>
      <c r="F529" s="17">
        <v>17352.45</v>
      </c>
      <c r="G529" s="16">
        <f t="shared" si="3"/>
        <v>0.03025922056</v>
      </c>
      <c r="H529" s="35">
        <v>0.0303</v>
      </c>
      <c r="I529" s="15">
        <v>44607.0</v>
      </c>
      <c r="J529" s="36">
        <v>4843.75</v>
      </c>
      <c r="K529" s="37">
        <f t="shared" ref="K529:L529" si="538">J529/J530-1</f>
        <v>0.02333467137</v>
      </c>
      <c r="L529" s="38">
        <f t="shared" si="538"/>
        <v>-1.541514357</v>
      </c>
      <c r="M529" s="18">
        <f t="shared" si="5"/>
        <v>-0.04666532863</v>
      </c>
      <c r="N529" s="3"/>
    </row>
    <row r="530" ht="14.25" customHeight="1">
      <c r="A530" s="23">
        <v>44606.0</v>
      </c>
      <c r="B530" s="24">
        <v>197.6</v>
      </c>
      <c r="C530" s="24">
        <f t="shared" si="2"/>
        <v>-0.05904761905</v>
      </c>
      <c r="D530" s="25">
        <v>-0.059</v>
      </c>
      <c r="E530" s="23">
        <v>44606.0</v>
      </c>
      <c r="F530" s="26">
        <v>16842.8</v>
      </c>
      <c r="G530" s="24">
        <f t="shared" si="3"/>
        <v>-0.03061626786</v>
      </c>
      <c r="H530" s="25">
        <v>-0.0306</v>
      </c>
      <c r="I530" s="23">
        <v>44606.0</v>
      </c>
      <c r="J530" s="27">
        <v>4733.3</v>
      </c>
      <c r="K530" s="28">
        <f t="shared" ref="K530:L530" si="539">J530/J531-1</f>
        <v>-0.04309151007</v>
      </c>
      <c r="L530" s="29">
        <f t="shared" si="539"/>
        <v>0.8425849672</v>
      </c>
      <c r="M530" s="30">
        <f t="shared" si="5"/>
        <v>-0.1130915101</v>
      </c>
      <c r="N530" s="3"/>
    </row>
    <row r="531" ht="14.25" customHeight="1">
      <c r="A531" s="15">
        <v>44603.0</v>
      </c>
      <c r="B531" s="16">
        <v>210.0</v>
      </c>
      <c r="C531" s="16">
        <f t="shared" si="2"/>
        <v>-0.05808477237</v>
      </c>
      <c r="D531" s="35">
        <v>-0.0581</v>
      </c>
      <c r="E531" s="15">
        <v>44603.0</v>
      </c>
      <c r="F531" s="17">
        <v>17374.75</v>
      </c>
      <c r="G531" s="16">
        <f t="shared" si="3"/>
        <v>-0.01312631881</v>
      </c>
      <c r="H531" s="35">
        <v>-0.0131</v>
      </c>
      <c r="I531" s="15">
        <v>44603.0</v>
      </c>
      <c r="J531" s="36">
        <v>4946.45</v>
      </c>
      <c r="K531" s="37">
        <f t="shared" ref="K531:L531" si="540">J531/J532-1</f>
        <v>-0.02338644396</v>
      </c>
      <c r="L531" s="38">
        <f t="shared" si="540"/>
        <v>-3.287833068</v>
      </c>
      <c r="M531" s="18">
        <f t="shared" si="5"/>
        <v>-0.09338644396</v>
      </c>
      <c r="N531" s="3"/>
    </row>
    <row r="532" ht="14.25" customHeight="1">
      <c r="A532" s="23">
        <v>44602.0</v>
      </c>
      <c r="B532" s="24">
        <v>222.95</v>
      </c>
      <c r="C532" s="24">
        <f t="shared" si="2"/>
        <v>-0.002906976744</v>
      </c>
      <c r="D532" s="25">
        <v>-0.0029</v>
      </c>
      <c r="E532" s="23">
        <v>44602.0</v>
      </c>
      <c r="F532" s="26">
        <v>17605.85</v>
      </c>
      <c r="G532" s="24">
        <f t="shared" si="3"/>
        <v>0.008133968552</v>
      </c>
      <c r="H532" s="25">
        <v>0.0081</v>
      </c>
      <c r="I532" s="23">
        <v>44602.0</v>
      </c>
      <c r="J532" s="27">
        <v>5064.9</v>
      </c>
      <c r="K532" s="28">
        <f t="shared" ref="K532:L532" si="541">J532/J533-1</f>
        <v>0.01022209368</v>
      </c>
      <c r="L532" s="29">
        <f t="shared" si="541"/>
        <v>0.4861282713</v>
      </c>
      <c r="M532" s="30">
        <f t="shared" si="5"/>
        <v>-0.05977790632</v>
      </c>
      <c r="N532" s="3"/>
    </row>
    <row r="533" ht="14.25" customHeight="1">
      <c r="A533" s="15">
        <v>44601.0</v>
      </c>
      <c r="B533" s="16">
        <v>223.6</v>
      </c>
      <c r="C533" s="16">
        <f t="shared" si="2"/>
        <v>0.01314000906</v>
      </c>
      <c r="D533" s="35">
        <v>0.0131</v>
      </c>
      <c r="E533" s="15">
        <v>44601.0</v>
      </c>
      <c r="F533" s="17">
        <v>17463.8</v>
      </c>
      <c r="G533" s="16">
        <f t="shared" si="3"/>
        <v>0.01141210708</v>
      </c>
      <c r="H533" s="35">
        <v>0.0114</v>
      </c>
      <c r="I533" s="15">
        <v>44601.0</v>
      </c>
      <c r="J533" s="36">
        <v>5013.65</v>
      </c>
      <c r="K533" s="37">
        <f t="shared" ref="K533:L533" si="542">J533/J534-1</f>
        <v>0.006878338756</v>
      </c>
      <c r="L533" s="38">
        <f t="shared" si="542"/>
        <v>-1.435539165</v>
      </c>
      <c r="M533" s="18">
        <f t="shared" si="5"/>
        <v>-0.06312166124</v>
      </c>
      <c r="N533" s="3"/>
    </row>
    <row r="534" ht="14.25" customHeight="1">
      <c r="A534" s="23">
        <v>44600.0</v>
      </c>
      <c r="B534" s="24">
        <v>220.7</v>
      </c>
      <c r="C534" s="24">
        <f t="shared" si="2"/>
        <v>-0.003836605732</v>
      </c>
      <c r="D534" s="25">
        <v>-0.0038</v>
      </c>
      <c r="E534" s="23">
        <v>44600.0</v>
      </c>
      <c r="F534" s="26">
        <v>17266.75</v>
      </c>
      <c r="G534" s="24">
        <f t="shared" si="3"/>
        <v>0.003087674862</v>
      </c>
      <c r="H534" s="25">
        <v>0.0031</v>
      </c>
      <c r="I534" s="23">
        <v>44600.0</v>
      </c>
      <c r="J534" s="27">
        <v>4979.4</v>
      </c>
      <c r="K534" s="28">
        <f t="shared" ref="K534:L534" si="543">J534/J535-1</f>
        <v>-0.01579269859</v>
      </c>
      <c r="L534" s="29">
        <f t="shared" si="543"/>
        <v>-0.1828030888</v>
      </c>
      <c r="M534" s="30">
        <f t="shared" si="5"/>
        <v>-0.08579269859</v>
      </c>
      <c r="N534" s="3"/>
    </row>
    <row r="535" ht="14.25" customHeight="1">
      <c r="A535" s="15">
        <v>44599.0</v>
      </c>
      <c r="B535" s="16">
        <v>221.55</v>
      </c>
      <c r="C535" s="16">
        <f t="shared" si="2"/>
        <v>-0.02142226148</v>
      </c>
      <c r="D535" s="35">
        <v>-0.0214</v>
      </c>
      <c r="E535" s="15">
        <v>44599.0</v>
      </c>
      <c r="F535" s="17">
        <v>17213.6</v>
      </c>
      <c r="G535" s="16">
        <f t="shared" si="3"/>
        <v>-0.0172810468</v>
      </c>
      <c r="H535" s="35">
        <v>-0.0173</v>
      </c>
      <c r="I535" s="15">
        <v>44599.0</v>
      </c>
      <c r="J535" s="36">
        <v>5059.3</v>
      </c>
      <c r="K535" s="37">
        <f t="shared" ref="K535:L535" si="544">J535/J536-1</f>
        <v>-0.01932545067</v>
      </c>
      <c r="L535" s="38">
        <f t="shared" si="544"/>
        <v>0.08964214417</v>
      </c>
      <c r="M535" s="18">
        <f t="shared" si="5"/>
        <v>-0.08932545067</v>
      </c>
      <c r="N535" s="3"/>
    </row>
    <row r="536" ht="14.25" customHeight="1">
      <c r="A536" s="23">
        <v>44596.0</v>
      </c>
      <c r="B536" s="24">
        <v>226.4</v>
      </c>
      <c r="C536" s="24">
        <f t="shared" si="2"/>
        <v>-0.01350762527</v>
      </c>
      <c r="D536" s="25">
        <v>-0.0135</v>
      </c>
      <c r="E536" s="23">
        <v>44596.0</v>
      </c>
      <c r="F536" s="26">
        <v>17516.3</v>
      </c>
      <c r="G536" s="24">
        <f t="shared" si="3"/>
        <v>-0.002499971527</v>
      </c>
      <c r="H536" s="25">
        <v>-0.0025</v>
      </c>
      <c r="I536" s="23">
        <v>44596.0</v>
      </c>
      <c r="J536" s="27">
        <v>5159.0</v>
      </c>
      <c r="K536" s="28">
        <f t="shared" ref="K536:L536" si="545">J536/J537-1</f>
        <v>-0.01773559399</v>
      </c>
      <c r="L536" s="29">
        <f t="shared" si="545"/>
        <v>2.788990655</v>
      </c>
      <c r="M536" s="30">
        <f t="shared" si="5"/>
        <v>-0.08773559399</v>
      </c>
      <c r="N536" s="3"/>
    </row>
    <row r="537" ht="14.25" customHeight="1">
      <c r="A537" s="15">
        <v>44595.0</v>
      </c>
      <c r="B537" s="16">
        <v>229.5</v>
      </c>
      <c r="C537" s="16">
        <f t="shared" si="2"/>
        <v>-0.00842514582</v>
      </c>
      <c r="D537" s="35">
        <v>-0.0084</v>
      </c>
      <c r="E537" s="15">
        <v>44595.0</v>
      </c>
      <c r="F537" s="17">
        <v>17560.2</v>
      </c>
      <c r="G537" s="16">
        <f t="shared" si="3"/>
        <v>-0.01236220472</v>
      </c>
      <c r="H537" s="35">
        <v>-0.0124</v>
      </c>
      <c r="I537" s="15">
        <v>44595.0</v>
      </c>
      <c r="J537" s="36">
        <v>5252.15</v>
      </c>
      <c r="K537" s="37">
        <f t="shared" ref="K537:L537" si="546">J537/J538-1</f>
        <v>-0.004680822839</v>
      </c>
      <c r="L537" s="38">
        <f t="shared" si="546"/>
        <v>-1.290597121</v>
      </c>
      <c r="M537" s="18">
        <f t="shared" si="5"/>
        <v>-0.07468082284</v>
      </c>
      <c r="N537" s="3"/>
    </row>
    <row r="538" ht="14.25" customHeight="1">
      <c r="A538" s="23">
        <v>44594.0</v>
      </c>
      <c r="B538" s="24">
        <v>231.45</v>
      </c>
      <c r="C538" s="24">
        <f t="shared" si="2"/>
        <v>0.002381983543</v>
      </c>
      <c r="D538" s="25">
        <v>0.0024</v>
      </c>
      <c r="E538" s="23">
        <v>44594.0</v>
      </c>
      <c r="F538" s="26">
        <v>17780.0</v>
      </c>
      <c r="G538" s="24">
        <f t="shared" si="3"/>
        <v>0.0115578161</v>
      </c>
      <c r="H538" s="25">
        <v>0.0116</v>
      </c>
      <c r="I538" s="23">
        <v>44594.0</v>
      </c>
      <c r="J538" s="27">
        <v>5276.85</v>
      </c>
      <c r="K538" s="28">
        <f t="shared" ref="K538:L538" si="547">J538/J539-1</f>
        <v>0.01610760225</v>
      </c>
      <c r="L538" s="29">
        <f t="shared" si="547"/>
        <v>1.647905137</v>
      </c>
      <c r="M538" s="30">
        <f t="shared" si="5"/>
        <v>-0.05389239775</v>
      </c>
      <c r="N538" s="3"/>
    </row>
    <row r="539" ht="14.25" customHeight="1">
      <c r="A539" s="15">
        <v>44593.0</v>
      </c>
      <c r="B539" s="16">
        <v>230.9</v>
      </c>
      <c r="C539" s="16">
        <f t="shared" si="2"/>
        <v>0.03565821933</v>
      </c>
      <c r="D539" s="35">
        <v>0.0357</v>
      </c>
      <c r="E539" s="15">
        <v>44593.0</v>
      </c>
      <c r="F539" s="17">
        <v>17576.85</v>
      </c>
      <c r="G539" s="16">
        <f t="shared" si="3"/>
        <v>0.0136679383</v>
      </c>
      <c r="H539" s="35">
        <v>0.0137</v>
      </c>
      <c r="I539" s="15">
        <v>44593.0</v>
      </c>
      <c r="J539" s="36">
        <v>5193.2</v>
      </c>
      <c r="K539" s="37">
        <f t="shared" ref="K539:L539" si="548">J539/J540-1</f>
        <v>0.006083149289</v>
      </c>
      <c r="L539" s="38">
        <f t="shared" si="548"/>
        <v>-0.574468029</v>
      </c>
      <c r="M539" s="18">
        <f t="shared" si="5"/>
        <v>-0.06391685071</v>
      </c>
      <c r="N539" s="3"/>
    </row>
    <row r="540" ht="14.25" customHeight="1">
      <c r="A540" s="23">
        <v>44592.0</v>
      </c>
      <c r="B540" s="24">
        <v>222.95</v>
      </c>
      <c r="C540" s="24">
        <f t="shared" si="2"/>
        <v>-0.003352704515</v>
      </c>
      <c r="D540" s="25">
        <v>-0.0034</v>
      </c>
      <c r="E540" s="23">
        <v>44592.0</v>
      </c>
      <c r="F540" s="26">
        <v>17339.85</v>
      </c>
      <c r="G540" s="24">
        <f t="shared" si="3"/>
        <v>0.01391069439</v>
      </c>
      <c r="H540" s="25">
        <v>0.0139</v>
      </c>
      <c r="I540" s="23">
        <v>44592.0</v>
      </c>
      <c r="J540" s="27">
        <v>5161.8</v>
      </c>
      <c r="K540" s="28">
        <f t="shared" ref="K540:L540" si="549">J540/J541-1</f>
        <v>0.01429539894</v>
      </c>
      <c r="L540" s="29">
        <f t="shared" si="549"/>
        <v>0.3780490987</v>
      </c>
      <c r="M540" s="30">
        <f t="shared" si="5"/>
        <v>-0.05570460106</v>
      </c>
      <c r="N540" s="3"/>
    </row>
    <row r="541" ht="14.25" customHeight="1">
      <c r="A541" s="15">
        <v>44589.0</v>
      </c>
      <c r="B541" s="16">
        <v>223.7</v>
      </c>
      <c r="C541" s="16">
        <f t="shared" si="2"/>
        <v>0.01751193996</v>
      </c>
      <c r="D541" s="35">
        <v>0.0175</v>
      </c>
      <c r="E541" s="15">
        <v>44589.0</v>
      </c>
      <c r="F541" s="17">
        <v>17101.95</v>
      </c>
      <c r="G541" s="16">
        <f t="shared" si="3"/>
        <v>-0.000479247698</v>
      </c>
      <c r="H541" s="35">
        <v>-5.0E-4</v>
      </c>
      <c r="I541" s="15">
        <v>44589.0</v>
      </c>
      <c r="J541" s="36">
        <v>5089.05</v>
      </c>
      <c r="K541" s="37">
        <f t="shared" ref="K541:L541" si="550">J541/J542-1</f>
        <v>0.01037364994</v>
      </c>
      <c r="L541" s="38">
        <f t="shared" si="550"/>
        <v>-2.047079999</v>
      </c>
      <c r="M541" s="18">
        <f t="shared" si="5"/>
        <v>-0.05962635006</v>
      </c>
      <c r="N541" s="3"/>
    </row>
    <row r="542" ht="14.25" customHeight="1">
      <c r="A542" s="23">
        <v>44588.0</v>
      </c>
      <c r="B542" s="24">
        <v>219.85</v>
      </c>
      <c r="C542" s="24">
        <f t="shared" si="2"/>
        <v>0.00571820677</v>
      </c>
      <c r="D542" s="25">
        <v>0.0057</v>
      </c>
      <c r="E542" s="23">
        <v>44588.0</v>
      </c>
      <c r="F542" s="26">
        <v>17110.15</v>
      </c>
      <c r="G542" s="24">
        <f t="shared" si="3"/>
        <v>-0.0097118003</v>
      </c>
      <c r="H542" s="25">
        <v>-0.0097</v>
      </c>
      <c r="I542" s="23">
        <v>44588.0</v>
      </c>
      <c r="J542" s="27">
        <v>5036.8</v>
      </c>
      <c r="K542" s="28">
        <f t="shared" ref="K542:L542" si="551">J542/J543-1</f>
        <v>-0.009907218116</v>
      </c>
      <c r="L542" s="29">
        <f t="shared" si="551"/>
        <v>-1.843606753</v>
      </c>
      <c r="M542" s="30">
        <f t="shared" si="5"/>
        <v>-0.07990721812</v>
      </c>
      <c r="N542" s="3"/>
    </row>
    <row r="543" ht="14.25" customHeight="1">
      <c r="A543" s="15">
        <v>44586.0</v>
      </c>
      <c r="B543" s="16">
        <v>218.6</v>
      </c>
      <c r="C543" s="16">
        <f t="shared" si="2"/>
        <v>0.02870588235</v>
      </c>
      <c r="D543" s="35">
        <v>0.0287</v>
      </c>
      <c r="E543" s="15">
        <v>44586.0</v>
      </c>
      <c r="F543" s="17">
        <v>17277.95</v>
      </c>
      <c r="G543" s="16">
        <f t="shared" si="3"/>
        <v>0.007513513829</v>
      </c>
      <c r="H543" s="35">
        <v>0.0075</v>
      </c>
      <c r="I543" s="15">
        <v>44586.0</v>
      </c>
      <c r="J543" s="36">
        <v>5087.2</v>
      </c>
      <c r="K543" s="37">
        <f t="shared" ref="K543:L543" si="552">J543/J544-1</f>
        <v>0.01174388194</v>
      </c>
      <c r="L543" s="38">
        <f t="shared" si="552"/>
        <v>-1.244315761</v>
      </c>
      <c r="M543" s="18">
        <f t="shared" si="5"/>
        <v>-0.05825611806</v>
      </c>
      <c r="N543" s="3"/>
    </row>
    <row r="544" ht="14.25" customHeight="1">
      <c r="A544" s="23">
        <v>44585.0</v>
      </c>
      <c r="B544" s="24">
        <v>212.5</v>
      </c>
      <c r="C544" s="24">
        <f t="shared" si="2"/>
        <v>-0.06859522244</v>
      </c>
      <c r="D544" s="25">
        <v>-0.0686</v>
      </c>
      <c r="E544" s="23">
        <v>44585.0</v>
      </c>
      <c r="F544" s="26">
        <v>17149.1</v>
      </c>
      <c r="G544" s="24">
        <f t="shared" si="3"/>
        <v>-0.02656786143</v>
      </c>
      <c r="H544" s="25">
        <v>-0.0266</v>
      </c>
      <c r="I544" s="23">
        <v>44585.0</v>
      </c>
      <c r="J544" s="27">
        <v>5028.15</v>
      </c>
      <c r="K544" s="28">
        <f t="shared" ref="K544:L544" si="553">J544/J545-1</f>
        <v>-0.04806845827</v>
      </c>
      <c r="L544" s="29">
        <f t="shared" si="553"/>
        <v>0.945676829</v>
      </c>
      <c r="M544" s="30">
        <f t="shared" si="5"/>
        <v>-0.1180684583</v>
      </c>
      <c r="N544" s="3"/>
    </row>
    <row r="545" ht="14.25" customHeight="1">
      <c r="A545" s="15">
        <v>44582.0</v>
      </c>
      <c r="B545" s="16">
        <v>228.15</v>
      </c>
      <c r="C545" s="16">
        <f t="shared" si="2"/>
        <v>-0.04459798995</v>
      </c>
      <c r="D545" s="35">
        <v>-0.0446</v>
      </c>
      <c r="E545" s="15">
        <v>44582.0</v>
      </c>
      <c r="F545" s="17">
        <v>17617.15</v>
      </c>
      <c r="G545" s="16">
        <f t="shared" si="3"/>
        <v>-0.007875767303</v>
      </c>
      <c r="H545" s="35">
        <v>-0.0079</v>
      </c>
      <c r="I545" s="15">
        <v>44582.0</v>
      </c>
      <c r="J545" s="36">
        <v>5282.05</v>
      </c>
      <c r="K545" s="37">
        <f t="shared" ref="K545:L545" si="554">J545/J546-1</f>
        <v>-0.02470526326</v>
      </c>
      <c r="L545" s="38">
        <f t="shared" si="554"/>
        <v>2.645814871</v>
      </c>
      <c r="M545" s="18">
        <f t="shared" si="5"/>
        <v>-0.09470526326</v>
      </c>
      <c r="N545" s="3"/>
    </row>
    <row r="546" ht="14.25" customHeight="1">
      <c r="A546" s="23">
        <v>44581.0</v>
      </c>
      <c r="B546" s="24">
        <v>238.8</v>
      </c>
      <c r="C546" s="24">
        <f t="shared" si="2"/>
        <v>0.004205214466</v>
      </c>
      <c r="D546" s="25">
        <v>0.0042</v>
      </c>
      <c r="E546" s="23">
        <v>44581.0</v>
      </c>
      <c r="F546" s="26">
        <v>17757.0</v>
      </c>
      <c r="G546" s="24">
        <f t="shared" si="3"/>
        <v>-0.01011238461</v>
      </c>
      <c r="H546" s="25">
        <v>-0.0101</v>
      </c>
      <c r="I546" s="23">
        <v>44581.0</v>
      </c>
      <c r="J546" s="27">
        <v>5415.85</v>
      </c>
      <c r="K546" s="28">
        <f t="shared" ref="K546:L546" si="555">J546/J547-1</f>
        <v>-0.006776335094</v>
      </c>
      <c r="L546" s="29">
        <f t="shared" si="555"/>
        <v>-3.651497046</v>
      </c>
      <c r="M546" s="30">
        <f t="shared" si="5"/>
        <v>-0.07677633509</v>
      </c>
      <c r="N546" s="3"/>
    </row>
    <row r="547" ht="14.25" customHeight="1">
      <c r="A547" s="15">
        <v>44580.0</v>
      </c>
      <c r="B547" s="16">
        <v>237.8</v>
      </c>
      <c r="C547" s="16">
        <f t="shared" si="2"/>
        <v>0.009337860781</v>
      </c>
      <c r="D547" s="35">
        <v>0.0093</v>
      </c>
      <c r="E547" s="15">
        <v>44580.0</v>
      </c>
      <c r="F547" s="17">
        <v>17938.4</v>
      </c>
      <c r="G547" s="16">
        <f t="shared" si="3"/>
        <v>-0.009642219284</v>
      </c>
      <c r="H547" s="35">
        <v>-0.0096</v>
      </c>
      <c r="I547" s="15">
        <v>44580.0</v>
      </c>
      <c r="J547" s="36">
        <v>5452.8</v>
      </c>
      <c r="K547" s="37">
        <f t="shared" ref="K547:L547" si="556">J547/J548-1</f>
        <v>0.002555663829</v>
      </c>
      <c r="L547" s="38">
        <f t="shared" si="556"/>
        <v>-1.106442061</v>
      </c>
      <c r="M547" s="18">
        <f t="shared" si="5"/>
        <v>-0.06744433617</v>
      </c>
      <c r="N547" s="3"/>
    </row>
    <row r="548" ht="14.25" customHeight="1">
      <c r="A548" s="23">
        <v>44579.0</v>
      </c>
      <c r="B548" s="24">
        <v>235.6</v>
      </c>
      <c r="C548" s="24">
        <f t="shared" si="2"/>
        <v>-0.06228855721</v>
      </c>
      <c r="D548" s="25">
        <v>-0.0623</v>
      </c>
      <c r="E548" s="23">
        <v>44579.0</v>
      </c>
      <c r="F548" s="26">
        <v>18113.05</v>
      </c>
      <c r="G548" s="24">
        <f t="shared" si="3"/>
        <v>-0.01065375435</v>
      </c>
      <c r="H548" s="25">
        <v>-0.0107</v>
      </c>
      <c r="I548" s="23">
        <v>44579.0</v>
      </c>
      <c r="J548" s="27">
        <v>5438.9</v>
      </c>
      <c r="K548" s="28">
        <f t="shared" ref="K548:L548" si="557">J548/J549-1</f>
        <v>-0.02400990543</v>
      </c>
      <c r="L548" s="29">
        <f t="shared" si="557"/>
        <v>-7.999612142</v>
      </c>
      <c r="M548" s="30">
        <f t="shared" si="5"/>
        <v>-0.09400990543</v>
      </c>
      <c r="N548" s="3"/>
    </row>
    <row r="549" ht="14.25" customHeight="1">
      <c r="A549" s="15">
        <v>44578.0</v>
      </c>
      <c r="B549" s="16">
        <v>251.25</v>
      </c>
      <c r="C549" s="16">
        <f t="shared" si="2"/>
        <v>-0.01373895976</v>
      </c>
      <c r="D549" s="35">
        <v>-0.0137</v>
      </c>
      <c r="E549" s="15">
        <v>44578.0</v>
      </c>
      <c r="F549" s="17">
        <v>18308.1</v>
      </c>
      <c r="G549" s="16">
        <f t="shared" si="3"/>
        <v>0.002867589664</v>
      </c>
      <c r="H549" s="35">
        <v>0.0029</v>
      </c>
      <c r="I549" s="15">
        <v>44578.0</v>
      </c>
      <c r="J549" s="36">
        <v>5572.7</v>
      </c>
      <c r="K549" s="37">
        <f t="shared" ref="K549:L549" si="558">J549/J550-1</f>
        <v>0.003430176551</v>
      </c>
      <c r="L549" s="38">
        <f t="shared" si="558"/>
        <v>-0.008652108665</v>
      </c>
      <c r="M549" s="18">
        <f t="shared" si="5"/>
        <v>-0.06656982345</v>
      </c>
      <c r="N549" s="3"/>
    </row>
    <row r="550" ht="14.25" customHeight="1">
      <c r="A550" s="23">
        <v>44575.0</v>
      </c>
      <c r="B550" s="24">
        <v>254.75</v>
      </c>
      <c r="C550" s="24">
        <f t="shared" si="2"/>
        <v>0.03915969814</v>
      </c>
      <c r="D550" s="25">
        <v>0.0392</v>
      </c>
      <c r="E550" s="23">
        <v>44575.0</v>
      </c>
      <c r="F550" s="26">
        <v>18255.75</v>
      </c>
      <c r="G550" s="24">
        <f t="shared" si="3"/>
        <v>-0.0001122807786</v>
      </c>
      <c r="H550" s="25">
        <v>-1.0E-4</v>
      </c>
      <c r="I550" s="23">
        <v>44575.0</v>
      </c>
      <c r="J550" s="27">
        <v>5553.65</v>
      </c>
      <c r="K550" s="28">
        <f t="shared" ref="K550:L550" si="559">J550/J551-1</f>
        <v>0.003460113831</v>
      </c>
      <c r="L550" s="29">
        <f t="shared" si="559"/>
        <v>-0.4467740673</v>
      </c>
      <c r="M550" s="30">
        <f t="shared" si="5"/>
        <v>-0.06653988617</v>
      </c>
      <c r="N550" s="3"/>
    </row>
    <row r="551" ht="14.25" customHeight="1">
      <c r="A551" s="15">
        <v>44574.0</v>
      </c>
      <c r="B551" s="16">
        <v>245.15</v>
      </c>
      <c r="C551" s="16">
        <f t="shared" si="2"/>
        <v>-0.01348088531</v>
      </c>
      <c r="D551" s="35">
        <v>-0.0135</v>
      </c>
      <c r="E551" s="15">
        <v>44574.0</v>
      </c>
      <c r="F551" s="17">
        <v>18257.8</v>
      </c>
      <c r="G551" s="16">
        <f t="shared" si="3"/>
        <v>0.002495559332</v>
      </c>
      <c r="H551" s="35">
        <v>0.0025</v>
      </c>
      <c r="I551" s="15">
        <v>44574.0</v>
      </c>
      <c r="J551" s="36">
        <v>5534.5</v>
      </c>
      <c r="K551" s="37">
        <f t="shared" ref="K551:L551" si="560">J551/J552-1</f>
        <v>0.006254431738</v>
      </c>
      <c r="L551" s="38">
        <f t="shared" si="560"/>
        <v>-0.0440166695</v>
      </c>
      <c r="M551" s="18">
        <f t="shared" si="5"/>
        <v>-0.06374556826</v>
      </c>
      <c r="N551" s="3"/>
    </row>
    <row r="552" ht="14.25" customHeight="1">
      <c r="A552" s="23">
        <v>44573.0</v>
      </c>
      <c r="B552" s="24">
        <v>248.5</v>
      </c>
      <c r="C552" s="24">
        <f t="shared" si="2"/>
        <v>0.01823396845</v>
      </c>
      <c r="D552" s="25">
        <v>0.0182</v>
      </c>
      <c r="E552" s="23">
        <v>44573.0</v>
      </c>
      <c r="F552" s="26">
        <v>18212.35</v>
      </c>
      <c r="G552" s="24">
        <f t="shared" si="3"/>
        <v>0.008673137366</v>
      </c>
      <c r="H552" s="25">
        <v>0.0087</v>
      </c>
      <c r="I552" s="23">
        <v>44573.0</v>
      </c>
      <c r="J552" s="27">
        <v>5500.1</v>
      </c>
      <c r="K552" s="28">
        <f t="shared" ref="K552:L552" si="561">J552/J553-1</f>
        <v>0.006542406691</v>
      </c>
      <c r="L552" s="29">
        <f t="shared" si="561"/>
        <v>-3.597122117</v>
      </c>
      <c r="M552" s="30">
        <f t="shared" si="5"/>
        <v>-0.06345759331</v>
      </c>
      <c r="N552" s="3"/>
    </row>
    <row r="553" ht="14.25" customHeight="1">
      <c r="A553" s="15">
        <v>44572.0</v>
      </c>
      <c r="B553" s="16">
        <v>244.05</v>
      </c>
      <c r="C553" s="16">
        <f t="shared" si="2"/>
        <v>-0.02419032387</v>
      </c>
      <c r="D553" s="35">
        <v>-0.0242</v>
      </c>
      <c r="E553" s="15">
        <v>44572.0</v>
      </c>
      <c r="F553" s="17">
        <v>18055.75</v>
      </c>
      <c r="G553" s="16">
        <f t="shared" si="3"/>
        <v>0.002913354774</v>
      </c>
      <c r="H553" s="35">
        <v>0.0029</v>
      </c>
      <c r="I553" s="15">
        <v>44572.0</v>
      </c>
      <c r="J553" s="36">
        <v>5464.35</v>
      </c>
      <c r="K553" s="37">
        <f t="shared" ref="K553:L553" si="562">J553/J554-1</f>
        <v>-0.002519098601</v>
      </c>
      <c r="L553" s="38">
        <f t="shared" si="562"/>
        <v>-1.183841469</v>
      </c>
      <c r="M553" s="18">
        <f t="shared" si="5"/>
        <v>-0.0725190986</v>
      </c>
      <c r="N553" s="3"/>
    </row>
    <row r="554" ht="14.25" customHeight="1">
      <c r="A554" s="23">
        <v>44571.0</v>
      </c>
      <c r="B554" s="24">
        <v>250.1</v>
      </c>
      <c r="C554" s="24">
        <f t="shared" si="2"/>
        <v>0.04273504274</v>
      </c>
      <c r="D554" s="25">
        <v>0.0427</v>
      </c>
      <c r="E554" s="23">
        <v>44571.0</v>
      </c>
      <c r="F554" s="26">
        <v>18003.3</v>
      </c>
      <c r="G554" s="24">
        <f t="shared" si="3"/>
        <v>0.01070023073</v>
      </c>
      <c r="H554" s="25">
        <v>0.0107</v>
      </c>
      <c r="I554" s="23">
        <v>44571.0</v>
      </c>
      <c r="J554" s="27">
        <v>5478.15</v>
      </c>
      <c r="K554" s="28">
        <f t="shared" ref="K554:L554" si="563">J554/J555-1</f>
        <v>0.01370255917</v>
      </c>
      <c r="L554" s="29">
        <f t="shared" si="563"/>
        <v>-10.09959213</v>
      </c>
      <c r="M554" s="30">
        <f t="shared" si="5"/>
        <v>-0.05629744083</v>
      </c>
      <c r="N554" s="3"/>
    </row>
    <row r="555" ht="14.25" customHeight="1">
      <c r="A555" s="15">
        <v>44568.0</v>
      </c>
      <c r="B555" s="16">
        <v>239.85</v>
      </c>
      <c r="C555" s="16">
        <f t="shared" si="2"/>
        <v>0.1528478731</v>
      </c>
      <c r="D555" s="35">
        <v>0.1528</v>
      </c>
      <c r="E555" s="15">
        <v>44568.0</v>
      </c>
      <c r="F555" s="17">
        <v>17812.7</v>
      </c>
      <c r="G555" s="16">
        <f t="shared" si="3"/>
        <v>0.00376424977</v>
      </c>
      <c r="H555" s="35">
        <v>0.0038</v>
      </c>
      <c r="I555" s="15">
        <v>44568.0</v>
      </c>
      <c r="J555" s="36">
        <v>5404.1</v>
      </c>
      <c r="K555" s="37">
        <f t="shared" ref="K555:L555" si="564">J555/J556-1</f>
        <v>-0.001505843226</v>
      </c>
      <c r="L555" s="38">
        <f t="shared" si="564"/>
        <v>0.03972240374</v>
      </c>
      <c r="M555" s="18">
        <f t="shared" si="5"/>
        <v>-0.07150584323</v>
      </c>
      <c r="N555" s="3"/>
    </row>
    <row r="556" ht="14.25" customHeight="1">
      <c r="A556" s="23">
        <v>44567.0</v>
      </c>
      <c r="B556" s="24">
        <v>208.05</v>
      </c>
      <c r="C556" s="24">
        <f t="shared" si="2"/>
        <v>0.006044487427</v>
      </c>
      <c r="D556" s="25">
        <v>0.006</v>
      </c>
      <c r="E556" s="23">
        <v>44567.0</v>
      </c>
      <c r="F556" s="26">
        <v>17745.9</v>
      </c>
      <c r="G556" s="24">
        <f t="shared" si="3"/>
        <v>-0.01000543925</v>
      </c>
      <c r="H556" s="25">
        <v>-0.01</v>
      </c>
      <c r="I556" s="23">
        <v>44567.0</v>
      </c>
      <c r="J556" s="27">
        <v>5412.25</v>
      </c>
      <c r="K556" s="28">
        <f t="shared" ref="K556:L556" si="565">J556/J557-1</f>
        <v>-0.001448312762</v>
      </c>
      <c r="L556" s="29">
        <f t="shared" si="565"/>
        <v>0.277871077</v>
      </c>
      <c r="M556" s="30">
        <f t="shared" si="5"/>
        <v>-0.07144831276</v>
      </c>
      <c r="N556" s="3"/>
    </row>
    <row r="557" ht="14.25" customHeight="1">
      <c r="A557" s="15">
        <v>44566.0</v>
      </c>
      <c r="B557" s="16">
        <v>206.8</v>
      </c>
      <c r="C557" s="16">
        <f t="shared" si="2"/>
        <v>0.03193612774</v>
      </c>
      <c r="D557" s="35">
        <v>0.0319</v>
      </c>
      <c r="E557" s="15">
        <v>44566.0</v>
      </c>
      <c r="F557" s="17">
        <v>17925.25</v>
      </c>
      <c r="G557" s="16">
        <f t="shared" si="3"/>
        <v>0.006739585235</v>
      </c>
      <c r="H557" s="35">
        <v>0.0067</v>
      </c>
      <c r="I557" s="15">
        <v>44566.0</v>
      </c>
      <c r="J557" s="36">
        <v>5420.1</v>
      </c>
      <c r="K557" s="37">
        <f t="shared" ref="K557:L557" si="566">J557/J558-1</f>
        <v>-0.001133379406</v>
      </c>
      <c r="L557" s="38">
        <f t="shared" si="566"/>
        <v>-1.531334153</v>
      </c>
      <c r="M557" s="18">
        <f t="shared" si="5"/>
        <v>-0.07113337941</v>
      </c>
      <c r="N557" s="3"/>
    </row>
    <row r="558" ht="14.25" customHeight="1">
      <c r="A558" s="23">
        <v>44565.0</v>
      </c>
      <c r="B558" s="24">
        <v>200.4</v>
      </c>
      <c r="C558" s="24">
        <f t="shared" si="2"/>
        <v>0.0004992511233</v>
      </c>
      <c r="D558" s="25">
        <v>5.0E-4</v>
      </c>
      <c r="E558" s="23">
        <v>44565.0</v>
      </c>
      <c r="F558" s="26">
        <v>17805.25</v>
      </c>
      <c r="G558" s="24">
        <f t="shared" si="3"/>
        <v>0.01018682946</v>
      </c>
      <c r="H558" s="25">
        <v>0.0102</v>
      </c>
      <c r="I558" s="23">
        <v>44565.0</v>
      </c>
      <c r="J558" s="27">
        <v>5426.25</v>
      </c>
      <c r="K558" s="28">
        <f t="shared" ref="K558:L558" si="567">J558/J559-1</f>
        <v>0.002133082165</v>
      </c>
      <c r="L558" s="29">
        <f t="shared" si="567"/>
        <v>-0.8645511882</v>
      </c>
      <c r="M558" s="30">
        <f t="shared" si="5"/>
        <v>-0.06786691783</v>
      </c>
      <c r="N558" s="3"/>
    </row>
    <row r="559" ht="14.25" customHeight="1">
      <c r="A559" s="15">
        <v>44564.0</v>
      </c>
      <c r="B559" s="16">
        <v>200.3</v>
      </c>
      <c r="C559" s="16">
        <f t="shared" si="2"/>
        <v>0.04187256177</v>
      </c>
      <c r="D559" s="35">
        <v>0.0419</v>
      </c>
      <c r="E559" s="15">
        <v>44564.0</v>
      </c>
      <c r="F559" s="17">
        <v>17625.7</v>
      </c>
      <c r="G559" s="16">
        <f t="shared" si="3"/>
        <v>0.01565340655</v>
      </c>
      <c r="H559" s="35">
        <v>0.0157</v>
      </c>
      <c r="I559" s="15">
        <v>44564.0</v>
      </c>
      <c r="J559" s="36">
        <v>5414.7</v>
      </c>
      <c r="K559" s="37">
        <f t="shared" ref="K559:L559" si="568">J559/J560-1</f>
        <v>0.01574825306</v>
      </c>
      <c r="L559" s="38">
        <f t="shared" si="568"/>
        <v>0.1792695405</v>
      </c>
      <c r="M559" s="18">
        <f t="shared" si="5"/>
        <v>-0.05425174694</v>
      </c>
      <c r="N559" s="3"/>
    </row>
    <row r="560" ht="14.25" customHeight="1">
      <c r="A560" s="23">
        <v>44561.0</v>
      </c>
      <c r="B560" s="24">
        <v>192.25</v>
      </c>
      <c r="C560" s="24">
        <f t="shared" si="2"/>
        <v>0.02342294384</v>
      </c>
      <c r="D560" s="25">
        <v>0.0234</v>
      </c>
      <c r="E560" s="23">
        <v>44561.0</v>
      </c>
      <c r="F560" s="26">
        <v>17354.05</v>
      </c>
      <c r="G560" s="24">
        <f t="shared" si="3"/>
        <v>0.008724740539</v>
      </c>
      <c r="H560" s="25">
        <v>0.0087</v>
      </c>
      <c r="I560" s="23">
        <v>44561.0</v>
      </c>
      <c r="J560" s="27">
        <v>5330.75</v>
      </c>
      <c r="K560" s="28">
        <f t="shared" ref="K560:L560" si="569">J560/J561-1</f>
        <v>0.01335424389</v>
      </c>
      <c r="L560" s="29">
        <f t="shared" si="569"/>
        <v>6.460050011</v>
      </c>
      <c r="M560" s="30">
        <f t="shared" si="5"/>
        <v>-0.05664575611</v>
      </c>
      <c r="N560" s="3"/>
    </row>
    <row r="561" ht="14.25" customHeight="1">
      <c r="A561" s="15">
        <v>44560.0</v>
      </c>
      <c r="B561" s="16">
        <v>187.85</v>
      </c>
      <c r="C561" s="16">
        <f t="shared" si="2"/>
        <v>-0.007921837866</v>
      </c>
      <c r="D561" s="35">
        <v>-0.0079</v>
      </c>
      <c r="E561" s="15">
        <v>44560.0</v>
      </c>
      <c r="F561" s="17">
        <v>17203.95</v>
      </c>
      <c r="G561" s="16">
        <f t="shared" si="3"/>
        <v>-0.0005606032439</v>
      </c>
      <c r="H561" s="35">
        <v>-6.0E-4</v>
      </c>
      <c r="I561" s="15">
        <v>44560.0</v>
      </c>
      <c r="J561" s="36">
        <v>5260.5</v>
      </c>
      <c r="K561" s="37">
        <f t="shared" ref="K561:L561" si="570">J561/J562-1</f>
        <v>0.001790101122</v>
      </c>
      <c r="L561" s="38">
        <f t="shared" si="570"/>
        <v>-0.2759213753</v>
      </c>
      <c r="M561" s="18">
        <f t="shared" si="5"/>
        <v>-0.06820989888</v>
      </c>
      <c r="N561" s="3"/>
    </row>
    <row r="562" ht="14.25" customHeight="1">
      <c r="A562" s="23">
        <v>44559.0</v>
      </c>
      <c r="B562" s="24">
        <v>189.35</v>
      </c>
      <c r="C562" s="24">
        <f t="shared" si="2"/>
        <v>-0.007339449541</v>
      </c>
      <c r="D562" s="25">
        <v>-0.0073</v>
      </c>
      <c r="E562" s="23">
        <v>44559.0</v>
      </c>
      <c r="F562" s="26">
        <v>17213.6</v>
      </c>
      <c r="G562" s="24">
        <f t="shared" si="3"/>
        <v>-0.001140237622</v>
      </c>
      <c r="H562" s="25">
        <v>-0.0011</v>
      </c>
      <c r="I562" s="23">
        <v>44559.0</v>
      </c>
      <c r="J562" s="27">
        <v>5251.1</v>
      </c>
      <c r="K562" s="28">
        <f t="shared" ref="K562:L562" si="571">J562/J563-1</f>
        <v>0.002472246881</v>
      </c>
      <c r="L562" s="29">
        <f t="shared" si="571"/>
        <v>-0.8412020103</v>
      </c>
      <c r="M562" s="30">
        <f t="shared" si="5"/>
        <v>-0.06752775312</v>
      </c>
      <c r="N562" s="3"/>
    </row>
    <row r="563" ht="14.25" customHeight="1">
      <c r="A563" s="15">
        <v>44558.0</v>
      </c>
      <c r="B563" s="16">
        <v>190.75</v>
      </c>
      <c r="C563" s="16">
        <f t="shared" si="2"/>
        <v>0.007393715342</v>
      </c>
      <c r="D563" s="35">
        <v>0.0074</v>
      </c>
      <c r="E563" s="15">
        <v>44558.0</v>
      </c>
      <c r="F563" s="17">
        <v>17233.25</v>
      </c>
      <c r="G563" s="16">
        <f t="shared" si="3"/>
        <v>0.008603409174</v>
      </c>
      <c r="H563" s="35">
        <v>0.0086</v>
      </c>
      <c r="I563" s="15">
        <v>44558.0</v>
      </c>
      <c r="J563" s="36">
        <v>5238.15</v>
      </c>
      <c r="K563" s="37">
        <f t="shared" ref="K563:L563" si="572">J563/J564-1</f>
        <v>0.01556850238</v>
      </c>
      <c r="L563" s="38">
        <f t="shared" si="572"/>
        <v>7.90665372</v>
      </c>
      <c r="M563" s="18">
        <f t="shared" si="5"/>
        <v>-0.05443149762</v>
      </c>
      <c r="N563" s="3"/>
    </row>
    <row r="564" ht="14.25" customHeight="1">
      <c r="A564" s="23">
        <v>44557.0</v>
      </c>
      <c r="B564" s="24">
        <v>189.35</v>
      </c>
      <c r="C564" s="24">
        <f t="shared" si="2"/>
        <v>0.02684381779</v>
      </c>
      <c r="D564" s="25">
        <v>0.0268</v>
      </c>
      <c r="E564" s="23">
        <v>44557.0</v>
      </c>
      <c r="F564" s="26">
        <v>17086.25</v>
      </c>
      <c r="G564" s="24">
        <f t="shared" si="3"/>
        <v>0.004851870911</v>
      </c>
      <c r="H564" s="25">
        <v>0.0049</v>
      </c>
      <c r="I564" s="23">
        <v>44557.0</v>
      </c>
      <c r="J564" s="27">
        <v>5157.85</v>
      </c>
      <c r="K564" s="28">
        <f t="shared" ref="K564:L564" si="573">J564/J565-1</f>
        <v>0.001747963137</v>
      </c>
      <c r="L564" s="29">
        <f t="shared" si="573"/>
        <v>-1.226186866</v>
      </c>
      <c r="M564" s="30">
        <f t="shared" si="5"/>
        <v>-0.06825203686</v>
      </c>
      <c r="N564" s="3"/>
    </row>
    <row r="565" ht="14.25" customHeight="1">
      <c r="A565" s="15">
        <v>44554.0</v>
      </c>
      <c r="B565" s="16">
        <v>184.4</v>
      </c>
      <c r="C565" s="16">
        <f t="shared" si="2"/>
        <v>-0.01810436635</v>
      </c>
      <c r="D565" s="35">
        <v>-0.0181</v>
      </c>
      <c r="E565" s="15">
        <v>44554.0</v>
      </c>
      <c r="F565" s="17">
        <v>17003.75</v>
      </c>
      <c r="G565" s="16">
        <f t="shared" si="3"/>
        <v>-0.004032777667</v>
      </c>
      <c r="H565" s="35">
        <v>-0.004</v>
      </c>
      <c r="I565" s="15">
        <v>44554.0</v>
      </c>
      <c r="J565" s="36">
        <v>5148.85</v>
      </c>
      <c r="K565" s="37">
        <f t="shared" ref="K565:L565" si="574">J565/J566-1</f>
        <v>-0.007727960377</v>
      </c>
      <c r="L565" s="38">
        <f t="shared" si="574"/>
        <v>-1.454519878</v>
      </c>
      <c r="M565" s="18">
        <f t="shared" si="5"/>
        <v>-0.07772796038</v>
      </c>
      <c r="N565" s="3"/>
    </row>
    <row r="566" ht="14.25" customHeight="1">
      <c r="A566" s="23">
        <v>44553.0</v>
      </c>
      <c r="B566" s="24">
        <v>187.8</v>
      </c>
      <c r="C566" s="24">
        <f t="shared" si="2"/>
        <v>0.00562248996</v>
      </c>
      <c r="D566" s="25">
        <v>0.0056</v>
      </c>
      <c r="E566" s="23">
        <v>44553.0</v>
      </c>
      <c r="F566" s="26">
        <v>17072.6</v>
      </c>
      <c r="G566" s="24">
        <f t="shared" si="3"/>
        <v>0.006909282856</v>
      </c>
      <c r="H566" s="25">
        <v>0.0069</v>
      </c>
      <c r="I566" s="23">
        <v>44553.0</v>
      </c>
      <c r="J566" s="27">
        <v>5188.95</v>
      </c>
      <c r="K566" s="28">
        <f t="shared" ref="K566:L566" si="575">J566/J567-1</f>
        <v>0.01700246952</v>
      </c>
      <c r="L566" s="29">
        <f t="shared" si="575"/>
        <v>-0.237577492</v>
      </c>
      <c r="M566" s="30">
        <f t="shared" si="5"/>
        <v>-0.05299753048</v>
      </c>
      <c r="N566" s="3"/>
    </row>
    <row r="567" ht="14.25" customHeight="1">
      <c r="A567" s="15">
        <v>44552.0</v>
      </c>
      <c r="B567" s="16">
        <v>186.75</v>
      </c>
      <c r="C567" s="16">
        <f t="shared" si="2"/>
        <v>0.05717520521</v>
      </c>
      <c r="D567" s="35">
        <v>0.0572</v>
      </c>
      <c r="E567" s="15">
        <v>44552.0</v>
      </c>
      <c r="F567" s="17">
        <v>16955.45</v>
      </c>
      <c r="G567" s="16">
        <f t="shared" si="3"/>
        <v>0.01100719403</v>
      </c>
      <c r="H567" s="35">
        <v>0.011</v>
      </c>
      <c r="I567" s="15">
        <v>44552.0</v>
      </c>
      <c r="J567" s="36">
        <v>5102.2</v>
      </c>
      <c r="K567" s="37">
        <f t="shared" ref="K567:L567" si="576">J567/J568-1</f>
        <v>0.02230058707</v>
      </c>
      <c r="L567" s="38">
        <f t="shared" si="576"/>
        <v>0.9705373717</v>
      </c>
      <c r="M567" s="18">
        <f t="shared" si="5"/>
        <v>-0.04769941293</v>
      </c>
      <c r="N567" s="3"/>
    </row>
    <row r="568" ht="14.25" customHeight="1">
      <c r="A568" s="23">
        <v>44551.0</v>
      </c>
      <c r="B568" s="24">
        <v>176.65</v>
      </c>
      <c r="C568" s="24">
        <f t="shared" si="2"/>
        <v>0.01029453818</v>
      </c>
      <c r="D568" s="25">
        <v>0.0103</v>
      </c>
      <c r="E568" s="23">
        <v>44551.0</v>
      </c>
      <c r="F568" s="26">
        <v>16770.85</v>
      </c>
      <c r="G568" s="24">
        <f t="shared" si="3"/>
        <v>0.009428681489</v>
      </c>
      <c r="H568" s="25">
        <v>0.0094</v>
      </c>
      <c r="I568" s="23">
        <v>44551.0</v>
      </c>
      <c r="J568" s="27">
        <v>4990.9</v>
      </c>
      <c r="K568" s="28">
        <f t="shared" ref="K568:L568" si="577">J568/J569-1</f>
        <v>0.01131700793</v>
      </c>
      <c r="L568" s="29">
        <f t="shared" si="577"/>
        <v>-1.262836936</v>
      </c>
      <c r="M568" s="30">
        <f t="shared" si="5"/>
        <v>-0.05868299207</v>
      </c>
      <c r="N568" s="3"/>
    </row>
    <row r="569" ht="14.25" customHeight="1">
      <c r="A569" s="15">
        <v>44550.0</v>
      </c>
      <c r="B569" s="16">
        <v>174.85</v>
      </c>
      <c r="C569" s="16">
        <f t="shared" si="2"/>
        <v>-0.0520466251</v>
      </c>
      <c r="D569" s="35">
        <v>-0.052</v>
      </c>
      <c r="E569" s="15">
        <v>44550.0</v>
      </c>
      <c r="F569" s="17">
        <v>16614.2</v>
      </c>
      <c r="G569" s="16">
        <f t="shared" si="3"/>
        <v>-0.02184254527</v>
      </c>
      <c r="H569" s="35">
        <v>-0.0218</v>
      </c>
      <c r="I569" s="15">
        <v>44550.0</v>
      </c>
      <c r="J569" s="36">
        <v>4935.05</v>
      </c>
      <c r="K569" s="37">
        <f t="shared" ref="K569:L569" si="578">J569/J570-1</f>
        <v>-0.04305714452</v>
      </c>
      <c r="L569" s="38">
        <f t="shared" si="578"/>
        <v>0.5856066409</v>
      </c>
      <c r="M569" s="18">
        <f t="shared" si="5"/>
        <v>-0.1130571445</v>
      </c>
      <c r="N569" s="3"/>
    </row>
    <row r="570" ht="14.25" customHeight="1">
      <c r="A570" s="23">
        <v>44547.0</v>
      </c>
      <c r="B570" s="24">
        <v>184.45</v>
      </c>
      <c r="C570" s="24">
        <f t="shared" si="2"/>
        <v>-0.03175853018</v>
      </c>
      <c r="D570" s="25">
        <v>-0.0318</v>
      </c>
      <c r="E570" s="23">
        <v>44547.0</v>
      </c>
      <c r="F570" s="26">
        <v>16985.2</v>
      </c>
      <c r="G570" s="24">
        <f t="shared" si="3"/>
        <v>-0.01525938638</v>
      </c>
      <c r="H570" s="25">
        <v>-0.0153</v>
      </c>
      <c r="I570" s="23">
        <v>44547.0</v>
      </c>
      <c r="J570" s="27">
        <v>5157.1</v>
      </c>
      <c r="K570" s="28">
        <f t="shared" ref="K570:L570" si="579">J570/J571-1</f>
        <v>-0.02715499759</v>
      </c>
      <c r="L570" s="29">
        <f t="shared" si="579"/>
        <v>1.906154998</v>
      </c>
      <c r="M570" s="30">
        <f t="shared" si="5"/>
        <v>-0.09715499759</v>
      </c>
      <c r="N570" s="3"/>
    </row>
    <row r="571" ht="14.25" customHeight="1">
      <c r="A571" s="15">
        <v>44546.0</v>
      </c>
      <c r="B571" s="16">
        <v>190.5</v>
      </c>
      <c r="C571" s="16">
        <f t="shared" si="2"/>
        <v>-0.01346452615</v>
      </c>
      <c r="D571" s="35">
        <v>-0.0135</v>
      </c>
      <c r="E571" s="15">
        <v>44546.0</v>
      </c>
      <c r="F571" s="17">
        <v>17248.4</v>
      </c>
      <c r="G571" s="16">
        <f t="shared" si="3"/>
        <v>0.001567816786</v>
      </c>
      <c r="H571" s="35">
        <v>0.0016</v>
      </c>
      <c r="I571" s="15">
        <v>44546.0</v>
      </c>
      <c r="J571" s="36">
        <v>5301.05</v>
      </c>
      <c r="K571" s="37">
        <f t="shared" ref="K571:L571" si="580">J571/J572-1</f>
        <v>-0.009343960531</v>
      </c>
      <c r="L571" s="38">
        <f t="shared" si="580"/>
        <v>0.5407375287</v>
      </c>
      <c r="M571" s="18">
        <f t="shared" si="5"/>
        <v>-0.07934396053</v>
      </c>
      <c r="N571" s="3"/>
    </row>
    <row r="572" ht="14.25" customHeight="1">
      <c r="A572" s="23">
        <v>44545.0</v>
      </c>
      <c r="B572" s="24">
        <v>193.1</v>
      </c>
      <c r="C572" s="24">
        <f t="shared" si="2"/>
        <v>-0.00592020592</v>
      </c>
      <c r="D572" s="25">
        <v>-0.0059</v>
      </c>
      <c r="E572" s="23">
        <v>44545.0</v>
      </c>
      <c r="F572" s="26">
        <v>17221.4</v>
      </c>
      <c r="G572" s="24">
        <f t="shared" si="3"/>
        <v>-0.005974060456</v>
      </c>
      <c r="H572" s="25">
        <v>-0.006</v>
      </c>
      <c r="I572" s="23">
        <v>44545.0</v>
      </c>
      <c r="J572" s="27">
        <v>5351.05</v>
      </c>
      <c r="K572" s="28">
        <f t="shared" ref="K572:L572" si="581">J572/J573-1</f>
        <v>-0.006064602411</v>
      </c>
      <c r="L572" s="29">
        <f t="shared" si="581"/>
        <v>-5.978668222</v>
      </c>
      <c r="M572" s="30">
        <f t="shared" si="5"/>
        <v>-0.07606460241</v>
      </c>
      <c r="N572" s="3"/>
    </row>
    <row r="573" ht="14.25" customHeight="1">
      <c r="A573" s="15">
        <v>44544.0</v>
      </c>
      <c r="B573" s="16">
        <v>194.25</v>
      </c>
      <c r="C573" s="16">
        <f t="shared" si="2"/>
        <v>0.01014040562</v>
      </c>
      <c r="D573" s="35">
        <v>0.0101</v>
      </c>
      <c r="E573" s="15">
        <v>44544.0</v>
      </c>
      <c r="F573" s="17">
        <v>17324.9</v>
      </c>
      <c r="G573" s="16">
        <f t="shared" si="3"/>
        <v>-0.002495933672</v>
      </c>
      <c r="H573" s="35">
        <v>-0.0025</v>
      </c>
      <c r="I573" s="15">
        <v>44544.0</v>
      </c>
      <c r="J573" s="36">
        <v>5383.7</v>
      </c>
      <c r="K573" s="37">
        <f t="shared" ref="K573:L573" si="582">J573/J574-1</f>
        <v>0.001218117404</v>
      </c>
      <c r="L573" s="38">
        <f t="shared" si="582"/>
        <v>-1.971588488</v>
      </c>
      <c r="M573" s="18">
        <f t="shared" si="5"/>
        <v>-0.0687818826</v>
      </c>
      <c r="N573" s="3"/>
    </row>
    <row r="574" ht="14.25" customHeight="1">
      <c r="A574" s="23">
        <v>44543.0</v>
      </c>
      <c r="B574" s="24">
        <v>192.3</v>
      </c>
      <c r="C574" s="24">
        <f t="shared" si="2"/>
        <v>-0.00285195748</v>
      </c>
      <c r="D574" s="25">
        <v>-0.0029</v>
      </c>
      <c r="E574" s="23">
        <v>44543.0</v>
      </c>
      <c r="F574" s="26">
        <v>17368.25</v>
      </c>
      <c r="G574" s="24">
        <f t="shared" si="3"/>
        <v>-0.008169010867</v>
      </c>
      <c r="H574" s="25">
        <v>-0.0082</v>
      </c>
      <c r="I574" s="23">
        <v>44543.0</v>
      </c>
      <c r="J574" s="27">
        <v>5377.15</v>
      </c>
      <c r="K574" s="28">
        <f t="shared" ref="K574:L574" si="583">J574/J575-1</f>
        <v>-0.001253737997</v>
      </c>
      <c r="L574" s="29">
        <f t="shared" si="583"/>
        <v>-1.08046539</v>
      </c>
      <c r="M574" s="30">
        <f t="shared" si="5"/>
        <v>-0.071253738</v>
      </c>
      <c r="N574" s="3"/>
    </row>
    <row r="575" ht="14.25" customHeight="1">
      <c r="A575" s="15">
        <v>44540.0</v>
      </c>
      <c r="B575" s="16">
        <v>192.85</v>
      </c>
      <c r="C575" s="16">
        <f t="shared" si="2"/>
        <v>0.0005188067445</v>
      </c>
      <c r="D575" s="35">
        <v>5.0E-4</v>
      </c>
      <c r="E575" s="15">
        <v>44540.0</v>
      </c>
      <c r="F575" s="17">
        <v>17511.3</v>
      </c>
      <c r="G575" s="16">
        <f t="shared" si="3"/>
        <v>-0.0003168377876</v>
      </c>
      <c r="H575" s="35">
        <v>-3.0E-4</v>
      </c>
      <c r="I575" s="15">
        <v>44540.0</v>
      </c>
      <c r="J575" s="36">
        <v>5383.9</v>
      </c>
      <c r="K575" s="37">
        <f t="shared" ref="K575:L575" si="584">J575/J576-1</f>
        <v>0.01558108389</v>
      </c>
      <c r="L575" s="38">
        <f t="shared" si="584"/>
        <v>0.5211631022</v>
      </c>
      <c r="M575" s="18">
        <f t="shared" si="5"/>
        <v>-0.05441891611</v>
      </c>
      <c r="N575" s="3"/>
    </row>
    <row r="576" ht="14.25" customHeight="1">
      <c r="A576" s="23">
        <v>44539.0</v>
      </c>
      <c r="B576" s="24">
        <v>192.75</v>
      </c>
      <c r="C576" s="24">
        <f t="shared" si="2"/>
        <v>0.01474072124</v>
      </c>
      <c r="D576" s="25">
        <v>0.0147</v>
      </c>
      <c r="E576" s="23">
        <v>44539.0</v>
      </c>
      <c r="F576" s="26">
        <v>17516.85</v>
      </c>
      <c r="G576" s="24">
        <f t="shared" si="3"/>
        <v>0.002696088954</v>
      </c>
      <c r="H576" s="25">
        <v>0.0027</v>
      </c>
      <c r="I576" s="23">
        <v>44539.0</v>
      </c>
      <c r="J576" s="27">
        <v>5301.3</v>
      </c>
      <c r="K576" s="28">
        <f t="shared" ref="K576:L576" si="585">J576/J577-1</f>
        <v>0.01024287525</v>
      </c>
      <c r="L576" s="29">
        <f t="shared" si="585"/>
        <v>-0.4735479177</v>
      </c>
      <c r="M576" s="30">
        <f t="shared" si="5"/>
        <v>-0.05975712475</v>
      </c>
      <c r="N576" s="3"/>
    </row>
    <row r="577" ht="14.25" customHeight="1">
      <c r="A577" s="15">
        <v>44538.0</v>
      </c>
      <c r="B577" s="16">
        <v>189.95</v>
      </c>
      <c r="C577" s="16">
        <f t="shared" si="2"/>
        <v>0.02151115891</v>
      </c>
      <c r="D577" s="35">
        <v>0.0215</v>
      </c>
      <c r="E577" s="15">
        <v>44538.0</v>
      </c>
      <c r="F577" s="17">
        <v>17469.75</v>
      </c>
      <c r="G577" s="16">
        <f t="shared" si="3"/>
        <v>0.01706090227</v>
      </c>
      <c r="H577" s="35">
        <v>0.0171</v>
      </c>
      <c r="I577" s="15">
        <v>44538.0</v>
      </c>
      <c r="J577" s="36">
        <v>5247.55</v>
      </c>
      <c r="K577" s="37">
        <f t="shared" ref="K577:L577" si="586">J577/J578-1</f>
        <v>0.0194564246</v>
      </c>
      <c r="L577" s="38">
        <f t="shared" si="586"/>
        <v>0.8334575439</v>
      </c>
      <c r="M577" s="18">
        <f t="shared" si="5"/>
        <v>-0.0505435754</v>
      </c>
      <c r="N577" s="3"/>
    </row>
    <row r="578" ht="14.25" customHeight="1">
      <c r="A578" s="23">
        <v>44537.0</v>
      </c>
      <c r="B578" s="24">
        <v>185.95</v>
      </c>
      <c r="C578" s="24">
        <f t="shared" si="2"/>
        <v>0.0139040349</v>
      </c>
      <c r="D578" s="25">
        <v>0.0139</v>
      </c>
      <c r="E578" s="23">
        <v>44537.0</v>
      </c>
      <c r="F578" s="26">
        <v>17176.7</v>
      </c>
      <c r="G578" s="24">
        <f t="shared" si="3"/>
        <v>0.01563659478</v>
      </c>
      <c r="H578" s="25">
        <v>0.0156</v>
      </c>
      <c r="I578" s="23">
        <v>44537.0</v>
      </c>
      <c r="J578" s="27">
        <v>5147.4</v>
      </c>
      <c r="K578" s="28">
        <f t="shared" ref="K578:L578" si="587">J578/J579-1</f>
        <v>0.01061187627</v>
      </c>
      <c r="L578" s="29">
        <f t="shared" si="587"/>
        <v>-1.573926102</v>
      </c>
      <c r="M578" s="30">
        <f t="shared" si="5"/>
        <v>-0.05938812373</v>
      </c>
      <c r="N578" s="3"/>
    </row>
    <row r="579" ht="14.25" customHeight="1">
      <c r="A579" s="15">
        <v>44536.0</v>
      </c>
      <c r="B579" s="16">
        <v>183.4</v>
      </c>
      <c r="C579" s="16">
        <f t="shared" si="2"/>
        <v>-0.0202991453</v>
      </c>
      <c r="D579" s="35">
        <v>-0.0203</v>
      </c>
      <c r="E579" s="15">
        <v>44536.0</v>
      </c>
      <c r="F579" s="17">
        <v>16912.25</v>
      </c>
      <c r="G579" s="16">
        <f t="shared" si="3"/>
        <v>-0.01654096425</v>
      </c>
      <c r="H579" s="35">
        <v>-0.0165</v>
      </c>
      <c r="I579" s="15">
        <v>44536.0</v>
      </c>
      <c r="J579" s="36">
        <v>5093.35</v>
      </c>
      <c r="K579" s="37">
        <f t="shared" ref="K579:L579" si="588">J579/J580-1</f>
        <v>-0.01848996975</v>
      </c>
      <c r="L579" s="38">
        <f t="shared" si="588"/>
        <v>-2.832040406</v>
      </c>
      <c r="M579" s="18">
        <f t="shared" si="5"/>
        <v>-0.08848996975</v>
      </c>
      <c r="N579" s="3"/>
    </row>
    <row r="580" ht="14.25" customHeight="1">
      <c r="A580" s="23">
        <v>44533.0</v>
      </c>
      <c r="B580" s="24">
        <v>187.2</v>
      </c>
      <c r="C580" s="24">
        <f t="shared" si="2"/>
        <v>0.007263922518</v>
      </c>
      <c r="D580" s="25">
        <v>0.0073</v>
      </c>
      <c r="E580" s="23">
        <v>44533.0</v>
      </c>
      <c r="F580" s="26">
        <v>17196.7</v>
      </c>
      <c r="G580" s="24">
        <f t="shared" si="3"/>
        <v>-0.01177761879</v>
      </c>
      <c r="H580" s="25">
        <v>-0.0118</v>
      </c>
      <c r="I580" s="23">
        <v>44533.0</v>
      </c>
      <c r="J580" s="27">
        <v>5189.3</v>
      </c>
      <c r="K580" s="28">
        <f t="shared" ref="K580:L580" si="589">J580/J581-1</f>
        <v>0.01009255565</v>
      </c>
      <c r="L580" s="29">
        <f t="shared" si="589"/>
        <v>0.1446958631</v>
      </c>
      <c r="M580" s="30">
        <f t="shared" si="5"/>
        <v>-0.05990744435</v>
      </c>
      <c r="N580" s="3"/>
    </row>
    <row r="581" ht="14.25" customHeight="1">
      <c r="A581" s="15">
        <v>44532.0</v>
      </c>
      <c r="B581" s="16">
        <v>185.85</v>
      </c>
      <c r="C581" s="16">
        <f t="shared" si="2"/>
        <v>0.01891447368</v>
      </c>
      <c r="D581" s="35">
        <v>0.0189</v>
      </c>
      <c r="E581" s="15">
        <v>44532.0</v>
      </c>
      <c r="F581" s="17">
        <v>17401.65</v>
      </c>
      <c r="G581" s="16">
        <f t="shared" si="3"/>
        <v>0.01367457141</v>
      </c>
      <c r="H581" s="35">
        <v>0.0137</v>
      </c>
      <c r="I581" s="15">
        <v>44532.0</v>
      </c>
      <c r="J581" s="36">
        <v>5137.45</v>
      </c>
      <c r="K581" s="37">
        <f t="shared" ref="K581:L581" si="590">J581/J582-1</f>
        <v>0.008816801013</v>
      </c>
      <c r="L581" s="38">
        <f t="shared" si="590"/>
        <v>2.221399026</v>
      </c>
      <c r="M581" s="18">
        <f t="shared" si="5"/>
        <v>-0.06118319899</v>
      </c>
      <c r="N581" s="3"/>
    </row>
    <row r="582" ht="14.25" customHeight="1">
      <c r="A582" s="23">
        <v>44531.0</v>
      </c>
      <c r="B582" s="24">
        <v>182.4</v>
      </c>
      <c r="C582" s="24">
        <f t="shared" si="2"/>
        <v>-0.008964955175</v>
      </c>
      <c r="D582" s="25">
        <v>-0.009</v>
      </c>
      <c r="E582" s="23">
        <v>44531.0</v>
      </c>
      <c r="F582" s="26">
        <v>17166.9</v>
      </c>
      <c r="G582" s="24">
        <f t="shared" si="3"/>
        <v>0.01081657167</v>
      </c>
      <c r="H582" s="25">
        <v>0.0108</v>
      </c>
      <c r="I582" s="23">
        <v>44531.0</v>
      </c>
      <c r="J582" s="27">
        <v>5092.55</v>
      </c>
      <c r="K582" s="28">
        <f t="shared" ref="K582:L582" si="591">J582/J583-1</f>
        <v>0.002736947811</v>
      </c>
      <c r="L582" s="29">
        <f t="shared" si="591"/>
        <v>-0.7957376924</v>
      </c>
      <c r="M582" s="30">
        <f t="shared" si="5"/>
        <v>-0.06726305219</v>
      </c>
      <c r="N582" s="3"/>
    </row>
    <row r="583" ht="14.25" customHeight="1">
      <c r="A583" s="15">
        <v>44530.0</v>
      </c>
      <c r="B583" s="16">
        <v>184.05</v>
      </c>
      <c r="C583" s="16">
        <f t="shared" si="2"/>
        <v>-0.00540394488</v>
      </c>
      <c r="D583" s="35">
        <v>-0.0054</v>
      </c>
      <c r="E583" s="15">
        <v>44530.0</v>
      </c>
      <c r="F583" s="17">
        <v>16983.2</v>
      </c>
      <c r="G583" s="16">
        <f t="shared" si="3"/>
        <v>-0.004148599005</v>
      </c>
      <c r="H583" s="35">
        <v>-0.0041</v>
      </c>
      <c r="I583" s="15">
        <v>44530.0</v>
      </c>
      <c r="J583" s="36">
        <v>5078.65</v>
      </c>
      <c r="K583" s="37">
        <f t="shared" ref="K583:L583" si="592">J583/J584-1</f>
        <v>0.01339918188</v>
      </c>
      <c r="L583" s="38">
        <f t="shared" si="592"/>
        <v>-1.51007078</v>
      </c>
      <c r="M583" s="18">
        <f t="shared" si="5"/>
        <v>-0.05660081812</v>
      </c>
      <c r="N583" s="3"/>
    </row>
    <row r="584" ht="14.25" customHeight="1">
      <c r="A584" s="23">
        <v>44529.0</v>
      </c>
      <c r="B584" s="24">
        <v>185.05</v>
      </c>
      <c r="C584" s="24">
        <f t="shared" si="2"/>
        <v>-0.009368308351</v>
      </c>
      <c r="D584" s="25">
        <v>-0.0094</v>
      </c>
      <c r="E584" s="23">
        <v>44529.0</v>
      </c>
      <c r="F584" s="26">
        <v>17053.95</v>
      </c>
      <c r="G584" s="24">
        <f t="shared" si="3"/>
        <v>0.0016151341</v>
      </c>
      <c r="H584" s="25">
        <v>0.0016</v>
      </c>
      <c r="I584" s="23">
        <v>44529.0</v>
      </c>
      <c r="J584" s="27">
        <v>5011.5</v>
      </c>
      <c r="K584" s="28">
        <f t="shared" ref="K584:L584" si="593">J584/J585-1</f>
        <v>-0.02626925991</v>
      </c>
      <c r="L584" s="29">
        <f t="shared" si="593"/>
        <v>-0.02362532898</v>
      </c>
      <c r="M584" s="30">
        <f t="shared" si="5"/>
        <v>-0.09626925991</v>
      </c>
      <c r="N584" s="3"/>
    </row>
    <row r="585" ht="14.25" customHeight="1">
      <c r="A585" s="15">
        <v>44526.0</v>
      </c>
      <c r="B585" s="16">
        <v>186.8</v>
      </c>
      <c r="C585" s="16">
        <f t="shared" si="2"/>
        <v>-0.03736150477</v>
      </c>
      <c r="D585" s="35">
        <v>-0.0374</v>
      </c>
      <c r="E585" s="15">
        <v>44526.0</v>
      </c>
      <c r="F585" s="17">
        <v>17026.45</v>
      </c>
      <c r="G585" s="16">
        <f t="shared" si="3"/>
        <v>-0.02907120964</v>
      </c>
      <c r="H585" s="35">
        <v>-0.0291</v>
      </c>
      <c r="I585" s="15">
        <v>44526.0</v>
      </c>
      <c r="J585" s="36">
        <v>5146.7</v>
      </c>
      <c r="K585" s="37">
        <f t="shared" ref="K585:L585" si="594">J585/J586-1</f>
        <v>-0.02690489696</v>
      </c>
      <c r="L585" s="38">
        <f t="shared" si="594"/>
        <v>-6.019194394</v>
      </c>
      <c r="M585" s="18">
        <f t="shared" si="5"/>
        <v>-0.09690489696</v>
      </c>
      <c r="N585" s="3"/>
    </row>
    <row r="586" ht="14.25" customHeight="1">
      <c r="A586" s="23">
        <v>44525.0</v>
      </c>
      <c r="B586" s="24">
        <v>194.05</v>
      </c>
      <c r="C586" s="24">
        <f t="shared" si="2"/>
        <v>-0.01221684907</v>
      </c>
      <c r="D586" s="25">
        <v>-0.0122</v>
      </c>
      <c r="E586" s="23">
        <v>44525.0</v>
      </c>
      <c r="F586" s="26">
        <v>17536.25</v>
      </c>
      <c r="G586" s="24">
        <f t="shared" si="3"/>
        <v>0.006959497676</v>
      </c>
      <c r="H586" s="25">
        <v>0.007</v>
      </c>
      <c r="I586" s="23">
        <v>44525.0</v>
      </c>
      <c r="J586" s="27">
        <v>5289.0</v>
      </c>
      <c r="K586" s="28">
        <f t="shared" ref="K586:L586" si="595">J586/J587-1</f>
        <v>0.00536040146</v>
      </c>
      <c r="L586" s="29">
        <f t="shared" si="595"/>
        <v>0.1249001196</v>
      </c>
      <c r="M586" s="30">
        <f t="shared" si="5"/>
        <v>-0.06463959854</v>
      </c>
      <c r="N586" s="3"/>
    </row>
    <row r="587" ht="14.25" customHeight="1">
      <c r="A587" s="15">
        <v>44524.0</v>
      </c>
      <c r="B587" s="16">
        <v>196.45</v>
      </c>
      <c r="C587" s="16">
        <f t="shared" si="2"/>
        <v>-0.009828629032</v>
      </c>
      <c r="D587" s="35">
        <v>-0.0098</v>
      </c>
      <c r="E587" s="15">
        <v>44524.0</v>
      </c>
      <c r="F587" s="17">
        <v>17415.05</v>
      </c>
      <c r="G587" s="16">
        <f t="shared" si="3"/>
        <v>-0.005044748577</v>
      </c>
      <c r="H587" s="35">
        <v>-0.005</v>
      </c>
      <c r="I587" s="15">
        <v>44524.0</v>
      </c>
      <c r="J587" s="36">
        <v>5260.8</v>
      </c>
      <c r="K587" s="37">
        <f t="shared" ref="K587:L587" si="596">J587/J588-1</f>
        <v>0.004765224367</v>
      </c>
      <c r="L587" s="38">
        <f t="shared" si="596"/>
        <v>-0.7451398341</v>
      </c>
      <c r="M587" s="18">
        <f t="shared" si="5"/>
        <v>-0.06523477563</v>
      </c>
      <c r="N587" s="3"/>
    </row>
    <row r="588" ht="14.25" customHeight="1">
      <c r="A588" s="23">
        <v>44523.0</v>
      </c>
      <c r="B588" s="24">
        <v>198.4</v>
      </c>
      <c r="C588" s="24">
        <f t="shared" si="2"/>
        <v>0.01509337426</v>
      </c>
      <c r="D588" s="25">
        <v>0.0151</v>
      </c>
      <c r="E588" s="23">
        <v>44523.0</v>
      </c>
      <c r="F588" s="26">
        <v>17503.35</v>
      </c>
      <c r="G588" s="24">
        <f t="shared" si="3"/>
        <v>0.004983765441</v>
      </c>
      <c r="H588" s="25">
        <v>0.005</v>
      </c>
      <c r="I588" s="23">
        <v>44523.0</v>
      </c>
      <c r="J588" s="27">
        <v>5235.85</v>
      </c>
      <c r="K588" s="28">
        <f t="shared" ref="K588:L588" si="597">J588/J589-1</f>
        <v>0.01869740746</v>
      </c>
      <c r="L588" s="29">
        <f t="shared" si="597"/>
        <v>-1.541548332</v>
      </c>
      <c r="M588" s="30">
        <f t="shared" si="5"/>
        <v>-0.05130259254</v>
      </c>
      <c r="N588" s="3"/>
    </row>
    <row r="589" ht="14.25" customHeight="1">
      <c r="A589" s="15">
        <v>44522.0</v>
      </c>
      <c r="B589" s="16">
        <v>195.45</v>
      </c>
      <c r="C589" s="16">
        <f t="shared" si="2"/>
        <v>-0.02809547489</v>
      </c>
      <c r="D589" s="35">
        <v>-0.0281</v>
      </c>
      <c r="E589" s="15">
        <v>44522.0</v>
      </c>
      <c r="F589" s="17">
        <v>17416.55</v>
      </c>
      <c r="G589" s="16">
        <f t="shared" si="3"/>
        <v>-0.01960337296</v>
      </c>
      <c r="H589" s="35">
        <v>-0.0196</v>
      </c>
      <c r="I589" s="15">
        <v>44522.0</v>
      </c>
      <c r="J589" s="36">
        <v>5139.75</v>
      </c>
      <c r="K589" s="37">
        <f t="shared" ref="K589:L589" si="598">J589/J590-1</f>
        <v>-0.03452583333</v>
      </c>
      <c r="L589" s="38">
        <f t="shared" si="598"/>
        <v>0.7554996161</v>
      </c>
      <c r="M589" s="18">
        <f t="shared" si="5"/>
        <v>-0.1045258333</v>
      </c>
      <c r="N589" s="3"/>
    </row>
    <row r="590" ht="14.25" customHeight="1">
      <c r="A590" s="23">
        <v>44518.0</v>
      </c>
      <c r="B590" s="24">
        <v>201.1</v>
      </c>
      <c r="C590" s="24">
        <f t="shared" si="2"/>
        <v>-0.0002485707184</v>
      </c>
      <c r="D590" s="25">
        <v>-2.0E-4</v>
      </c>
      <c r="E590" s="23">
        <v>44518.0</v>
      </c>
      <c r="F590" s="26">
        <v>17764.8</v>
      </c>
      <c r="G590" s="24">
        <f t="shared" si="3"/>
        <v>-0.007478217631</v>
      </c>
      <c r="H590" s="25">
        <v>-0.0075</v>
      </c>
      <c r="I590" s="23">
        <v>44518.0</v>
      </c>
      <c r="J590" s="27">
        <v>5323.55</v>
      </c>
      <c r="K590" s="28">
        <f t="shared" ref="K590:L590" si="599">J590/J591-1</f>
        <v>-0.0196672406</v>
      </c>
      <c r="L590" s="29">
        <f t="shared" si="599"/>
        <v>4.20413326</v>
      </c>
      <c r="M590" s="30">
        <f t="shared" si="5"/>
        <v>-0.0896672406</v>
      </c>
      <c r="N590" s="3"/>
    </row>
    <row r="591" ht="14.25" customHeight="1">
      <c r="A591" s="15">
        <v>44517.0</v>
      </c>
      <c r="B591" s="16">
        <v>201.15</v>
      </c>
      <c r="C591" s="16">
        <f t="shared" si="2"/>
        <v>-0.006421338602</v>
      </c>
      <c r="D591" s="35">
        <v>-0.0064</v>
      </c>
      <c r="E591" s="15">
        <v>44517.0</v>
      </c>
      <c r="F591" s="17">
        <v>17898.65</v>
      </c>
      <c r="G591" s="16">
        <f t="shared" si="3"/>
        <v>-0.005586359394</v>
      </c>
      <c r="H591" s="35">
        <v>-0.0056</v>
      </c>
      <c r="I591" s="15">
        <v>44517.0</v>
      </c>
      <c r="J591" s="36">
        <v>5430.35</v>
      </c>
      <c r="K591" s="37">
        <f t="shared" ref="K591:L591" si="600">J591/J592-1</f>
        <v>-0.003779157761</v>
      </c>
      <c r="L591" s="38">
        <f t="shared" si="600"/>
        <v>-1.651228791</v>
      </c>
      <c r="M591" s="18">
        <f t="shared" si="5"/>
        <v>-0.07377915776</v>
      </c>
      <c r="N591" s="3"/>
    </row>
    <row r="592" ht="14.25" customHeight="1">
      <c r="A592" s="23">
        <v>44516.0</v>
      </c>
      <c r="B592" s="24">
        <v>202.45</v>
      </c>
      <c r="C592" s="24">
        <f t="shared" si="2"/>
        <v>-0.01460209297</v>
      </c>
      <c r="D592" s="25">
        <v>-0.0146</v>
      </c>
      <c r="E592" s="23">
        <v>44516.0</v>
      </c>
      <c r="F592" s="26">
        <v>17999.2</v>
      </c>
      <c r="G592" s="24">
        <f t="shared" si="3"/>
        <v>-0.006087981689</v>
      </c>
      <c r="H592" s="25">
        <v>-0.0061</v>
      </c>
      <c r="I592" s="23">
        <v>44516.0</v>
      </c>
      <c r="J592" s="27">
        <v>5450.95</v>
      </c>
      <c r="K592" s="28">
        <f t="shared" ref="K592:L592" si="601">J592/J593-1</f>
        <v>0.005803118369</v>
      </c>
      <c r="L592" s="29">
        <f t="shared" si="601"/>
        <v>4.560568563</v>
      </c>
      <c r="M592" s="30">
        <f t="shared" si="5"/>
        <v>-0.06419688163</v>
      </c>
      <c r="N592" s="3"/>
    </row>
    <row r="593" ht="14.25" customHeight="1">
      <c r="A593" s="15">
        <v>44515.0</v>
      </c>
      <c r="B593" s="16">
        <v>205.45</v>
      </c>
      <c r="C593" s="16">
        <f t="shared" si="2"/>
        <v>-0.01862909004</v>
      </c>
      <c r="D593" s="35">
        <v>-0.0186</v>
      </c>
      <c r="E593" s="15">
        <v>44515.0</v>
      </c>
      <c r="F593" s="17">
        <v>18109.45</v>
      </c>
      <c r="G593" s="16">
        <f t="shared" si="3"/>
        <v>0.0003701095137</v>
      </c>
      <c r="H593" s="35">
        <v>4.0E-4</v>
      </c>
      <c r="I593" s="15">
        <v>44515.0</v>
      </c>
      <c r="J593" s="36">
        <v>5419.5</v>
      </c>
      <c r="K593" s="37">
        <f t="shared" ref="K593:L593" si="602">J593/J594-1</f>
        <v>0.001043619605</v>
      </c>
      <c r="L593" s="38">
        <f t="shared" si="602"/>
        <v>-0.3662121589</v>
      </c>
      <c r="M593" s="18">
        <f t="shared" si="5"/>
        <v>-0.06895638039</v>
      </c>
      <c r="N593" s="3"/>
    </row>
    <row r="594" ht="14.25" customHeight="1">
      <c r="A594" s="23">
        <v>44512.0</v>
      </c>
      <c r="B594" s="24">
        <v>209.35</v>
      </c>
      <c r="C594" s="24">
        <f t="shared" si="2"/>
        <v>-0.01713615023</v>
      </c>
      <c r="D594" s="25">
        <v>-0.0171</v>
      </c>
      <c r="E594" s="23">
        <v>44512.0</v>
      </c>
      <c r="F594" s="26">
        <v>18102.75</v>
      </c>
      <c r="G594" s="24">
        <f t="shared" si="3"/>
        <v>0.01282058455</v>
      </c>
      <c r="H594" s="25">
        <v>0.0128</v>
      </c>
      <c r="I594" s="23">
        <v>44512.0</v>
      </c>
      <c r="J594" s="27">
        <v>5413.85</v>
      </c>
      <c r="K594" s="28">
        <f t="shared" ref="K594:L594" si="603">J594/J595-1</f>
        <v>0.001646638729</v>
      </c>
      <c r="L594" s="29">
        <f t="shared" si="603"/>
        <v>-1.144963869</v>
      </c>
      <c r="M594" s="30">
        <f t="shared" si="5"/>
        <v>-0.06835336127</v>
      </c>
      <c r="N594" s="3"/>
    </row>
    <row r="595" ht="14.25" customHeight="1">
      <c r="A595" s="15">
        <v>44511.0</v>
      </c>
      <c r="B595" s="16">
        <v>213.0</v>
      </c>
      <c r="C595" s="16">
        <f t="shared" si="2"/>
        <v>0.01356174161</v>
      </c>
      <c r="D595" s="35">
        <v>0.0136</v>
      </c>
      <c r="E595" s="15">
        <v>44511.0</v>
      </c>
      <c r="F595" s="17">
        <v>17873.6</v>
      </c>
      <c r="G595" s="16">
        <f t="shared" si="3"/>
        <v>-0.007970161845</v>
      </c>
      <c r="H595" s="35">
        <v>-0.008</v>
      </c>
      <c r="I595" s="15">
        <v>44511.0</v>
      </c>
      <c r="J595" s="36">
        <v>5404.95</v>
      </c>
      <c r="K595" s="37">
        <f t="shared" ref="K595:L595" si="604">J595/J596-1</f>
        <v>-0.01135895959</v>
      </c>
      <c r="L595" s="38">
        <f t="shared" si="604"/>
        <v>12.81135896</v>
      </c>
      <c r="M595" s="18">
        <f t="shared" si="5"/>
        <v>-0.08135895959</v>
      </c>
      <c r="N595" s="3"/>
    </row>
    <row r="596" ht="14.25" customHeight="1">
      <c r="A596" s="23">
        <v>44510.0</v>
      </c>
      <c r="B596" s="24">
        <v>210.15</v>
      </c>
      <c r="C596" s="24">
        <f t="shared" si="2"/>
        <v>-0.05804571941</v>
      </c>
      <c r="D596" s="25">
        <v>-0.058</v>
      </c>
      <c r="E596" s="23">
        <v>44510.0</v>
      </c>
      <c r="F596" s="26">
        <v>18017.2</v>
      </c>
      <c r="G596" s="24">
        <f t="shared" si="3"/>
        <v>-0.001499092509</v>
      </c>
      <c r="H596" s="25">
        <v>-0.0015</v>
      </c>
      <c r="I596" s="23">
        <v>44510.0</v>
      </c>
      <c r="J596" s="27">
        <v>5467.05</v>
      </c>
      <c r="K596" s="28">
        <f t="shared" ref="K596:L596" si="605">J596/J597-1</f>
        <v>-0.0008224360556</v>
      </c>
      <c r="L596" s="29">
        <f t="shared" si="605"/>
        <v>-1.153023718</v>
      </c>
      <c r="M596" s="30">
        <f t="shared" si="5"/>
        <v>-0.07082243606</v>
      </c>
      <c r="N596" s="3"/>
    </row>
    <row r="597" ht="14.25" customHeight="1">
      <c r="A597" s="15">
        <v>44509.0</v>
      </c>
      <c r="B597" s="16">
        <v>223.1</v>
      </c>
      <c r="C597" s="16">
        <f t="shared" si="2"/>
        <v>0.02433425161</v>
      </c>
      <c r="D597" s="35">
        <v>0.0243</v>
      </c>
      <c r="E597" s="15">
        <v>44509.0</v>
      </c>
      <c r="F597" s="17">
        <v>18044.25</v>
      </c>
      <c r="G597" s="16">
        <f t="shared" si="3"/>
        <v>-0.001344878255</v>
      </c>
      <c r="H597" s="35">
        <v>-0.0013</v>
      </c>
      <c r="I597" s="15">
        <v>44509.0</v>
      </c>
      <c r="J597" s="36">
        <v>5471.55</v>
      </c>
      <c r="K597" s="37">
        <f t="shared" ref="K597:L597" si="606">J597/J598-1</f>
        <v>0.0053745659</v>
      </c>
      <c r="L597" s="38">
        <f t="shared" si="606"/>
        <v>-0.5557204537</v>
      </c>
      <c r="M597" s="18">
        <f t="shared" si="5"/>
        <v>-0.0646254341</v>
      </c>
      <c r="N597" s="3"/>
    </row>
    <row r="598" ht="14.25" customHeight="1">
      <c r="A598" s="23">
        <v>44508.0</v>
      </c>
      <c r="B598" s="24">
        <v>217.8</v>
      </c>
      <c r="C598" s="24">
        <f t="shared" si="2"/>
        <v>0.0218156228</v>
      </c>
      <c r="D598" s="25">
        <v>0.0218</v>
      </c>
      <c r="E598" s="23">
        <v>44508.0</v>
      </c>
      <c r="F598" s="26">
        <v>18068.55</v>
      </c>
      <c r="G598" s="24">
        <f t="shared" si="3"/>
        <v>0.008469704412</v>
      </c>
      <c r="H598" s="25">
        <v>0.0085</v>
      </c>
      <c r="I598" s="23">
        <v>44508.0</v>
      </c>
      <c r="J598" s="27">
        <v>5442.3</v>
      </c>
      <c r="K598" s="28">
        <f t="shared" ref="K598:L598" si="607">J598/J599-1</f>
        <v>0.01209726161</v>
      </c>
      <c r="L598" s="29">
        <f t="shared" si="607"/>
        <v>-0.1330432076</v>
      </c>
      <c r="M598" s="30">
        <f t="shared" si="5"/>
        <v>-0.05790273839</v>
      </c>
      <c r="N598" s="3"/>
    </row>
    <row r="599" ht="14.25" customHeight="1">
      <c r="A599" s="15">
        <v>44504.0</v>
      </c>
      <c r="B599" s="16">
        <v>213.15</v>
      </c>
      <c r="C599" s="16">
        <f t="shared" si="2"/>
        <v>0.007087172218</v>
      </c>
      <c r="D599" s="35">
        <v>0.0071</v>
      </c>
      <c r="E599" s="15">
        <v>44504.0</v>
      </c>
      <c r="F599" s="17">
        <v>17916.8</v>
      </c>
      <c r="G599" s="16">
        <f t="shared" si="3"/>
        <v>0.004913288314</v>
      </c>
      <c r="H599" s="35">
        <v>0.0049</v>
      </c>
      <c r="I599" s="15">
        <v>44504.0</v>
      </c>
      <c r="J599" s="36">
        <v>5377.25</v>
      </c>
      <c r="K599" s="37">
        <f t="shared" ref="K599:L599" si="608">J599/J600-1</f>
        <v>0.01395370763</v>
      </c>
      <c r="L599" s="38">
        <f t="shared" si="608"/>
        <v>-2.660227345</v>
      </c>
      <c r="M599" s="18">
        <f t="shared" si="5"/>
        <v>-0.05604629237</v>
      </c>
      <c r="N599" s="3"/>
    </row>
    <row r="600" ht="14.25" customHeight="1">
      <c r="A600" s="23">
        <v>44503.0</v>
      </c>
      <c r="B600" s="24">
        <v>211.65</v>
      </c>
      <c r="C600" s="24">
        <f t="shared" si="2"/>
        <v>0.01950867052</v>
      </c>
      <c r="D600" s="25">
        <v>0.0195</v>
      </c>
      <c r="E600" s="23">
        <v>44503.0</v>
      </c>
      <c r="F600" s="26">
        <v>17829.2</v>
      </c>
      <c r="G600" s="24">
        <f t="shared" si="3"/>
        <v>-0.003340050702</v>
      </c>
      <c r="H600" s="25">
        <v>-0.0033</v>
      </c>
      <c r="I600" s="23">
        <v>44503.0</v>
      </c>
      <c r="J600" s="27">
        <v>5303.25</v>
      </c>
      <c r="K600" s="28">
        <f t="shared" ref="K600:L600" si="609">J600/J601-1</f>
        <v>-0.008404696907</v>
      </c>
      <c r="L600" s="29">
        <f t="shared" si="609"/>
        <v>-1.889697201</v>
      </c>
      <c r="M600" s="30">
        <f t="shared" si="5"/>
        <v>-0.07840469691</v>
      </c>
      <c r="N600" s="3"/>
    </row>
    <row r="601" ht="14.25" customHeight="1">
      <c r="A601" s="15">
        <v>44502.0</v>
      </c>
      <c r="B601" s="16">
        <v>207.6</v>
      </c>
      <c r="C601" s="16">
        <f t="shared" si="2"/>
        <v>0.008991494532</v>
      </c>
      <c r="D601" s="35">
        <v>0.009</v>
      </c>
      <c r="E601" s="15">
        <v>44502.0</v>
      </c>
      <c r="F601" s="17">
        <v>17888.95</v>
      </c>
      <c r="G601" s="16">
        <f t="shared" si="3"/>
        <v>-0.002269982961</v>
      </c>
      <c r="H601" s="35">
        <v>-0.0023</v>
      </c>
      <c r="I601" s="15">
        <v>44502.0</v>
      </c>
      <c r="J601" s="36">
        <v>5348.2</v>
      </c>
      <c r="K601" s="37">
        <f t="shared" ref="K601:L601" si="610">J601/J602-1</f>
        <v>0.009446693657</v>
      </c>
      <c r="L601" s="38">
        <f t="shared" si="610"/>
        <v>0.04534782689</v>
      </c>
      <c r="M601" s="18">
        <f t="shared" si="5"/>
        <v>-0.06055330634</v>
      </c>
      <c r="N601" s="3"/>
    </row>
    <row r="602" ht="14.25" customHeight="1">
      <c r="A602" s="23">
        <v>44501.0</v>
      </c>
      <c r="B602" s="24">
        <v>205.75</v>
      </c>
      <c r="C602" s="24">
        <f t="shared" si="2"/>
        <v>-0.001698204755</v>
      </c>
      <c r="D602" s="25">
        <v>-0.0017</v>
      </c>
      <c r="E602" s="23">
        <v>44501.0</v>
      </c>
      <c r="F602" s="26">
        <v>17929.65</v>
      </c>
      <c r="G602" s="24">
        <f t="shared" si="3"/>
        <v>0.01459965538</v>
      </c>
      <c r="H602" s="25">
        <v>0.0146</v>
      </c>
      <c r="I602" s="23">
        <v>44501.0</v>
      </c>
      <c r="J602" s="27">
        <v>5298.15</v>
      </c>
      <c r="K602" s="28">
        <f t="shared" ref="K602:L602" si="611">J602/J603-1</f>
        <v>0.009036890319</v>
      </c>
      <c r="L602" s="29">
        <f t="shared" si="611"/>
        <v>-4.070327213</v>
      </c>
      <c r="M602" s="30">
        <f t="shared" si="5"/>
        <v>-0.06096310968</v>
      </c>
      <c r="N602" s="3"/>
    </row>
    <row r="603" ht="14.25" customHeight="1">
      <c r="A603" s="15">
        <v>44498.0</v>
      </c>
      <c r="B603" s="16">
        <v>206.1</v>
      </c>
      <c r="C603" s="16">
        <f t="shared" si="2"/>
        <v>0.02409937888</v>
      </c>
      <c r="D603" s="35">
        <v>0.0241</v>
      </c>
      <c r="E603" s="15">
        <v>44498.0</v>
      </c>
      <c r="F603" s="17">
        <v>17671.65</v>
      </c>
      <c r="G603" s="16">
        <f t="shared" si="3"/>
        <v>-0.01039353764</v>
      </c>
      <c r="H603" s="35">
        <v>-0.0104</v>
      </c>
      <c r="I603" s="15">
        <v>44498.0</v>
      </c>
      <c r="J603" s="36">
        <v>5250.7</v>
      </c>
      <c r="K603" s="37">
        <f t="shared" ref="K603:L603" si="612">J603/J604-1</f>
        <v>-0.002943298773</v>
      </c>
      <c r="L603" s="38">
        <f t="shared" si="612"/>
        <v>-0.8589720687</v>
      </c>
      <c r="M603" s="18">
        <f t="shared" si="5"/>
        <v>-0.07294329877</v>
      </c>
      <c r="N603" s="3"/>
    </row>
    <row r="604" ht="14.25" customHeight="1">
      <c r="A604" s="23">
        <v>44497.0</v>
      </c>
      <c r="B604" s="24">
        <v>201.25</v>
      </c>
      <c r="C604" s="24">
        <f t="shared" si="2"/>
        <v>0.01590106007</v>
      </c>
      <c r="D604" s="25">
        <v>0.0159</v>
      </c>
      <c r="E604" s="23">
        <v>44497.0</v>
      </c>
      <c r="F604" s="26">
        <v>17857.25</v>
      </c>
      <c r="G604" s="24">
        <f t="shared" si="3"/>
        <v>-0.01942238049</v>
      </c>
      <c r="H604" s="25">
        <v>-0.0194</v>
      </c>
      <c r="I604" s="23">
        <v>44497.0</v>
      </c>
      <c r="J604" s="27">
        <v>5266.2</v>
      </c>
      <c r="K604" s="28">
        <f t="shared" ref="K604:L604" si="613">J604/J605-1</f>
        <v>-0.02087032509</v>
      </c>
      <c r="L604" s="29">
        <f t="shared" si="613"/>
        <v>-50.86801856</v>
      </c>
      <c r="M604" s="30">
        <f t="shared" si="5"/>
        <v>-0.09087032509</v>
      </c>
      <c r="N604" s="3"/>
    </row>
    <row r="605" ht="14.25" customHeight="1">
      <c r="A605" s="15">
        <v>44496.0</v>
      </c>
      <c r="B605" s="16">
        <v>198.1</v>
      </c>
      <c r="C605" s="16">
        <f t="shared" si="2"/>
        <v>-0.005022601708</v>
      </c>
      <c r="D605" s="35">
        <v>-0.005</v>
      </c>
      <c r="E605" s="15">
        <v>44496.0</v>
      </c>
      <c r="F605" s="17">
        <v>18210.95</v>
      </c>
      <c r="G605" s="16">
        <f t="shared" si="3"/>
        <v>-0.003144774583</v>
      </c>
      <c r="H605" s="35">
        <v>-0.0031</v>
      </c>
      <c r="I605" s="15">
        <v>44496.0</v>
      </c>
      <c r="J605" s="36">
        <v>5378.45</v>
      </c>
      <c r="K605" s="37">
        <f t="shared" ref="K605:L605" si="614">J605/J606-1</f>
        <v>0.0004185112161</v>
      </c>
      <c r="L605" s="38">
        <f t="shared" si="614"/>
        <v>-0.9825400845</v>
      </c>
      <c r="M605" s="18">
        <f t="shared" si="5"/>
        <v>-0.06958148878</v>
      </c>
      <c r="N605" s="3"/>
    </row>
    <row r="606" ht="14.25" customHeight="1">
      <c r="A606" s="23">
        <v>44495.0</v>
      </c>
      <c r="B606" s="24">
        <v>199.1</v>
      </c>
      <c r="C606" s="24">
        <f t="shared" si="2"/>
        <v>0.03027166882</v>
      </c>
      <c r="D606" s="25">
        <v>0.0303</v>
      </c>
      <c r="E606" s="23">
        <v>44495.0</v>
      </c>
      <c r="F606" s="26">
        <v>18268.4</v>
      </c>
      <c r="G606" s="24">
        <f t="shared" si="3"/>
        <v>0.00788948106</v>
      </c>
      <c r="H606" s="25">
        <v>0.0079</v>
      </c>
      <c r="I606" s="23">
        <v>44495.0</v>
      </c>
      <c r="J606" s="27">
        <v>5376.2</v>
      </c>
      <c r="K606" s="28">
        <f t="shared" ref="K606:L606" si="615">J606/J607-1</f>
        <v>0.02396983058</v>
      </c>
      <c r="L606" s="29">
        <f t="shared" si="615"/>
        <v>-1.797479357</v>
      </c>
      <c r="M606" s="30">
        <f t="shared" si="5"/>
        <v>-0.04603016942</v>
      </c>
      <c r="N606" s="3"/>
    </row>
    <row r="607" ht="14.25" customHeight="1">
      <c r="A607" s="15">
        <v>44494.0</v>
      </c>
      <c r="B607" s="16">
        <v>193.25</v>
      </c>
      <c r="C607" s="16">
        <f t="shared" si="2"/>
        <v>-0.02027883397</v>
      </c>
      <c r="D607" s="35">
        <v>-0.0203</v>
      </c>
      <c r="E607" s="15">
        <v>44494.0</v>
      </c>
      <c r="F607" s="17">
        <v>18125.4</v>
      </c>
      <c r="G607" s="16">
        <f t="shared" si="3"/>
        <v>0.0005796333405</v>
      </c>
      <c r="H607" s="35">
        <v>6.0E-4</v>
      </c>
      <c r="I607" s="15">
        <v>44494.0</v>
      </c>
      <c r="J607" s="36">
        <v>5250.35</v>
      </c>
      <c r="K607" s="37">
        <f t="shared" ref="K607:L607" si="616">J607/J608-1</f>
        <v>-0.0300569919</v>
      </c>
      <c r="L607" s="38">
        <f t="shared" si="616"/>
        <v>1.097401338</v>
      </c>
      <c r="M607" s="18">
        <f t="shared" si="5"/>
        <v>-0.1000569919</v>
      </c>
      <c r="N607" s="3"/>
    </row>
    <row r="608" ht="14.25" customHeight="1">
      <c r="A608" s="23">
        <v>44491.0</v>
      </c>
      <c r="B608" s="24">
        <v>197.25</v>
      </c>
      <c r="C608" s="24">
        <f t="shared" si="2"/>
        <v>-0.04270808056</v>
      </c>
      <c r="D608" s="25">
        <v>-0.0427</v>
      </c>
      <c r="E608" s="23">
        <v>44491.0</v>
      </c>
      <c r="F608" s="26">
        <v>18114.9</v>
      </c>
      <c r="G608" s="24">
        <f t="shared" si="3"/>
        <v>-0.003476710987</v>
      </c>
      <c r="H608" s="25">
        <v>-0.0035</v>
      </c>
      <c r="I608" s="23">
        <v>44491.0</v>
      </c>
      <c r="J608" s="27">
        <v>5413.05</v>
      </c>
      <c r="K608" s="28">
        <f t="shared" ref="K608:L608" si="617">J608/J609-1</f>
        <v>-0.01433058679</v>
      </c>
      <c r="L608" s="29">
        <f t="shared" si="617"/>
        <v>0.9408911743</v>
      </c>
      <c r="M608" s="30">
        <f t="shared" si="5"/>
        <v>-0.08433058679</v>
      </c>
      <c r="N608" s="3"/>
    </row>
    <row r="609" ht="14.25" customHeight="1">
      <c r="A609" s="15">
        <v>44490.0</v>
      </c>
      <c r="B609" s="16">
        <v>206.05</v>
      </c>
      <c r="C609" s="16">
        <f t="shared" si="2"/>
        <v>0.01277955272</v>
      </c>
      <c r="D609" s="35">
        <v>0.0128</v>
      </c>
      <c r="E609" s="15">
        <v>44490.0</v>
      </c>
      <c r="F609" s="17">
        <v>18178.1</v>
      </c>
      <c r="G609" s="16">
        <f t="shared" si="3"/>
        <v>-0.004844908193</v>
      </c>
      <c r="H609" s="35">
        <v>-0.0048</v>
      </c>
      <c r="I609" s="15">
        <v>44490.0</v>
      </c>
      <c r="J609" s="36">
        <v>5491.75</v>
      </c>
      <c r="K609" s="37">
        <f t="shared" ref="K609:L609" si="618">J609/J610-1</f>
        <v>-0.007383508658</v>
      </c>
      <c r="L609" s="38">
        <f t="shared" si="618"/>
        <v>-0.6945500922</v>
      </c>
      <c r="M609" s="18">
        <f t="shared" si="5"/>
        <v>-0.07738350866</v>
      </c>
      <c r="N609" s="3"/>
    </row>
    <row r="610" ht="14.25" customHeight="1">
      <c r="A610" s="23">
        <v>44489.0</v>
      </c>
      <c r="B610" s="24">
        <v>203.45</v>
      </c>
      <c r="C610" s="24">
        <f t="shared" si="2"/>
        <v>-0.006106497313</v>
      </c>
      <c r="D610" s="25">
        <v>-0.0061</v>
      </c>
      <c r="E610" s="23">
        <v>44489.0</v>
      </c>
      <c r="F610" s="26">
        <v>18266.6</v>
      </c>
      <c r="G610" s="24">
        <f t="shared" si="3"/>
        <v>-0.008260604004</v>
      </c>
      <c r="H610" s="25">
        <v>-0.0083</v>
      </c>
      <c r="I610" s="23">
        <v>44489.0</v>
      </c>
      <c r="J610" s="27">
        <v>5532.6</v>
      </c>
      <c r="K610" s="28">
        <f t="shared" ref="K610:L610" si="619">J610/J611-1</f>
        <v>-0.02417256797</v>
      </c>
      <c r="L610" s="29">
        <f t="shared" si="619"/>
        <v>0.6470263276</v>
      </c>
      <c r="M610" s="30">
        <f t="shared" si="5"/>
        <v>-0.09417256797</v>
      </c>
      <c r="N610" s="3"/>
    </row>
    <row r="611" ht="14.25" customHeight="1">
      <c r="A611" s="15">
        <v>44488.0</v>
      </c>
      <c r="B611" s="16">
        <v>204.7</v>
      </c>
      <c r="C611" s="16">
        <f t="shared" si="2"/>
        <v>-0.06294346532</v>
      </c>
      <c r="D611" s="35">
        <v>-0.0629</v>
      </c>
      <c r="E611" s="15">
        <v>44488.0</v>
      </c>
      <c r="F611" s="17">
        <v>18418.75</v>
      </c>
      <c r="G611" s="16">
        <f t="shared" si="3"/>
        <v>-0.003155265586</v>
      </c>
      <c r="H611" s="35">
        <v>-0.0032</v>
      </c>
      <c r="I611" s="15">
        <v>44488.0</v>
      </c>
      <c r="J611" s="36">
        <v>5669.65</v>
      </c>
      <c r="K611" s="37">
        <f t="shared" ref="K611:L611" si="620">J611/J612-1</f>
        <v>-0.01467649155</v>
      </c>
      <c r="L611" s="38">
        <f t="shared" si="620"/>
        <v>-3.480153641</v>
      </c>
      <c r="M611" s="18">
        <f t="shared" si="5"/>
        <v>-0.08467649155</v>
      </c>
      <c r="N611" s="3"/>
    </row>
    <row r="612" ht="14.25" customHeight="1">
      <c r="A612" s="23">
        <v>44487.0</v>
      </c>
      <c r="B612" s="24">
        <v>218.45</v>
      </c>
      <c r="C612" s="24">
        <f t="shared" si="2"/>
        <v>0.01888992537</v>
      </c>
      <c r="D612" s="25">
        <v>0.0189</v>
      </c>
      <c r="E612" s="23">
        <v>44487.0</v>
      </c>
      <c r="F612" s="26">
        <v>18477.05</v>
      </c>
      <c r="G612" s="24">
        <f t="shared" si="3"/>
        <v>0.007552396454</v>
      </c>
      <c r="H612" s="25">
        <v>0.0076</v>
      </c>
      <c r="I612" s="23">
        <v>44487.0</v>
      </c>
      <c r="J612" s="27">
        <v>5754.1</v>
      </c>
      <c r="K612" s="28">
        <f t="shared" ref="K612:L612" si="621">J612/J613-1</f>
        <v>0.005917573533</v>
      </c>
      <c r="L612" s="29">
        <f t="shared" si="621"/>
        <v>-0.1772762027</v>
      </c>
      <c r="M612" s="30">
        <f t="shared" si="5"/>
        <v>-0.06408242647</v>
      </c>
      <c r="N612" s="3"/>
    </row>
    <row r="613" ht="14.25" customHeight="1">
      <c r="A613" s="15">
        <v>44483.0</v>
      </c>
      <c r="B613" s="16">
        <v>214.4</v>
      </c>
      <c r="C613" s="16">
        <f t="shared" si="2"/>
        <v>0.07819964798</v>
      </c>
      <c r="D613" s="35">
        <v>0.0782</v>
      </c>
      <c r="E613" s="15">
        <v>44483.0</v>
      </c>
      <c r="F613" s="17">
        <v>18338.55</v>
      </c>
      <c r="G613" s="16">
        <f t="shared" si="3"/>
        <v>0.009734744724</v>
      </c>
      <c r="H613" s="35">
        <v>0.0097</v>
      </c>
      <c r="I613" s="15">
        <v>44483.0</v>
      </c>
      <c r="J613" s="36">
        <v>5720.25</v>
      </c>
      <c r="K613" s="37">
        <f t="shared" ref="K613:L613" si="622">J613/J614-1</f>
        <v>0.007192661197</v>
      </c>
      <c r="L613" s="38">
        <f t="shared" si="622"/>
        <v>-4.055700124</v>
      </c>
      <c r="M613" s="18">
        <f t="shared" si="5"/>
        <v>-0.0628073388</v>
      </c>
      <c r="N613" s="3"/>
    </row>
    <row r="614" ht="14.25" customHeight="1">
      <c r="A614" s="23">
        <v>44482.0</v>
      </c>
      <c r="B614" s="24">
        <v>198.85</v>
      </c>
      <c r="C614" s="24">
        <f t="shared" si="2"/>
        <v>0.006071338224</v>
      </c>
      <c r="D614" s="25">
        <v>0.0061</v>
      </c>
      <c r="E614" s="23">
        <v>44482.0</v>
      </c>
      <c r="F614" s="26">
        <v>18161.75</v>
      </c>
      <c r="G614" s="24">
        <f t="shared" si="3"/>
        <v>0.009437554017</v>
      </c>
      <c r="H614" s="25">
        <v>0.0094</v>
      </c>
      <c r="I614" s="23">
        <v>44482.0</v>
      </c>
      <c r="J614" s="27">
        <v>5679.4</v>
      </c>
      <c r="K614" s="28">
        <f t="shared" ref="K614:L614" si="623">J614/J615-1</f>
        <v>-0.002353850478</v>
      </c>
      <c r="L614" s="29">
        <f t="shared" si="623"/>
        <v>-1.229680782</v>
      </c>
      <c r="M614" s="30">
        <f t="shared" si="5"/>
        <v>-0.07235385048</v>
      </c>
      <c r="N614" s="3"/>
    </row>
    <row r="615" ht="14.25" customHeight="1">
      <c r="A615" s="15">
        <v>44481.0</v>
      </c>
      <c r="B615" s="16">
        <v>197.65</v>
      </c>
      <c r="C615" s="16">
        <f t="shared" si="2"/>
        <v>0.01255122951</v>
      </c>
      <c r="D615" s="35">
        <v>0.0126</v>
      </c>
      <c r="E615" s="15">
        <v>44481.0</v>
      </c>
      <c r="F615" s="17">
        <v>17991.95</v>
      </c>
      <c r="G615" s="16">
        <f t="shared" si="3"/>
        <v>0.002563252433</v>
      </c>
      <c r="H615" s="35">
        <v>0.0026</v>
      </c>
      <c r="I615" s="15">
        <v>44481.0</v>
      </c>
      <c r="J615" s="36">
        <v>5692.8</v>
      </c>
      <c r="K615" s="37">
        <f t="shared" ref="K615:L615" si="624">J615/J616-1</f>
        <v>0.01024835627</v>
      </c>
      <c r="L615" s="38">
        <f t="shared" si="624"/>
        <v>-0.2874698832</v>
      </c>
      <c r="M615" s="18">
        <f t="shared" si="5"/>
        <v>-0.05975164373</v>
      </c>
      <c r="N615" s="3"/>
    </row>
    <row r="616" ht="14.25" customHeight="1">
      <c r="A616" s="23">
        <v>44480.0</v>
      </c>
      <c r="B616" s="24">
        <v>195.2</v>
      </c>
      <c r="C616" s="24">
        <f t="shared" si="2"/>
        <v>0.003598971722</v>
      </c>
      <c r="D616" s="25">
        <v>0.0036</v>
      </c>
      <c r="E616" s="23">
        <v>44480.0</v>
      </c>
      <c r="F616" s="26">
        <v>17945.95</v>
      </c>
      <c r="G616" s="24">
        <f t="shared" si="3"/>
        <v>0.002835956011</v>
      </c>
      <c r="H616" s="25">
        <v>0.0028</v>
      </c>
      <c r="I616" s="23">
        <v>44480.0</v>
      </c>
      <c r="J616" s="27">
        <v>5635.05</v>
      </c>
      <c r="K616" s="28">
        <f t="shared" ref="K616:L616" si="625">J616/J617-1</f>
        <v>0.01438304996</v>
      </c>
      <c r="L616" s="29">
        <f t="shared" si="625"/>
        <v>-0.2893376779</v>
      </c>
      <c r="M616" s="30">
        <f t="shared" si="5"/>
        <v>-0.05561695004</v>
      </c>
      <c r="N616" s="3"/>
    </row>
    <row r="617" ht="14.25" customHeight="1">
      <c r="A617" s="15">
        <v>44477.0</v>
      </c>
      <c r="B617" s="16">
        <v>194.5</v>
      </c>
      <c r="C617" s="16">
        <f t="shared" si="2"/>
        <v>-0.007906146391</v>
      </c>
      <c r="D617" s="35">
        <v>-0.0079</v>
      </c>
      <c r="E617" s="15">
        <v>44477.0</v>
      </c>
      <c r="F617" s="17">
        <v>17895.2</v>
      </c>
      <c r="G617" s="16">
        <f t="shared" si="3"/>
        <v>0.005893644588</v>
      </c>
      <c r="H617" s="35">
        <v>0.0059</v>
      </c>
      <c r="I617" s="15">
        <v>44477.0</v>
      </c>
      <c r="J617" s="36">
        <v>5555.15</v>
      </c>
      <c r="K617" s="37">
        <f t="shared" ref="K617:L617" si="626">J617/J618-1</f>
        <v>0.020238937</v>
      </c>
      <c r="L617" s="38">
        <f t="shared" si="626"/>
        <v>0.2877729324</v>
      </c>
      <c r="M617" s="18">
        <f t="shared" si="5"/>
        <v>-0.049761063</v>
      </c>
      <c r="N617" s="3"/>
    </row>
    <row r="618" ht="14.25" customHeight="1">
      <c r="A618" s="23">
        <v>44476.0</v>
      </c>
      <c r="B618" s="24">
        <v>196.05</v>
      </c>
      <c r="C618" s="24">
        <f t="shared" si="2"/>
        <v>0.01370217166</v>
      </c>
      <c r="D618" s="25">
        <v>0.0137</v>
      </c>
      <c r="E618" s="23">
        <v>44476.0</v>
      </c>
      <c r="F618" s="26">
        <v>17790.35</v>
      </c>
      <c r="G618" s="24">
        <f t="shared" si="3"/>
        <v>0.008180324153</v>
      </c>
      <c r="H618" s="25">
        <v>0.0082</v>
      </c>
      <c r="I618" s="23">
        <v>44476.0</v>
      </c>
      <c r="J618" s="27">
        <v>5444.95</v>
      </c>
      <c r="K618" s="28">
        <f t="shared" ref="K618:L618" si="627">J618/J619-1</f>
        <v>0.01571623109</v>
      </c>
      <c r="L618" s="29">
        <f t="shared" si="627"/>
        <v>-2.96820754</v>
      </c>
      <c r="M618" s="30">
        <f t="shared" si="5"/>
        <v>-0.05428376891</v>
      </c>
      <c r="N618" s="3"/>
    </row>
    <row r="619" ht="14.25" customHeight="1">
      <c r="A619" s="15">
        <v>44475.0</v>
      </c>
      <c r="B619" s="16">
        <v>193.4</v>
      </c>
      <c r="C619" s="16">
        <f t="shared" si="2"/>
        <v>-0.01023541453</v>
      </c>
      <c r="D619" s="35">
        <v>-0.0102</v>
      </c>
      <c r="E619" s="15">
        <v>44475.0</v>
      </c>
      <c r="F619" s="17">
        <v>17646.0</v>
      </c>
      <c r="G619" s="16">
        <f t="shared" si="3"/>
        <v>-0.009892101468</v>
      </c>
      <c r="H619" s="35">
        <v>-0.0099</v>
      </c>
      <c r="I619" s="15">
        <v>44475.0</v>
      </c>
      <c r="J619" s="36">
        <v>5360.7</v>
      </c>
      <c r="K619" s="37">
        <f t="shared" ref="K619:L619" si="628">J619/J620-1</f>
        <v>-0.007985047697</v>
      </c>
      <c r="L619" s="38">
        <f t="shared" si="628"/>
        <v>-5.082062346</v>
      </c>
      <c r="M619" s="18">
        <f t="shared" si="5"/>
        <v>-0.0779850477</v>
      </c>
      <c r="N619" s="3"/>
    </row>
    <row r="620" ht="14.25" customHeight="1">
      <c r="A620" s="23">
        <v>44474.0</v>
      </c>
      <c r="B620" s="24">
        <v>195.4</v>
      </c>
      <c r="C620" s="24">
        <f t="shared" si="2"/>
        <v>-0.03885882932</v>
      </c>
      <c r="D620" s="25">
        <v>-0.0389</v>
      </c>
      <c r="E620" s="23">
        <v>44474.0</v>
      </c>
      <c r="F620" s="26">
        <v>17822.3</v>
      </c>
      <c r="G620" s="24">
        <f t="shared" si="3"/>
        <v>0.00740761676</v>
      </c>
      <c r="H620" s="25">
        <v>0.0074</v>
      </c>
      <c r="I620" s="23">
        <v>44474.0</v>
      </c>
      <c r="J620" s="27">
        <v>5403.85</v>
      </c>
      <c r="K620" s="28">
        <f t="shared" ref="K620:L620" si="629">J620/J621-1</f>
        <v>0.001956130755</v>
      </c>
      <c r="L620" s="29">
        <f t="shared" si="629"/>
        <v>-0.8431901413</v>
      </c>
      <c r="M620" s="30">
        <f t="shared" si="5"/>
        <v>-0.06804386925</v>
      </c>
      <c r="N620" s="3"/>
    </row>
    <row r="621" ht="14.25" customHeight="1">
      <c r="A621" s="15">
        <v>44473.0</v>
      </c>
      <c r="B621" s="16">
        <v>203.3</v>
      </c>
      <c r="C621" s="16">
        <f t="shared" si="2"/>
        <v>0.0124501992</v>
      </c>
      <c r="D621" s="35">
        <v>0.0125</v>
      </c>
      <c r="E621" s="15">
        <v>44473.0</v>
      </c>
      <c r="F621" s="17">
        <v>17691.25</v>
      </c>
      <c r="G621" s="16">
        <f t="shared" si="3"/>
        <v>0.009080512547</v>
      </c>
      <c r="H621" s="35">
        <v>0.0091</v>
      </c>
      <c r="I621" s="15">
        <v>44473.0</v>
      </c>
      <c r="J621" s="36">
        <v>5393.3</v>
      </c>
      <c r="K621" s="37">
        <f t="shared" ref="K621:L621" si="630">J621/J622-1</f>
        <v>0.01247453936</v>
      </c>
      <c r="L621" s="38">
        <f t="shared" si="630"/>
        <v>-5.810308474</v>
      </c>
      <c r="M621" s="18">
        <f t="shared" si="5"/>
        <v>-0.05752546064</v>
      </c>
      <c r="N621" s="3"/>
    </row>
    <row r="622" ht="14.25" customHeight="1">
      <c r="A622" s="23">
        <v>44470.0</v>
      </c>
      <c r="B622" s="24">
        <v>200.8</v>
      </c>
      <c r="C622" s="24">
        <f t="shared" si="2"/>
        <v>0.002496255617</v>
      </c>
      <c r="D622" s="25">
        <v>0.0025</v>
      </c>
      <c r="E622" s="23">
        <v>44470.0</v>
      </c>
      <c r="F622" s="26">
        <v>17532.05</v>
      </c>
      <c r="G622" s="24">
        <f t="shared" si="3"/>
        <v>-0.00488700573</v>
      </c>
      <c r="H622" s="25">
        <v>-0.0049</v>
      </c>
      <c r="I622" s="23">
        <v>44470.0</v>
      </c>
      <c r="J622" s="27">
        <v>5326.85</v>
      </c>
      <c r="K622" s="28">
        <f t="shared" ref="K622:L622" si="631">J622/J623-1</f>
        <v>-0.002593293014</v>
      </c>
      <c r="L622" s="29">
        <f t="shared" si="631"/>
        <v>-1.426199277</v>
      </c>
      <c r="M622" s="30">
        <f t="shared" si="5"/>
        <v>-0.07259329301</v>
      </c>
      <c r="N622" s="3"/>
    </row>
    <row r="623" ht="14.25" customHeight="1">
      <c r="A623" s="15">
        <v>44469.0</v>
      </c>
      <c r="B623" s="16">
        <v>200.3</v>
      </c>
      <c r="C623" s="16">
        <f t="shared" si="2"/>
        <v>0.04078981554</v>
      </c>
      <c r="D623" s="35">
        <v>0.0408</v>
      </c>
      <c r="E623" s="15">
        <v>44469.0</v>
      </c>
      <c r="F623" s="17">
        <v>17618.15</v>
      </c>
      <c r="G623" s="16">
        <f t="shared" si="3"/>
        <v>-0.005259354198</v>
      </c>
      <c r="H623" s="35">
        <v>-0.0053</v>
      </c>
      <c r="I623" s="15">
        <v>44469.0</v>
      </c>
      <c r="J623" s="36">
        <v>5340.7</v>
      </c>
      <c r="K623" s="37">
        <f t="shared" ref="K623:L623" si="632">J623/J624-1</f>
        <v>0.006084695954</v>
      </c>
      <c r="L623" s="38">
        <f t="shared" si="632"/>
        <v>-3.942448332</v>
      </c>
      <c r="M623" s="18">
        <f t="shared" si="5"/>
        <v>-0.06391530405</v>
      </c>
      <c r="N623" s="3"/>
    </row>
    <row r="624" ht="14.25" customHeight="1">
      <c r="A624" s="23">
        <v>44468.0</v>
      </c>
      <c r="B624" s="24">
        <v>192.45</v>
      </c>
      <c r="C624" s="24">
        <f t="shared" si="2"/>
        <v>0.01289473684</v>
      </c>
      <c r="D624" s="25">
        <v>0.0129</v>
      </c>
      <c r="E624" s="23">
        <v>44468.0</v>
      </c>
      <c r="F624" s="26">
        <v>17711.3</v>
      </c>
      <c r="G624" s="24">
        <f t="shared" si="3"/>
        <v>-0.002101574209</v>
      </c>
      <c r="H624" s="25">
        <v>-0.0021</v>
      </c>
      <c r="I624" s="23">
        <v>44468.0</v>
      </c>
      <c r="J624" s="27">
        <v>5308.4</v>
      </c>
      <c r="K624" s="28">
        <f t="shared" ref="K624:L624" si="633">J624/J625-1</f>
        <v>-0.002067902395</v>
      </c>
      <c r="L624" s="29">
        <f t="shared" si="633"/>
        <v>-0.6949017946</v>
      </c>
      <c r="M624" s="30">
        <f t="shared" si="5"/>
        <v>-0.0720679024</v>
      </c>
      <c r="N624" s="3"/>
    </row>
    <row r="625" ht="14.25" customHeight="1">
      <c r="A625" s="15">
        <v>44467.0</v>
      </c>
      <c r="B625" s="16">
        <v>190.0</v>
      </c>
      <c r="C625" s="16">
        <f t="shared" si="2"/>
        <v>-0.0238890316</v>
      </c>
      <c r="D625" s="35">
        <v>-0.0239</v>
      </c>
      <c r="E625" s="15">
        <v>44467.0</v>
      </c>
      <c r="F625" s="17">
        <v>17748.6</v>
      </c>
      <c r="G625" s="16">
        <f t="shared" si="3"/>
        <v>-0.00596468236</v>
      </c>
      <c r="H625" s="35">
        <v>-0.006</v>
      </c>
      <c r="I625" s="15">
        <v>44467.0</v>
      </c>
      <c r="J625" s="36">
        <v>5319.4</v>
      </c>
      <c r="K625" s="37">
        <f t="shared" ref="K625:L625" si="634">J625/J626-1</f>
        <v>-0.006777825494</v>
      </c>
      <c r="L625" s="38">
        <f t="shared" si="634"/>
        <v>1.08106354</v>
      </c>
      <c r="M625" s="18">
        <f t="shared" si="5"/>
        <v>-0.07677782549</v>
      </c>
      <c r="N625" s="3"/>
    </row>
    <row r="626" ht="14.25" customHeight="1">
      <c r="A626" s="23">
        <v>44466.0</v>
      </c>
      <c r="B626" s="24">
        <v>194.65</v>
      </c>
      <c r="C626" s="24">
        <f t="shared" si="2"/>
        <v>0.03207847296</v>
      </c>
      <c r="D626" s="25">
        <v>0.0321</v>
      </c>
      <c r="E626" s="23">
        <v>44466.0</v>
      </c>
      <c r="F626" s="26">
        <v>17855.1</v>
      </c>
      <c r="G626" s="24">
        <f t="shared" si="3"/>
        <v>0.0001064234983</v>
      </c>
      <c r="H626" s="25">
        <v>1.0E-4</v>
      </c>
      <c r="I626" s="23">
        <v>44466.0</v>
      </c>
      <c r="J626" s="27">
        <v>5355.7</v>
      </c>
      <c r="K626" s="28">
        <f t="shared" ref="K626:L626" si="635">J626/J627-1</f>
        <v>-0.003256904638</v>
      </c>
      <c r="L626" s="29">
        <f t="shared" si="635"/>
        <v>-3.377695476</v>
      </c>
      <c r="M626" s="30">
        <f t="shared" si="5"/>
        <v>-0.07325690464</v>
      </c>
      <c r="N626" s="3"/>
    </row>
    <row r="627" ht="14.25" customHeight="1">
      <c r="A627" s="15">
        <v>44463.0</v>
      </c>
      <c r="B627" s="16">
        <v>188.6</v>
      </c>
      <c r="C627" s="16">
        <f t="shared" si="2"/>
        <v>0.01506996771</v>
      </c>
      <c r="D627" s="35">
        <v>0.0151</v>
      </c>
      <c r="E627" s="15">
        <v>44463.0</v>
      </c>
      <c r="F627" s="17">
        <v>17853.2</v>
      </c>
      <c r="G627" s="16">
        <f t="shared" si="3"/>
        <v>0.001697249894</v>
      </c>
      <c r="H627" s="35">
        <v>0.0017</v>
      </c>
      <c r="I627" s="15">
        <v>44463.0</v>
      </c>
      <c r="J627" s="36">
        <v>5373.2</v>
      </c>
      <c r="K627" s="37">
        <f t="shared" ref="K627:L627" si="636">J627/J628-1</f>
        <v>0.001369773661</v>
      </c>
      <c r="L627" s="38">
        <f t="shared" si="636"/>
        <v>-0.8212227148</v>
      </c>
      <c r="M627" s="18">
        <f t="shared" si="5"/>
        <v>-0.06863022634</v>
      </c>
      <c r="N627" s="3"/>
    </row>
    <row r="628" ht="14.25" customHeight="1">
      <c r="A628" s="23">
        <v>44462.0</v>
      </c>
      <c r="B628" s="24">
        <v>185.8</v>
      </c>
      <c r="C628" s="24">
        <f t="shared" si="2"/>
        <v>0.03365785814</v>
      </c>
      <c r="D628" s="25">
        <v>0.0337</v>
      </c>
      <c r="E628" s="23">
        <v>44462.0</v>
      </c>
      <c r="F628" s="26">
        <v>17822.95</v>
      </c>
      <c r="G628" s="24">
        <f t="shared" si="3"/>
        <v>0.0157465955</v>
      </c>
      <c r="H628" s="25">
        <v>0.0157</v>
      </c>
      <c r="I628" s="23">
        <v>44462.0</v>
      </c>
      <c r="J628" s="27">
        <v>5365.85</v>
      </c>
      <c r="K628" s="28">
        <f t="shared" ref="K628:L628" si="637">J628/J629-1</f>
        <v>0.007661899888</v>
      </c>
      <c r="L628" s="29">
        <f t="shared" si="637"/>
        <v>-0.3282280947</v>
      </c>
      <c r="M628" s="30">
        <f t="shared" si="5"/>
        <v>-0.06233810011</v>
      </c>
      <c r="N628" s="3"/>
    </row>
    <row r="629" ht="14.25" customHeight="1">
      <c r="A629" s="15">
        <v>44461.0</v>
      </c>
      <c r="B629" s="16">
        <v>179.75</v>
      </c>
      <c r="C629" s="16">
        <f t="shared" si="2"/>
        <v>0.02450840695</v>
      </c>
      <c r="D629" s="35">
        <v>0.0245</v>
      </c>
      <c r="E629" s="15">
        <v>44461.0</v>
      </c>
      <c r="F629" s="17">
        <v>17546.65</v>
      </c>
      <c r="G629" s="16">
        <f t="shared" si="3"/>
        <v>-0.0008740462362</v>
      </c>
      <c r="H629" s="35">
        <v>-9.0E-4</v>
      </c>
      <c r="I629" s="15">
        <v>44461.0</v>
      </c>
      <c r="J629" s="36">
        <v>5325.05</v>
      </c>
      <c r="K629" s="37">
        <f t="shared" ref="K629:L629" si="638">J629/J630-1</f>
        <v>0.01140550807</v>
      </c>
      <c r="L629" s="38">
        <f t="shared" si="638"/>
        <v>-4.848466211</v>
      </c>
      <c r="M629" s="18">
        <f t="shared" si="5"/>
        <v>-0.05859449193</v>
      </c>
      <c r="N629" s="3"/>
    </row>
    <row r="630" ht="14.25" customHeight="1">
      <c r="A630" s="23">
        <v>44460.0</v>
      </c>
      <c r="B630" s="24">
        <v>175.45</v>
      </c>
      <c r="C630" s="24">
        <f t="shared" si="2"/>
        <v>-0.007635746606</v>
      </c>
      <c r="D630" s="25">
        <v>-0.0076</v>
      </c>
      <c r="E630" s="23">
        <v>44460.0</v>
      </c>
      <c r="F630" s="26">
        <v>17562.0</v>
      </c>
      <c r="G630" s="24">
        <f t="shared" si="3"/>
        <v>0.009490196529</v>
      </c>
      <c r="H630" s="25">
        <v>0.0095</v>
      </c>
      <c r="I630" s="23">
        <v>44460.0</v>
      </c>
      <c r="J630" s="27">
        <v>5265.0</v>
      </c>
      <c r="K630" s="28">
        <f t="shared" ref="K630:L630" si="639">J630/J631-1</f>
        <v>-0.002963650308</v>
      </c>
      <c r="L630" s="29">
        <f t="shared" si="639"/>
        <v>-0.8339305654</v>
      </c>
      <c r="M630" s="30">
        <f t="shared" si="5"/>
        <v>-0.07296365031</v>
      </c>
      <c r="N630" s="3"/>
    </row>
    <row r="631" ht="14.25" customHeight="1">
      <c r="A631" s="15">
        <v>44459.0</v>
      </c>
      <c r="B631" s="16">
        <v>176.8</v>
      </c>
      <c r="C631" s="16">
        <f t="shared" si="2"/>
        <v>-0.03939146971</v>
      </c>
      <c r="D631" s="35">
        <v>-0.0394</v>
      </c>
      <c r="E631" s="15">
        <v>44459.0</v>
      </c>
      <c r="F631" s="17">
        <v>17396.9</v>
      </c>
      <c r="G631" s="16">
        <f t="shared" si="3"/>
        <v>-0.01070505512</v>
      </c>
      <c r="H631" s="35">
        <v>-0.0107</v>
      </c>
      <c r="I631" s="15">
        <v>44459.0</v>
      </c>
      <c r="J631" s="36">
        <v>5280.65</v>
      </c>
      <c r="K631" s="37">
        <f t="shared" ref="K631:L631" si="640">J631/J632-1</f>
        <v>-0.01784585054</v>
      </c>
      <c r="L631" s="38">
        <f t="shared" si="640"/>
        <v>1.395788849</v>
      </c>
      <c r="M631" s="18">
        <f t="shared" si="5"/>
        <v>-0.08784585054</v>
      </c>
      <c r="N631" s="3"/>
    </row>
    <row r="632" ht="14.25" customHeight="1">
      <c r="A632" s="23">
        <v>44456.0</v>
      </c>
      <c r="B632" s="24">
        <v>184.05</v>
      </c>
      <c r="C632" s="24">
        <f t="shared" si="2"/>
        <v>-0.02257036644</v>
      </c>
      <c r="D632" s="25">
        <v>-0.0226</v>
      </c>
      <c r="E632" s="23">
        <v>44456.0</v>
      </c>
      <c r="F632" s="26">
        <v>17585.15</v>
      </c>
      <c r="G632" s="24">
        <f t="shared" si="3"/>
        <v>-0.002515669758</v>
      </c>
      <c r="H632" s="25">
        <v>-0.0025</v>
      </c>
      <c r="I632" s="23">
        <v>44456.0</v>
      </c>
      <c r="J632" s="27">
        <v>5376.6</v>
      </c>
      <c r="K632" s="28">
        <f t="shared" ref="K632:L632" si="641">J632/J633-1</f>
        <v>-0.007448841138</v>
      </c>
      <c r="L632" s="29">
        <f t="shared" si="641"/>
        <v>-2.481481048</v>
      </c>
      <c r="M632" s="30">
        <f t="shared" si="5"/>
        <v>-0.07744884114</v>
      </c>
      <c r="N632" s="3"/>
    </row>
    <row r="633" ht="14.25" customHeight="1">
      <c r="A633" s="15">
        <v>44455.0</v>
      </c>
      <c r="B633" s="16">
        <v>188.3</v>
      </c>
      <c r="C633" s="16">
        <f t="shared" si="2"/>
        <v>0.01783783784</v>
      </c>
      <c r="D633" s="35">
        <v>0.0178</v>
      </c>
      <c r="E633" s="15">
        <v>44455.0</v>
      </c>
      <c r="F633" s="17">
        <v>17629.5</v>
      </c>
      <c r="G633" s="16">
        <f t="shared" si="3"/>
        <v>0.00628158989</v>
      </c>
      <c r="H633" s="35">
        <v>0.0063</v>
      </c>
      <c r="I633" s="15">
        <v>44455.0</v>
      </c>
      <c r="J633" s="36">
        <v>5416.95</v>
      </c>
      <c r="K633" s="37">
        <f t="shared" ref="K633:L633" si="642">J633/J634-1</f>
        <v>0.005027969238</v>
      </c>
      <c r="L633" s="38">
        <f t="shared" si="642"/>
        <v>-0.006869589865</v>
      </c>
      <c r="M633" s="18">
        <f t="shared" si="5"/>
        <v>-0.06497203076</v>
      </c>
      <c r="N633" s="3"/>
    </row>
    <row r="634" ht="14.25" customHeight="1">
      <c r="A634" s="23">
        <v>44454.0</v>
      </c>
      <c r="B634" s="24">
        <v>185.0</v>
      </c>
      <c r="C634" s="24">
        <f t="shared" si="2"/>
        <v>0.02012682658</v>
      </c>
      <c r="D634" s="25">
        <v>0.0201</v>
      </c>
      <c r="E634" s="23">
        <v>44454.0</v>
      </c>
      <c r="F634" s="26">
        <v>17519.45</v>
      </c>
      <c r="G634" s="24">
        <f t="shared" si="3"/>
        <v>0.008023590334</v>
      </c>
      <c r="H634" s="25">
        <v>0.008</v>
      </c>
      <c r="I634" s="23">
        <v>44454.0</v>
      </c>
      <c r="J634" s="27">
        <v>5389.85</v>
      </c>
      <c r="K634" s="28">
        <f t="shared" ref="K634:L634" si="643">J634/J635-1</f>
        <v>0.005062748242</v>
      </c>
      <c r="L634" s="29">
        <f t="shared" si="643"/>
        <v>1.751282429</v>
      </c>
      <c r="M634" s="30">
        <f t="shared" si="5"/>
        <v>-0.06493725176</v>
      </c>
      <c r="N634" s="3"/>
    </row>
    <row r="635" ht="14.25" customHeight="1">
      <c r="A635" s="15">
        <v>44453.0</v>
      </c>
      <c r="B635" s="16">
        <v>181.35</v>
      </c>
      <c r="C635" s="16">
        <f t="shared" si="2"/>
        <v>0.01511335013</v>
      </c>
      <c r="D635" s="35">
        <v>0.0151</v>
      </c>
      <c r="E635" s="15">
        <v>44453.0</v>
      </c>
      <c r="F635" s="17">
        <v>17380.0</v>
      </c>
      <c r="G635" s="16">
        <f t="shared" si="3"/>
        <v>0.001423196372</v>
      </c>
      <c r="H635" s="35">
        <v>0.0014</v>
      </c>
      <c r="I635" s="15">
        <v>44453.0</v>
      </c>
      <c r="J635" s="36">
        <v>5362.7</v>
      </c>
      <c r="K635" s="37">
        <f t="shared" ref="K635:L635" si="644">J635/J636-1</f>
        <v>0.001840141233</v>
      </c>
      <c r="L635" s="38">
        <f t="shared" si="644"/>
        <v>-0.6881458737</v>
      </c>
      <c r="M635" s="18">
        <f t="shared" si="5"/>
        <v>-0.06815985877</v>
      </c>
      <c r="N635" s="3"/>
    </row>
    <row r="636" ht="14.25" customHeight="1">
      <c r="A636" s="23">
        <v>44452.0</v>
      </c>
      <c r="B636" s="24">
        <v>178.65</v>
      </c>
      <c r="C636" s="24">
        <f t="shared" si="2"/>
        <v>-0.01813685078</v>
      </c>
      <c r="D636" s="25">
        <v>-0.0181</v>
      </c>
      <c r="E636" s="23">
        <v>44452.0</v>
      </c>
      <c r="F636" s="26">
        <v>17355.3</v>
      </c>
      <c r="G636" s="24">
        <f t="shared" si="3"/>
        <v>-0.0008031434863</v>
      </c>
      <c r="H636" s="25">
        <v>-8.0E-4</v>
      </c>
      <c r="I636" s="23">
        <v>44452.0</v>
      </c>
      <c r="J636" s="27">
        <v>5352.85</v>
      </c>
      <c r="K636" s="28">
        <f t="shared" ref="K636:L636" si="645">J636/J637-1</f>
        <v>0.00590064738</v>
      </c>
      <c r="L636" s="29">
        <f t="shared" si="645"/>
        <v>-0.02157462857</v>
      </c>
      <c r="M636" s="30">
        <f t="shared" si="5"/>
        <v>-0.06409935262</v>
      </c>
      <c r="N636" s="3"/>
    </row>
    <row r="637" ht="14.25" customHeight="1">
      <c r="A637" s="15">
        <v>44448.0</v>
      </c>
      <c r="B637" s="16">
        <v>181.95</v>
      </c>
      <c r="C637" s="16">
        <f t="shared" si="2"/>
        <v>-0.006823144105</v>
      </c>
      <c r="D637" s="35">
        <v>-0.0068</v>
      </c>
      <c r="E637" s="15">
        <v>44448.0</v>
      </c>
      <c r="F637" s="17">
        <v>17369.25</v>
      </c>
      <c r="G637" s="16">
        <f t="shared" si="3"/>
        <v>0.0009075978909</v>
      </c>
      <c r="H637" s="35">
        <v>9.0E-4</v>
      </c>
      <c r="I637" s="15">
        <v>44448.0</v>
      </c>
      <c r="J637" s="36">
        <v>5321.45</v>
      </c>
      <c r="K637" s="37">
        <f t="shared" ref="K637:L637" si="646">J637/J638-1</f>
        <v>0.00603075876</v>
      </c>
      <c r="L637" s="38">
        <f t="shared" si="646"/>
        <v>-0.1391829327</v>
      </c>
      <c r="M637" s="18">
        <f t="shared" si="5"/>
        <v>-0.06396924124</v>
      </c>
      <c r="N637" s="3"/>
    </row>
    <row r="638" ht="14.25" customHeight="1">
      <c r="A638" s="23">
        <v>44447.0</v>
      </c>
      <c r="B638" s="24">
        <v>183.2</v>
      </c>
      <c r="C638" s="24">
        <f t="shared" si="2"/>
        <v>-0.004888647474</v>
      </c>
      <c r="D638" s="25">
        <v>-0.0049</v>
      </c>
      <c r="E638" s="23">
        <v>44447.0</v>
      </c>
      <c r="F638" s="26">
        <v>17353.5</v>
      </c>
      <c r="G638" s="24">
        <f t="shared" si="3"/>
        <v>-0.0004953317859</v>
      </c>
      <c r="H638" s="25">
        <v>-5.0E-4</v>
      </c>
      <c r="I638" s="23">
        <v>44447.0</v>
      </c>
      <c r="J638" s="27">
        <v>5289.55</v>
      </c>
      <c r="K638" s="28">
        <f t="shared" ref="K638:L638" si="647">J638/J639-1</f>
        <v>0.007005854076</v>
      </c>
      <c r="L638" s="29">
        <f t="shared" si="647"/>
        <v>-4.597249757</v>
      </c>
      <c r="M638" s="30">
        <f t="shared" si="5"/>
        <v>-0.06299414592</v>
      </c>
      <c r="N638" s="3"/>
    </row>
    <row r="639" ht="14.25" customHeight="1">
      <c r="A639" s="15">
        <v>44446.0</v>
      </c>
      <c r="B639" s="16">
        <v>184.1</v>
      </c>
      <c r="C639" s="16">
        <f t="shared" si="2"/>
        <v>0.008490824432</v>
      </c>
      <c r="D639" s="35">
        <v>0.0085</v>
      </c>
      <c r="E639" s="15">
        <v>44446.0</v>
      </c>
      <c r="F639" s="17">
        <v>17362.1</v>
      </c>
      <c r="G639" s="16">
        <f t="shared" si="3"/>
        <v>-0.0009034515301</v>
      </c>
      <c r="H639" s="35">
        <v>-9.0E-4</v>
      </c>
      <c r="I639" s="15">
        <v>44446.0</v>
      </c>
      <c r="J639" s="36">
        <v>5252.75</v>
      </c>
      <c r="K639" s="37">
        <f t="shared" ref="K639:L639" si="648">J639/J640-1</f>
        <v>-0.001947558427</v>
      </c>
      <c r="L639" s="38">
        <f t="shared" si="648"/>
        <v>-1.18424681</v>
      </c>
      <c r="M639" s="18">
        <f t="shared" si="5"/>
        <v>-0.07194755843</v>
      </c>
      <c r="N639" s="3"/>
    </row>
    <row r="640" ht="14.25" customHeight="1">
      <c r="A640" s="23">
        <v>44445.0</v>
      </c>
      <c r="B640" s="24">
        <v>182.55</v>
      </c>
      <c r="C640" s="24">
        <f t="shared" si="2"/>
        <v>0.01557719054</v>
      </c>
      <c r="D640" s="25">
        <v>0.0156</v>
      </c>
      <c r="E640" s="23">
        <v>44445.0</v>
      </c>
      <c r="F640" s="26">
        <v>17377.8</v>
      </c>
      <c r="G640" s="24">
        <f t="shared" si="3"/>
        <v>0.003128679951</v>
      </c>
      <c r="H640" s="25">
        <v>0.0031</v>
      </c>
      <c r="I640" s="23">
        <v>44445.0</v>
      </c>
      <c r="J640" s="27">
        <v>5263.0</v>
      </c>
      <c r="K640" s="28">
        <f t="shared" ref="K640:L640" si="649">J640/J641-1</f>
        <v>0.01057037798</v>
      </c>
      <c r="L640" s="29">
        <f t="shared" si="649"/>
        <v>1.240963364</v>
      </c>
      <c r="M640" s="30">
        <f t="shared" si="5"/>
        <v>-0.05942962202</v>
      </c>
      <c r="N640" s="3"/>
    </row>
    <row r="641" ht="14.25" customHeight="1">
      <c r="A641" s="15">
        <v>44442.0</v>
      </c>
      <c r="B641" s="16">
        <v>179.75</v>
      </c>
      <c r="C641" s="16">
        <f t="shared" si="2"/>
        <v>-0.003879190912</v>
      </c>
      <c r="D641" s="35">
        <v>-0.0039</v>
      </c>
      <c r="E641" s="15">
        <v>44442.0</v>
      </c>
      <c r="F641" s="17">
        <v>17323.6</v>
      </c>
      <c r="G641" s="16">
        <f t="shared" si="3"/>
        <v>0.005190276283</v>
      </c>
      <c r="H641" s="35">
        <v>0.0052</v>
      </c>
      <c r="I641" s="15">
        <v>44442.0</v>
      </c>
      <c r="J641" s="36">
        <v>5207.95</v>
      </c>
      <c r="K641" s="37">
        <f t="shared" ref="K641:L641" si="650">J641/J642-1</f>
        <v>0.004716890132</v>
      </c>
      <c r="L641" s="38">
        <f t="shared" si="650"/>
        <v>-0.5367743064</v>
      </c>
      <c r="M641" s="18">
        <f t="shared" si="5"/>
        <v>-0.06528310987</v>
      </c>
      <c r="N641" s="3"/>
    </row>
    <row r="642" ht="14.25" customHeight="1">
      <c r="A642" s="23">
        <v>44441.0</v>
      </c>
      <c r="B642" s="24">
        <v>180.45</v>
      </c>
      <c r="C642" s="24">
        <f t="shared" si="2"/>
        <v>0.02586696987</v>
      </c>
      <c r="D642" s="25">
        <v>0.0259</v>
      </c>
      <c r="E642" s="23">
        <v>44441.0</v>
      </c>
      <c r="F642" s="26">
        <v>17234.15</v>
      </c>
      <c r="G642" s="24">
        <f t="shared" si="3"/>
        <v>0.009246760852</v>
      </c>
      <c r="H642" s="25">
        <v>0.0092</v>
      </c>
      <c r="I642" s="23">
        <v>44441.0</v>
      </c>
      <c r="J642" s="27">
        <v>5183.5</v>
      </c>
      <c r="K642" s="28">
        <f t="shared" ref="K642:L642" si="651">J642/J643-1</f>
        <v>0.01018270402</v>
      </c>
      <c r="L642" s="29">
        <f t="shared" si="651"/>
        <v>-13.75408514</v>
      </c>
      <c r="M642" s="30">
        <f t="shared" si="5"/>
        <v>-0.05981729598</v>
      </c>
      <c r="N642" s="3"/>
    </row>
    <row r="643" ht="14.25" customHeight="1">
      <c r="A643" s="15">
        <v>44440.0</v>
      </c>
      <c r="B643" s="16">
        <v>175.9</v>
      </c>
      <c r="C643" s="16">
        <f t="shared" si="2"/>
        <v>0.07518337408</v>
      </c>
      <c r="D643" s="35">
        <v>0.0752</v>
      </c>
      <c r="E643" s="15">
        <v>44440.0</v>
      </c>
      <c r="F643" s="17">
        <v>17076.25</v>
      </c>
      <c r="G643" s="16">
        <f t="shared" si="3"/>
        <v>-0.003265780227</v>
      </c>
      <c r="H643" s="35">
        <v>-0.0033</v>
      </c>
      <c r="I643" s="15">
        <v>44440.0</v>
      </c>
      <c r="J643" s="36">
        <v>5131.25</v>
      </c>
      <c r="K643" s="37">
        <f t="shared" ref="K643:L643" si="652">J643/J644-1</f>
        <v>-0.0007983876464</v>
      </c>
      <c r="L643" s="38">
        <f t="shared" si="652"/>
        <v>-1.118214675</v>
      </c>
      <c r="M643" s="18">
        <f t="shared" si="5"/>
        <v>-0.07079838765</v>
      </c>
      <c r="N643" s="3"/>
    </row>
    <row r="644" ht="14.25" customHeight="1">
      <c r="A644" s="23">
        <v>44439.0</v>
      </c>
      <c r="B644" s="24">
        <v>163.6</v>
      </c>
      <c r="C644" s="24">
        <f t="shared" si="2"/>
        <v>0.006150061501</v>
      </c>
      <c r="D644" s="25">
        <v>0.0062</v>
      </c>
      <c r="E644" s="23">
        <v>44439.0</v>
      </c>
      <c r="F644" s="26">
        <v>17132.2</v>
      </c>
      <c r="G644" s="24">
        <f t="shared" si="3"/>
        <v>0.01188053901</v>
      </c>
      <c r="H644" s="25">
        <v>0.0119</v>
      </c>
      <c r="I644" s="23">
        <v>44439.0</v>
      </c>
      <c r="J644" s="27">
        <v>5135.35</v>
      </c>
      <c r="K644" s="28">
        <f t="shared" ref="K644:L644" si="653">J644/J645-1</f>
        <v>0.00675371013</v>
      </c>
      <c r="L644" s="29">
        <f t="shared" si="653"/>
        <v>-0.513906786</v>
      </c>
      <c r="M644" s="30">
        <f t="shared" si="5"/>
        <v>-0.06324628987</v>
      </c>
      <c r="N644" s="3"/>
    </row>
    <row r="645" ht="14.25" customHeight="1">
      <c r="A645" s="15">
        <v>44438.0</v>
      </c>
      <c r="B645" s="16">
        <v>162.6</v>
      </c>
      <c r="C645" s="16">
        <f t="shared" si="2"/>
        <v>-0.002759889604</v>
      </c>
      <c r="D645" s="35">
        <v>-0.0028</v>
      </c>
      <c r="E645" s="15">
        <v>44438.0</v>
      </c>
      <c r="F645" s="17">
        <v>16931.05</v>
      </c>
      <c r="G645" s="16">
        <f t="shared" si="3"/>
        <v>0.01351974236</v>
      </c>
      <c r="H645" s="35">
        <v>0.0135</v>
      </c>
      <c r="I645" s="15">
        <v>44438.0</v>
      </c>
      <c r="J645" s="36">
        <v>5100.9</v>
      </c>
      <c r="K645" s="37">
        <f t="shared" ref="K645:L645" si="654">J645/J646-1</f>
        <v>0.01389385808</v>
      </c>
      <c r="L645" s="38">
        <f t="shared" si="654"/>
        <v>0.2156575931</v>
      </c>
      <c r="M645" s="18">
        <f t="shared" si="5"/>
        <v>-0.05610614192</v>
      </c>
      <c r="N645" s="3"/>
    </row>
    <row r="646" ht="14.25" customHeight="1">
      <c r="A646" s="23">
        <v>44435.0</v>
      </c>
      <c r="B646" s="24">
        <v>163.05</v>
      </c>
      <c r="C646" s="24">
        <f t="shared" si="2"/>
        <v>0.02708661417</v>
      </c>
      <c r="D646" s="25">
        <v>0.0271</v>
      </c>
      <c r="E646" s="23">
        <v>44435.0</v>
      </c>
      <c r="F646" s="26">
        <v>16705.2</v>
      </c>
      <c r="G646" s="24">
        <f t="shared" si="3"/>
        <v>0.004105332123</v>
      </c>
      <c r="H646" s="25">
        <v>0.0041</v>
      </c>
      <c r="I646" s="23">
        <v>44435.0</v>
      </c>
      <c r="J646" s="27">
        <v>5031.0</v>
      </c>
      <c r="K646" s="28">
        <f t="shared" ref="K646:L646" si="655">J646/J647-1</f>
        <v>0.01142908839</v>
      </c>
      <c r="L646" s="29">
        <f t="shared" si="655"/>
        <v>1.235606485</v>
      </c>
      <c r="M646" s="30">
        <f t="shared" si="5"/>
        <v>-0.05857091161</v>
      </c>
      <c r="N646" s="3"/>
    </row>
    <row r="647" ht="14.25" customHeight="1">
      <c r="A647" s="15">
        <v>44434.0</v>
      </c>
      <c r="B647" s="16">
        <v>158.75</v>
      </c>
      <c r="C647" s="16">
        <f t="shared" si="2"/>
        <v>-0.01519851117</v>
      </c>
      <c r="D647" s="35">
        <v>-0.0152</v>
      </c>
      <c r="E647" s="15">
        <v>44434.0</v>
      </c>
      <c r="F647" s="17">
        <v>16636.9</v>
      </c>
      <c r="G647" s="16">
        <f t="shared" si="3"/>
        <v>0.0001352598341</v>
      </c>
      <c r="H647" s="35">
        <v>1.0E-4</v>
      </c>
      <c r="I647" s="15">
        <v>44434.0</v>
      </c>
      <c r="J647" s="36">
        <v>4974.15</v>
      </c>
      <c r="K647" s="37">
        <f t="shared" ref="K647:L647" si="656">J647/J648-1</f>
        <v>0.005112298817</v>
      </c>
      <c r="L647" s="38">
        <f t="shared" si="656"/>
        <v>-0.2675029694</v>
      </c>
      <c r="M647" s="18">
        <f t="shared" si="5"/>
        <v>-0.06488770118</v>
      </c>
      <c r="N647" s="3"/>
    </row>
    <row r="648" ht="14.25" customHeight="1">
      <c r="A648" s="23">
        <v>44433.0</v>
      </c>
      <c r="B648" s="24">
        <v>161.2</v>
      </c>
      <c r="C648" s="24">
        <f t="shared" si="2"/>
        <v>-0.006165228113</v>
      </c>
      <c r="D648" s="25">
        <v>-0.0062</v>
      </c>
      <c r="E648" s="23">
        <v>44433.0</v>
      </c>
      <c r="F648" s="26">
        <v>16634.65</v>
      </c>
      <c r="G648" s="24">
        <f t="shared" si="3"/>
        <v>0.0006045258232</v>
      </c>
      <c r="H648" s="25">
        <v>6.0E-4</v>
      </c>
      <c r="I648" s="23">
        <v>44433.0</v>
      </c>
      <c r="J648" s="27">
        <v>4948.85</v>
      </c>
      <c r="K648" s="28">
        <f t="shared" ref="K648:L648" si="657">J648/J649-1</f>
        <v>0.006979275824</v>
      </c>
      <c r="L648" s="29">
        <f t="shared" si="657"/>
        <v>-0.6420856588</v>
      </c>
      <c r="M648" s="30">
        <f t="shared" si="5"/>
        <v>-0.06302072418</v>
      </c>
      <c r="N648" s="3"/>
    </row>
    <row r="649" ht="14.25" customHeight="1">
      <c r="A649" s="15">
        <v>44432.0</v>
      </c>
      <c r="B649" s="16">
        <v>162.2</v>
      </c>
      <c r="C649" s="16">
        <f t="shared" si="2"/>
        <v>0.0301683074</v>
      </c>
      <c r="D649" s="35">
        <v>0.0302</v>
      </c>
      <c r="E649" s="15">
        <v>44432.0</v>
      </c>
      <c r="F649" s="17">
        <v>16624.6</v>
      </c>
      <c r="G649" s="16">
        <f t="shared" si="3"/>
        <v>0.007768338036</v>
      </c>
      <c r="H649" s="35">
        <v>0.0078</v>
      </c>
      <c r="I649" s="15">
        <v>44432.0</v>
      </c>
      <c r="J649" s="36">
        <v>4914.55</v>
      </c>
      <c r="K649" s="37">
        <f t="shared" ref="K649:L649" si="658">J649/J650-1</f>
        <v>0.0194998496</v>
      </c>
      <c r="L649" s="38">
        <f t="shared" si="658"/>
        <v>-1.891485007</v>
      </c>
      <c r="M649" s="18">
        <f t="shared" si="5"/>
        <v>-0.0505001504</v>
      </c>
      <c r="N649" s="3"/>
    </row>
    <row r="650" ht="14.25" customHeight="1">
      <c r="A650" s="23">
        <v>44431.0</v>
      </c>
      <c r="B650" s="24">
        <v>157.45</v>
      </c>
      <c r="C650" s="24">
        <f t="shared" si="2"/>
        <v>-0.06168057211</v>
      </c>
      <c r="D650" s="25">
        <v>-0.0617</v>
      </c>
      <c r="E650" s="23">
        <v>44431.0</v>
      </c>
      <c r="F650" s="26">
        <v>16496.45</v>
      </c>
      <c r="G650" s="24">
        <f t="shared" si="3"/>
        <v>0.002793228169</v>
      </c>
      <c r="H650" s="25">
        <v>0.0028</v>
      </c>
      <c r="I650" s="23">
        <v>44431.0</v>
      </c>
      <c r="J650" s="27">
        <v>4820.55</v>
      </c>
      <c r="K650" s="28">
        <f t="shared" ref="K650:L650" si="659">J650/J651-1</f>
        <v>-0.02187344649</v>
      </c>
      <c r="L650" s="29">
        <f t="shared" si="659"/>
        <v>-0.1352805801</v>
      </c>
      <c r="M650" s="30">
        <f t="shared" si="5"/>
        <v>-0.09187344649</v>
      </c>
      <c r="N650" s="3"/>
    </row>
    <row r="651" ht="14.25" customHeight="1">
      <c r="A651" s="15">
        <v>44428.0</v>
      </c>
      <c r="B651" s="16">
        <v>167.8</v>
      </c>
      <c r="C651" s="16">
        <f t="shared" si="2"/>
        <v>-0.02214452214</v>
      </c>
      <c r="D651" s="35">
        <v>-0.0221</v>
      </c>
      <c r="E651" s="15">
        <v>44428.0</v>
      </c>
      <c r="F651" s="17">
        <v>16450.5</v>
      </c>
      <c r="G651" s="16">
        <f t="shared" si="3"/>
        <v>-0.007142921808</v>
      </c>
      <c r="H651" s="35">
        <v>-0.0071</v>
      </c>
      <c r="I651" s="15">
        <v>44428.0</v>
      </c>
      <c r="J651" s="36">
        <v>4928.35</v>
      </c>
      <c r="K651" s="37">
        <f t="shared" ref="K651:L651" si="660">J651/J652-1</f>
        <v>-0.02529542645</v>
      </c>
      <c r="L651" s="38">
        <f t="shared" si="660"/>
        <v>-20.50142213</v>
      </c>
      <c r="M651" s="18">
        <f t="shared" si="5"/>
        <v>-0.09529542645</v>
      </c>
      <c r="N651" s="3"/>
    </row>
    <row r="652" ht="14.25" customHeight="1">
      <c r="A652" s="23">
        <v>44426.0</v>
      </c>
      <c r="B652" s="24">
        <v>171.6</v>
      </c>
      <c r="C652" s="24">
        <f t="shared" si="2"/>
        <v>0.01508429459</v>
      </c>
      <c r="D652" s="25">
        <v>0.0151</v>
      </c>
      <c r="E652" s="23">
        <v>44426.0</v>
      </c>
      <c r="F652" s="26">
        <v>16568.85</v>
      </c>
      <c r="G652" s="24">
        <f t="shared" si="3"/>
        <v>-0.002753602253</v>
      </c>
      <c r="H652" s="25">
        <v>-0.0028</v>
      </c>
      <c r="I652" s="23">
        <v>44426.0</v>
      </c>
      <c r="J652" s="27">
        <v>5056.25</v>
      </c>
      <c r="K652" s="28">
        <f t="shared" ref="K652:L652" si="661">J652/J653-1</f>
        <v>0.001297106759</v>
      </c>
      <c r="L652" s="29">
        <f t="shared" si="661"/>
        <v>-1.23356661</v>
      </c>
      <c r="M652" s="30">
        <f t="shared" si="5"/>
        <v>-0.06870289324</v>
      </c>
      <c r="N652" s="3"/>
    </row>
    <row r="653" ht="14.25" customHeight="1">
      <c r="A653" s="15">
        <v>44425.0</v>
      </c>
      <c r="B653" s="16">
        <v>169.05</v>
      </c>
      <c r="C653" s="16">
        <f t="shared" si="2"/>
        <v>-0.01572052402</v>
      </c>
      <c r="D653" s="35">
        <v>-0.0157</v>
      </c>
      <c r="E653" s="15">
        <v>44425.0</v>
      </c>
      <c r="F653" s="17">
        <v>16614.6</v>
      </c>
      <c r="G653" s="16">
        <f t="shared" si="3"/>
        <v>0.003112349477</v>
      </c>
      <c r="H653" s="35">
        <v>0.0031</v>
      </c>
      <c r="I653" s="15">
        <v>44425.0</v>
      </c>
      <c r="J653" s="36">
        <v>5049.7</v>
      </c>
      <c r="K653" s="37">
        <f t="shared" ref="K653:L653" si="662">J653/J654-1</f>
        <v>-0.005553476831</v>
      </c>
      <c r="L653" s="38">
        <f t="shared" si="662"/>
        <v>-0.1118174152</v>
      </c>
      <c r="M653" s="18">
        <f t="shared" si="5"/>
        <v>-0.07555347683</v>
      </c>
      <c r="N653" s="3"/>
    </row>
    <row r="654" ht="14.25" customHeight="1">
      <c r="A654" s="23">
        <v>44424.0</v>
      </c>
      <c r="B654" s="24">
        <v>171.75</v>
      </c>
      <c r="C654" s="24">
        <f t="shared" si="2"/>
        <v>-0.03184892897</v>
      </c>
      <c r="D654" s="25">
        <v>-0.0318</v>
      </c>
      <c r="E654" s="23">
        <v>44424.0</v>
      </c>
      <c r="F654" s="26">
        <v>16563.05</v>
      </c>
      <c r="G654" s="24">
        <f t="shared" si="3"/>
        <v>0.002053953331</v>
      </c>
      <c r="H654" s="25">
        <v>0.0021</v>
      </c>
      <c r="I654" s="23">
        <v>44424.0</v>
      </c>
      <c r="J654" s="27">
        <v>5077.9</v>
      </c>
      <c r="K654" s="28">
        <f t="shared" ref="K654:L654" si="663">J654/J655-1</f>
        <v>-0.006252629725</v>
      </c>
      <c r="L654" s="29">
        <f t="shared" si="663"/>
        <v>-0.02703027496</v>
      </c>
      <c r="M654" s="30">
        <f t="shared" si="5"/>
        <v>-0.07625262972</v>
      </c>
      <c r="N654" s="3"/>
    </row>
    <row r="655" ht="14.25" customHeight="1">
      <c r="A655" s="15">
        <v>44421.0</v>
      </c>
      <c r="B655" s="16">
        <v>177.4</v>
      </c>
      <c r="C655" s="16">
        <f t="shared" si="2"/>
        <v>-0.001407261469</v>
      </c>
      <c r="D655" s="35">
        <v>-0.0014</v>
      </c>
      <c r="E655" s="15">
        <v>44421.0</v>
      </c>
      <c r="F655" s="17">
        <v>16529.1</v>
      </c>
      <c r="G655" s="16">
        <f t="shared" si="3"/>
        <v>0.01006453032</v>
      </c>
      <c r="H655" s="35">
        <v>0.0101</v>
      </c>
      <c r="I655" s="15">
        <v>44421.0</v>
      </c>
      <c r="J655" s="36">
        <v>5109.85</v>
      </c>
      <c r="K655" s="37">
        <f t="shared" ref="K655:L655" si="664">J655/J656-1</f>
        <v>-0.006426335336</v>
      </c>
      <c r="L655" s="38">
        <f t="shared" si="664"/>
        <v>-1.309993004</v>
      </c>
      <c r="M655" s="18">
        <f t="shared" si="5"/>
        <v>-0.07642633534</v>
      </c>
      <c r="N655" s="3"/>
    </row>
    <row r="656" ht="14.25" customHeight="1">
      <c r="A656" s="23">
        <v>44420.0</v>
      </c>
      <c r="B656" s="24">
        <v>177.65</v>
      </c>
      <c r="C656" s="24">
        <f t="shared" si="2"/>
        <v>-0.006153846154</v>
      </c>
      <c r="D656" s="25">
        <v>-0.0062</v>
      </c>
      <c r="E656" s="23">
        <v>44420.0</v>
      </c>
      <c r="F656" s="26">
        <v>16364.4</v>
      </c>
      <c r="G656" s="24">
        <f t="shared" si="3"/>
        <v>0.005045371493</v>
      </c>
      <c r="H656" s="25">
        <v>0.005</v>
      </c>
      <c r="I656" s="23">
        <v>44420.0</v>
      </c>
      <c r="J656" s="27">
        <v>5142.9</v>
      </c>
      <c r="K656" s="28">
        <f t="shared" ref="K656:L656" si="665">J656/J657-1</f>
        <v>0.02073058183</v>
      </c>
      <c r="L656" s="29">
        <f t="shared" si="665"/>
        <v>-4.485075524</v>
      </c>
      <c r="M656" s="30">
        <f t="shared" si="5"/>
        <v>-0.04926941817</v>
      </c>
      <c r="N656" s="3"/>
    </row>
    <row r="657" ht="14.25" customHeight="1">
      <c r="A657" s="15">
        <v>44419.0</v>
      </c>
      <c r="B657" s="16">
        <v>178.75</v>
      </c>
      <c r="C657" s="16">
        <f t="shared" si="2"/>
        <v>-0.02349084949</v>
      </c>
      <c r="D657" s="35">
        <v>-0.0235</v>
      </c>
      <c r="E657" s="15">
        <v>44419.0</v>
      </c>
      <c r="F657" s="17">
        <v>16282.25</v>
      </c>
      <c r="G657" s="16">
        <f t="shared" si="3"/>
        <v>0.0001320630709</v>
      </c>
      <c r="H657" s="35">
        <v>1.0E-4</v>
      </c>
      <c r="I657" s="15">
        <v>44419.0</v>
      </c>
      <c r="J657" s="36">
        <v>5038.45</v>
      </c>
      <c r="K657" s="37">
        <f t="shared" ref="K657:L657" si="666">J657/J658-1</f>
        <v>-0.005948388115</v>
      </c>
      <c r="L657" s="38">
        <f t="shared" si="666"/>
        <v>-0.7367990522</v>
      </c>
      <c r="M657" s="18">
        <f t="shared" si="5"/>
        <v>-0.07594838812</v>
      </c>
      <c r="N657" s="3"/>
    </row>
    <row r="658" ht="14.25" customHeight="1">
      <c r="A658" s="23">
        <v>44418.0</v>
      </c>
      <c r="B658" s="24">
        <v>183.05</v>
      </c>
      <c r="C658" s="24">
        <f t="shared" si="2"/>
        <v>-0.04611776967</v>
      </c>
      <c r="D658" s="25">
        <v>-0.0461</v>
      </c>
      <c r="E658" s="23">
        <v>44418.0</v>
      </c>
      <c r="F658" s="26">
        <v>16280.1</v>
      </c>
      <c r="G658" s="24">
        <f t="shared" si="3"/>
        <v>0.00134393308</v>
      </c>
      <c r="H658" s="25">
        <v>0.0013</v>
      </c>
      <c r="I658" s="23">
        <v>44418.0</v>
      </c>
      <c r="J658" s="27">
        <v>5068.6</v>
      </c>
      <c r="K658" s="28">
        <f t="shared" ref="K658:L658" si="667">J658/J659-1</f>
        <v>-0.02260017741</v>
      </c>
      <c r="L658" s="29">
        <f t="shared" si="667"/>
        <v>1.045033309</v>
      </c>
      <c r="M658" s="30">
        <f t="shared" si="5"/>
        <v>-0.09260017741</v>
      </c>
      <c r="N658" s="3"/>
    </row>
    <row r="659" ht="14.25" customHeight="1">
      <c r="A659" s="15">
        <v>44417.0</v>
      </c>
      <c r="B659" s="16">
        <v>191.9</v>
      </c>
      <c r="C659" s="16">
        <f t="shared" si="2"/>
        <v>-0.002339485313</v>
      </c>
      <c r="D659" s="35">
        <v>-0.0023</v>
      </c>
      <c r="E659" s="15">
        <v>44417.0</v>
      </c>
      <c r="F659" s="17">
        <v>16258.25</v>
      </c>
      <c r="G659" s="16">
        <f t="shared" si="3"/>
        <v>0.001234742767</v>
      </c>
      <c r="H659" s="35">
        <v>0.0012</v>
      </c>
      <c r="I659" s="15">
        <v>44417.0</v>
      </c>
      <c r="J659" s="36">
        <v>5185.8</v>
      </c>
      <c r="K659" s="37">
        <f t="shared" ref="K659:L659" si="668">J659/J660-1</f>
        <v>-0.01105125149</v>
      </c>
      <c r="L659" s="38">
        <f t="shared" si="668"/>
        <v>2.725794841</v>
      </c>
      <c r="M659" s="18">
        <f t="shared" si="5"/>
        <v>-0.08105125149</v>
      </c>
      <c r="N659" s="3"/>
    </row>
    <row r="660" ht="14.25" customHeight="1">
      <c r="A660" s="23">
        <v>44414.0</v>
      </c>
      <c r="B660" s="24">
        <v>192.35</v>
      </c>
      <c r="C660" s="24">
        <f t="shared" si="2"/>
        <v>-0.001038691249</v>
      </c>
      <c r="D660" s="25">
        <v>-0.001</v>
      </c>
      <c r="E660" s="23">
        <v>44414.0</v>
      </c>
      <c r="F660" s="26">
        <v>16238.2</v>
      </c>
      <c r="G660" s="24">
        <f t="shared" si="3"/>
        <v>-0.003461269378</v>
      </c>
      <c r="H660" s="25">
        <v>-0.0035</v>
      </c>
      <c r="I660" s="23">
        <v>44414.0</v>
      </c>
      <c r="J660" s="27">
        <v>5243.75</v>
      </c>
      <c r="K660" s="28">
        <f t="shared" ref="K660:L660" si="669">J660/J661-1</f>
        <v>-0.002966146007</v>
      </c>
      <c r="L660" s="29">
        <f t="shared" si="669"/>
        <v>-0.07395693092</v>
      </c>
      <c r="M660" s="30">
        <f t="shared" si="5"/>
        <v>-0.07296614601</v>
      </c>
      <c r="N660" s="3"/>
    </row>
    <row r="661" ht="14.25" customHeight="1">
      <c r="A661" s="15">
        <v>44413.0</v>
      </c>
      <c r="B661" s="16">
        <v>192.55</v>
      </c>
      <c r="C661" s="16">
        <f t="shared" si="2"/>
        <v>-0.0105344296</v>
      </c>
      <c r="D661" s="35">
        <v>-0.0105</v>
      </c>
      <c r="E661" s="15">
        <v>44413.0</v>
      </c>
      <c r="F661" s="17">
        <v>16294.6</v>
      </c>
      <c r="G661" s="16">
        <f t="shared" si="3"/>
        <v>0.002201884518</v>
      </c>
      <c r="H661" s="35">
        <v>0.0022</v>
      </c>
      <c r="I661" s="15">
        <v>44413.0</v>
      </c>
      <c r="J661" s="36">
        <v>5259.35</v>
      </c>
      <c r="K661" s="37">
        <f t="shared" ref="K661:L661" si="670">J661/J662-1</f>
        <v>-0.003203032457</v>
      </c>
      <c r="L661" s="38">
        <f t="shared" si="670"/>
        <v>-0.7110826818</v>
      </c>
      <c r="M661" s="18">
        <f t="shared" si="5"/>
        <v>-0.07320303246</v>
      </c>
      <c r="N661" s="3"/>
    </row>
    <row r="662" ht="14.25" customHeight="1">
      <c r="A662" s="23">
        <v>44412.0</v>
      </c>
      <c r="B662" s="24">
        <v>194.6</v>
      </c>
      <c r="C662" s="24">
        <f t="shared" si="2"/>
        <v>-0.004094165814</v>
      </c>
      <c r="D662" s="25">
        <v>-0.0041</v>
      </c>
      <c r="E662" s="23">
        <v>44412.0</v>
      </c>
      <c r="F662" s="26">
        <v>16258.8</v>
      </c>
      <c r="G662" s="24">
        <f t="shared" si="3"/>
        <v>0.007938254576</v>
      </c>
      <c r="H662" s="25">
        <v>0.0079</v>
      </c>
      <c r="I662" s="23">
        <v>44412.0</v>
      </c>
      <c r="J662" s="27">
        <v>5276.25</v>
      </c>
      <c r="K662" s="28">
        <f t="shared" ref="K662:L662" si="671">J662/J663-1</f>
        <v>-0.01108632905</v>
      </c>
      <c r="L662" s="29">
        <f t="shared" si="671"/>
        <v>6.451337901</v>
      </c>
      <c r="M662" s="30">
        <f t="shared" si="5"/>
        <v>-0.08108632905</v>
      </c>
      <c r="N662" s="3"/>
    </row>
    <row r="663" ht="14.25" customHeight="1">
      <c r="A663" s="15">
        <v>44411.0</v>
      </c>
      <c r="B663" s="16">
        <v>195.4</v>
      </c>
      <c r="C663" s="16">
        <f t="shared" si="2"/>
        <v>0.01191092698</v>
      </c>
      <c r="D663" s="35">
        <v>0.0119</v>
      </c>
      <c r="E663" s="15">
        <v>44411.0</v>
      </c>
      <c r="F663" s="17">
        <v>16130.75</v>
      </c>
      <c r="G663" s="16">
        <f t="shared" si="3"/>
        <v>0.01546098085</v>
      </c>
      <c r="H663" s="35">
        <v>0.0155</v>
      </c>
      <c r="I663" s="15">
        <v>44411.0</v>
      </c>
      <c r="J663" s="36">
        <v>5335.4</v>
      </c>
      <c r="K663" s="37">
        <f t="shared" ref="K663:L663" si="672">J663/J664-1</f>
        <v>-0.001487830668</v>
      </c>
      <c r="L663" s="38">
        <f t="shared" si="672"/>
        <v>-1.154854352</v>
      </c>
      <c r="M663" s="18">
        <f t="shared" si="5"/>
        <v>-0.07148783067</v>
      </c>
      <c r="N663" s="3"/>
    </row>
    <row r="664" ht="14.25" customHeight="1">
      <c r="A664" s="23">
        <v>44410.0</v>
      </c>
      <c r="B664" s="24">
        <v>193.1</v>
      </c>
      <c r="C664" s="24">
        <f t="shared" si="2"/>
        <v>0.004944054124</v>
      </c>
      <c r="D664" s="25">
        <v>0.0049</v>
      </c>
      <c r="E664" s="23">
        <v>44410.0</v>
      </c>
      <c r="F664" s="26">
        <v>15885.15</v>
      </c>
      <c r="G664" s="24">
        <f t="shared" si="3"/>
        <v>0.007745962869</v>
      </c>
      <c r="H664" s="25">
        <v>0.0077</v>
      </c>
      <c r="I664" s="23">
        <v>44410.0</v>
      </c>
      <c r="J664" s="27">
        <v>5343.35</v>
      </c>
      <c r="K664" s="28">
        <f t="shared" ref="K664:L664" si="673">J664/J665-1</f>
        <v>0.009607935758</v>
      </c>
      <c r="L664" s="29">
        <f t="shared" si="673"/>
        <v>1.109142064</v>
      </c>
      <c r="M664" s="30">
        <f t="shared" si="5"/>
        <v>-0.06039206424</v>
      </c>
      <c r="N664" s="3"/>
    </row>
    <row r="665" ht="14.25" customHeight="1">
      <c r="A665" s="15">
        <v>44407.0</v>
      </c>
      <c r="B665" s="16">
        <v>192.15</v>
      </c>
      <c r="C665" s="16">
        <f t="shared" si="2"/>
        <v>-0.004919730709</v>
      </c>
      <c r="D665" s="35">
        <v>-0.0049</v>
      </c>
      <c r="E665" s="15">
        <v>44407.0</v>
      </c>
      <c r="F665" s="17">
        <v>15763.05</v>
      </c>
      <c r="G665" s="16">
        <f t="shared" si="3"/>
        <v>-0.0009760147543</v>
      </c>
      <c r="H665" s="35">
        <v>-0.001</v>
      </c>
      <c r="I665" s="15">
        <v>44407.0</v>
      </c>
      <c r="J665" s="36">
        <v>5292.5</v>
      </c>
      <c r="K665" s="37">
        <f t="shared" ref="K665:L665" si="674">J665/J666-1</f>
        <v>0.004555376293</v>
      </c>
      <c r="L665" s="38">
        <f t="shared" si="674"/>
        <v>-0.2805734758</v>
      </c>
      <c r="M665" s="18">
        <f t="shared" si="5"/>
        <v>-0.06544462371</v>
      </c>
      <c r="N665" s="3"/>
    </row>
    <row r="666" ht="14.25" customHeight="1">
      <c r="A666" s="23">
        <v>44406.0</v>
      </c>
      <c r="B666" s="24">
        <v>193.1</v>
      </c>
      <c r="C666" s="24">
        <f t="shared" si="2"/>
        <v>0.008091882015</v>
      </c>
      <c r="D666" s="25">
        <v>0.0081</v>
      </c>
      <c r="E666" s="23">
        <v>44406.0</v>
      </c>
      <c r="F666" s="26">
        <v>15778.45</v>
      </c>
      <c r="G666" s="24">
        <f t="shared" si="3"/>
        <v>0.004395457497</v>
      </c>
      <c r="H666" s="25">
        <v>0.0044</v>
      </c>
      <c r="I666" s="23">
        <v>44406.0</v>
      </c>
      <c r="J666" s="27">
        <v>5268.5</v>
      </c>
      <c r="K666" s="28">
        <f t="shared" ref="K666:L666" si="675">J666/J667-1</f>
        <v>0.006331954884</v>
      </c>
      <c r="L666" s="29">
        <f t="shared" si="675"/>
        <v>-2.00182745</v>
      </c>
      <c r="M666" s="30">
        <f t="shared" si="5"/>
        <v>-0.06366804512</v>
      </c>
      <c r="N666" s="3"/>
    </row>
    <row r="667" ht="14.25" customHeight="1">
      <c r="A667" s="15">
        <v>44405.0</v>
      </c>
      <c r="B667" s="16">
        <v>191.55</v>
      </c>
      <c r="C667" s="16">
        <f t="shared" si="2"/>
        <v>-0.009053285049</v>
      </c>
      <c r="D667" s="35">
        <v>-0.0091</v>
      </c>
      <c r="E667" s="15">
        <v>44405.0</v>
      </c>
      <c r="F667" s="17">
        <v>15709.4</v>
      </c>
      <c r="G667" s="16">
        <f t="shared" si="3"/>
        <v>-0.002352911291</v>
      </c>
      <c r="H667" s="35">
        <v>-0.0024</v>
      </c>
      <c r="I667" s="15">
        <v>44405.0</v>
      </c>
      <c r="J667" s="36">
        <v>5235.35</v>
      </c>
      <c r="K667" s="37">
        <f t="shared" ref="K667:L667" si="676">J667/J668-1</f>
        <v>-0.006320404658</v>
      </c>
      <c r="L667" s="38">
        <f t="shared" si="676"/>
        <v>-6.497811827</v>
      </c>
      <c r="M667" s="18">
        <f t="shared" si="5"/>
        <v>-0.07632040466</v>
      </c>
      <c r="N667" s="3"/>
    </row>
    <row r="668" ht="14.25" customHeight="1">
      <c r="A668" s="23">
        <v>44404.0</v>
      </c>
      <c r="B668" s="24">
        <v>193.3</v>
      </c>
      <c r="C668" s="24">
        <f t="shared" si="2"/>
        <v>-0.01853262249</v>
      </c>
      <c r="D668" s="25">
        <v>-0.0185</v>
      </c>
      <c r="E668" s="23">
        <v>44404.0</v>
      </c>
      <c r="F668" s="26">
        <v>15746.45</v>
      </c>
      <c r="G668" s="24">
        <f t="shared" si="3"/>
        <v>-0.004929081263</v>
      </c>
      <c r="H668" s="25">
        <v>-0.0049</v>
      </c>
      <c r="I668" s="23">
        <v>44404.0</v>
      </c>
      <c r="J668" s="27">
        <v>5268.65</v>
      </c>
      <c r="K668" s="28">
        <f t="shared" ref="K668:L668" si="677">J668/J669-1</f>
        <v>0.00114962186</v>
      </c>
      <c r="L668" s="29">
        <f t="shared" si="677"/>
        <v>0.2335442557</v>
      </c>
      <c r="M668" s="30">
        <f t="shared" si="5"/>
        <v>-0.06885037814</v>
      </c>
      <c r="N668" s="3"/>
    </row>
    <row r="669" ht="14.25" customHeight="1">
      <c r="A669" s="15">
        <v>44403.0</v>
      </c>
      <c r="B669" s="16">
        <v>196.95</v>
      </c>
      <c r="C669" s="16">
        <f t="shared" si="2"/>
        <v>-0.001014455998</v>
      </c>
      <c r="D669" s="35">
        <v>-0.001</v>
      </c>
      <c r="E669" s="15">
        <v>44403.0</v>
      </c>
      <c r="F669" s="17">
        <v>15824.45</v>
      </c>
      <c r="G669" s="16">
        <f t="shared" si="3"/>
        <v>-0.001992930143</v>
      </c>
      <c r="H669" s="35">
        <v>-0.002</v>
      </c>
      <c r="I669" s="15">
        <v>44403.0</v>
      </c>
      <c r="J669" s="36">
        <v>5262.6</v>
      </c>
      <c r="K669" s="37">
        <f t="shared" ref="K669:L669" si="678">J669/J670-1</f>
        <v>0.0009319664492</v>
      </c>
      <c r="L669" s="38">
        <f t="shared" si="678"/>
        <v>-1.109459098</v>
      </c>
      <c r="M669" s="18">
        <f t="shared" si="5"/>
        <v>-0.06906803355</v>
      </c>
      <c r="N669" s="3"/>
    </row>
    <row r="670" ht="14.25" customHeight="1">
      <c r="A670" s="23">
        <v>44400.0</v>
      </c>
      <c r="B670" s="24">
        <v>197.15</v>
      </c>
      <c r="C670" s="24">
        <f t="shared" si="2"/>
        <v>-0.01572641038</v>
      </c>
      <c r="D670" s="25">
        <v>-0.0157</v>
      </c>
      <c r="E670" s="23">
        <v>44400.0</v>
      </c>
      <c r="F670" s="26">
        <v>15856.05</v>
      </c>
      <c r="G670" s="24">
        <f t="shared" si="3"/>
        <v>0.002022238302</v>
      </c>
      <c r="H670" s="25">
        <v>0.002</v>
      </c>
      <c r="I670" s="23">
        <v>44400.0</v>
      </c>
      <c r="J670" s="27">
        <v>5257.7</v>
      </c>
      <c r="K670" s="28">
        <f t="shared" ref="K670:L670" si="679">J670/J671-1</f>
        <v>-0.008514289486</v>
      </c>
      <c r="L670" s="29">
        <f t="shared" si="679"/>
        <v>-1.623838652</v>
      </c>
      <c r="M670" s="30">
        <f t="shared" si="5"/>
        <v>-0.07851428949</v>
      </c>
      <c r="N670" s="3"/>
    </row>
    <row r="671" ht="14.25" customHeight="1">
      <c r="A671" s="15">
        <v>44399.0</v>
      </c>
      <c r="B671" s="16">
        <v>200.3</v>
      </c>
      <c r="C671" s="16">
        <f t="shared" si="2"/>
        <v>0.01959786205</v>
      </c>
      <c r="D671" s="35">
        <v>0.0196</v>
      </c>
      <c r="E671" s="15">
        <v>44399.0</v>
      </c>
      <c r="F671" s="17">
        <v>15824.05</v>
      </c>
      <c r="G671" s="16">
        <f t="shared" si="3"/>
        <v>0.01227922032</v>
      </c>
      <c r="H671" s="35">
        <v>0.0123</v>
      </c>
      <c r="I671" s="15">
        <v>44399.0</v>
      </c>
      <c r="J671" s="36">
        <v>5302.85</v>
      </c>
      <c r="K671" s="37">
        <f t="shared" ref="K671:L671" si="680">J671/J672-1</f>
        <v>0.01364822372</v>
      </c>
      <c r="L671" s="38">
        <f t="shared" si="680"/>
        <v>-1.861125969</v>
      </c>
      <c r="M671" s="18">
        <f t="shared" si="5"/>
        <v>-0.05635177628</v>
      </c>
      <c r="N671" s="3"/>
    </row>
    <row r="672" ht="14.25" customHeight="1">
      <c r="A672" s="23">
        <v>44397.0</v>
      </c>
      <c r="B672" s="24">
        <v>196.45</v>
      </c>
      <c r="C672" s="24">
        <f t="shared" si="2"/>
        <v>0.02078461938</v>
      </c>
      <c r="D672" s="25">
        <v>0.0208</v>
      </c>
      <c r="E672" s="23">
        <v>44397.0</v>
      </c>
      <c r="F672" s="26">
        <v>15632.1</v>
      </c>
      <c r="G672" s="24">
        <f t="shared" si="3"/>
        <v>-0.007636931515</v>
      </c>
      <c r="H672" s="25">
        <v>-0.0076</v>
      </c>
      <c r="I672" s="23">
        <v>44397.0</v>
      </c>
      <c r="J672" s="27">
        <v>5231.45</v>
      </c>
      <c r="K672" s="28">
        <f t="shared" ref="K672:L672" si="681">J672/J673-1</f>
        <v>-0.01584927667</v>
      </c>
      <c r="L672" s="29">
        <f t="shared" si="681"/>
        <v>6.310221571</v>
      </c>
      <c r="M672" s="30">
        <f t="shared" si="5"/>
        <v>-0.08584927667</v>
      </c>
      <c r="N672" s="3"/>
    </row>
    <row r="673" ht="14.25" customHeight="1">
      <c r="A673" s="15">
        <v>44396.0</v>
      </c>
      <c r="B673" s="16">
        <v>192.45</v>
      </c>
      <c r="C673" s="16">
        <f t="shared" si="2"/>
        <v>0.00208279094</v>
      </c>
      <c r="D673" s="35">
        <v>0.0021</v>
      </c>
      <c r="E673" s="15">
        <v>44396.0</v>
      </c>
      <c r="F673" s="17">
        <v>15752.4</v>
      </c>
      <c r="G673" s="16">
        <f t="shared" si="3"/>
        <v>-0.01073891254</v>
      </c>
      <c r="H673" s="35">
        <v>-0.0107</v>
      </c>
      <c r="I673" s="15">
        <v>44396.0</v>
      </c>
      <c r="J673" s="36">
        <v>5315.7</v>
      </c>
      <c r="K673" s="37">
        <f t="shared" ref="K673:L673" si="682">J673/J674-1</f>
        <v>-0.002168097987</v>
      </c>
      <c r="L673" s="38">
        <f t="shared" si="682"/>
        <v>-1.117831902</v>
      </c>
      <c r="M673" s="18">
        <f t="shared" si="5"/>
        <v>-0.07216809799</v>
      </c>
      <c r="N673" s="3"/>
    </row>
    <row r="674" ht="14.25" customHeight="1">
      <c r="A674" s="23">
        <v>44393.0</v>
      </c>
      <c r="B674" s="24">
        <v>192.05</v>
      </c>
      <c r="C674" s="24">
        <f t="shared" si="2"/>
        <v>-0.001559656875</v>
      </c>
      <c r="D674" s="25">
        <v>-0.0016</v>
      </c>
      <c r="E674" s="23">
        <v>44393.0</v>
      </c>
      <c r="F674" s="26">
        <v>15923.4</v>
      </c>
      <c r="G674" s="24">
        <f t="shared" si="3"/>
        <v>-0.00005023800254</v>
      </c>
      <c r="H674" s="25">
        <v>-1.0E-4</v>
      </c>
      <c r="I674" s="23">
        <v>44393.0</v>
      </c>
      <c r="J674" s="27">
        <v>5327.25</v>
      </c>
      <c r="K674" s="28">
        <f t="shared" ref="K674:L674" si="683">J674/J675-1</f>
        <v>0.01839992353</v>
      </c>
      <c r="L674" s="29">
        <f t="shared" si="683"/>
        <v>0.1349853371</v>
      </c>
      <c r="M674" s="30">
        <f t="shared" si="5"/>
        <v>-0.05160007647</v>
      </c>
      <c r="N674" s="3"/>
    </row>
    <row r="675" ht="14.25" customHeight="1">
      <c r="A675" s="15">
        <v>44392.0</v>
      </c>
      <c r="B675" s="16">
        <v>192.35</v>
      </c>
      <c r="C675" s="16">
        <f t="shared" si="2"/>
        <v>-0.003367875648</v>
      </c>
      <c r="D675" s="35">
        <v>-0.0034</v>
      </c>
      <c r="E675" s="15">
        <v>44392.0</v>
      </c>
      <c r="F675" s="17">
        <v>15924.2</v>
      </c>
      <c r="G675" s="16">
        <f t="shared" si="3"/>
        <v>0.004431072383</v>
      </c>
      <c r="H675" s="35">
        <v>0.0044</v>
      </c>
      <c r="I675" s="15">
        <v>44392.0</v>
      </c>
      <c r="J675" s="36">
        <v>5231.0</v>
      </c>
      <c r="K675" s="37">
        <f t="shared" ref="K675:L675" si="684">J675/J676-1</f>
        <v>0.01621159581</v>
      </c>
      <c r="L675" s="38">
        <f t="shared" si="684"/>
        <v>0.5135775884</v>
      </c>
      <c r="M675" s="18">
        <f t="shared" si="5"/>
        <v>-0.05378840419</v>
      </c>
      <c r="N675" s="3"/>
    </row>
    <row r="676" ht="14.25" customHeight="1">
      <c r="A676" s="23">
        <v>44391.0</v>
      </c>
      <c r="B676" s="24">
        <v>193.0</v>
      </c>
      <c r="C676" s="24">
        <f t="shared" si="2"/>
        <v>0.007569825111</v>
      </c>
      <c r="D676" s="25">
        <v>0.0076</v>
      </c>
      <c r="E676" s="23">
        <v>44391.0</v>
      </c>
      <c r="F676" s="26">
        <v>15853.95</v>
      </c>
      <c r="G676" s="24">
        <f t="shared" si="3"/>
        <v>0.002630854996</v>
      </c>
      <c r="H676" s="25">
        <v>0.0026</v>
      </c>
      <c r="I676" s="23">
        <v>44391.0</v>
      </c>
      <c r="J676" s="27">
        <v>5147.55</v>
      </c>
      <c r="K676" s="28">
        <f t="shared" ref="K676:L676" si="685">J676/J677-1</f>
        <v>0.0107107795</v>
      </c>
      <c r="L676" s="29">
        <f t="shared" si="685"/>
        <v>-0.09926549963</v>
      </c>
      <c r="M676" s="30">
        <f t="shared" si="5"/>
        <v>-0.0592892205</v>
      </c>
      <c r="N676" s="3"/>
    </row>
    <row r="677" ht="14.25" customHeight="1">
      <c r="A677" s="15">
        <v>44390.0</v>
      </c>
      <c r="B677" s="16">
        <v>191.55</v>
      </c>
      <c r="C677" s="16">
        <f t="shared" si="2"/>
        <v>0.006304176517</v>
      </c>
      <c r="D677" s="35">
        <v>0.0063</v>
      </c>
      <c r="E677" s="15">
        <v>44390.0</v>
      </c>
      <c r="F677" s="17">
        <v>15812.35</v>
      </c>
      <c r="G677" s="16">
        <f t="shared" si="3"/>
        <v>0.007630985305</v>
      </c>
      <c r="H677" s="35">
        <v>0.0076</v>
      </c>
      <c r="I677" s="15">
        <v>44390.0</v>
      </c>
      <c r="J677" s="36">
        <v>5093.0</v>
      </c>
      <c r="K677" s="37">
        <f t="shared" ref="K677:L677" si="686">J677/J678-1</f>
        <v>0.0118911616</v>
      </c>
      <c r="L677" s="38">
        <f t="shared" si="686"/>
        <v>1.618878069</v>
      </c>
      <c r="M677" s="18">
        <f t="shared" si="5"/>
        <v>-0.0581088384</v>
      </c>
      <c r="N677" s="3"/>
    </row>
    <row r="678" ht="14.25" customHeight="1">
      <c r="A678" s="23">
        <v>44389.0</v>
      </c>
      <c r="B678" s="24">
        <v>190.35</v>
      </c>
      <c r="C678" s="24">
        <f t="shared" si="2"/>
        <v>-0.01373056995</v>
      </c>
      <c r="D678" s="25">
        <v>-0.0137</v>
      </c>
      <c r="E678" s="23">
        <v>44389.0</v>
      </c>
      <c r="F678" s="26">
        <v>15692.6</v>
      </c>
      <c r="G678" s="24">
        <f t="shared" si="3"/>
        <v>0.0001784598911</v>
      </c>
      <c r="H678" s="25">
        <v>2.0E-4</v>
      </c>
      <c r="I678" s="23">
        <v>44389.0</v>
      </c>
      <c r="J678" s="27">
        <v>5033.15</v>
      </c>
      <c r="K678" s="28">
        <f t="shared" ref="K678:L678" si="687">J678/J679-1</f>
        <v>0.004540555644</v>
      </c>
      <c r="L678" s="29">
        <f t="shared" si="687"/>
        <v>-0.136219945</v>
      </c>
      <c r="M678" s="30">
        <f t="shared" si="5"/>
        <v>-0.06545944436</v>
      </c>
      <c r="N678" s="3"/>
    </row>
    <row r="679" ht="14.25" customHeight="1">
      <c r="A679" s="15">
        <v>44386.0</v>
      </c>
      <c r="B679" s="16">
        <v>193.0</v>
      </c>
      <c r="C679" s="16">
        <f t="shared" si="2"/>
        <v>-0.002583979328</v>
      </c>
      <c r="D679" s="35">
        <v>-0.0026</v>
      </c>
      <c r="E679" s="15">
        <v>44386.0</v>
      </c>
      <c r="F679" s="17">
        <v>15689.8</v>
      </c>
      <c r="G679" s="16">
        <f t="shared" si="3"/>
        <v>-0.002422446735</v>
      </c>
      <c r="H679" s="35">
        <v>-0.0024</v>
      </c>
      <c r="I679" s="15">
        <v>44386.0</v>
      </c>
      <c r="J679" s="36">
        <v>5010.4</v>
      </c>
      <c r="K679" s="37">
        <f t="shared" ref="K679:L679" si="688">J679/J680-1</f>
        <v>0.00525661089</v>
      </c>
      <c r="L679" s="38">
        <f t="shared" si="688"/>
        <v>36.42331482</v>
      </c>
      <c r="M679" s="18">
        <f t="shared" si="5"/>
        <v>-0.06474338911</v>
      </c>
      <c r="N679" s="3"/>
    </row>
    <row r="680" ht="14.25" customHeight="1">
      <c r="A680" s="23">
        <v>44385.0</v>
      </c>
      <c r="B680" s="24">
        <v>193.5</v>
      </c>
      <c r="C680" s="24">
        <f t="shared" si="2"/>
        <v>-0.01926001014</v>
      </c>
      <c r="D680" s="25">
        <v>-0.0193</v>
      </c>
      <c r="E680" s="23">
        <v>44385.0</v>
      </c>
      <c r="F680" s="26">
        <v>15727.9</v>
      </c>
      <c r="G680" s="24">
        <f t="shared" si="3"/>
        <v>-0.009556255963</v>
      </c>
      <c r="H680" s="25">
        <v>-0.0096</v>
      </c>
      <c r="I680" s="23">
        <v>44385.0</v>
      </c>
      <c r="J680" s="27">
        <v>4984.2</v>
      </c>
      <c r="K680" s="28">
        <f t="shared" ref="K680:L680" si="689">J680/J681-1</f>
        <v>0.0001404635296</v>
      </c>
      <c r="L680" s="29">
        <f t="shared" si="689"/>
        <v>-0.9492313726</v>
      </c>
      <c r="M680" s="30">
        <f t="shared" si="5"/>
        <v>-0.06985953647</v>
      </c>
      <c r="N680" s="3"/>
    </row>
    <row r="681" ht="14.25" customHeight="1">
      <c r="A681" s="15">
        <v>44384.0</v>
      </c>
      <c r="B681" s="16">
        <v>197.3</v>
      </c>
      <c r="C681" s="16">
        <f t="shared" si="2"/>
        <v>0.01075819672</v>
      </c>
      <c r="D681" s="35">
        <v>0.0108</v>
      </c>
      <c r="E681" s="15">
        <v>44384.0</v>
      </c>
      <c r="F681" s="17">
        <v>15879.65</v>
      </c>
      <c r="G681" s="16">
        <f t="shared" si="3"/>
        <v>0.003881592464</v>
      </c>
      <c r="H681" s="35">
        <v>0.0039</v>
      </c>
      <c r="I681" s="15">
        <v>44384.0</v>
      </c>
      <c r="J681" s="36">
        <v>4983.5</v>
      </c>
      <c r="K681" s="37">
        <f t="shared" ref="K681:L681" si="690">J681/J682-1</f>
        <v>0.00276673877</v>
      </c>
      <c r="L681" s="38">
        <f t="shared" si="690"/>
        <v>-1.326677222</v>
      </c>
      <c r="M681" s="18">
        <f t="shared" si="5"/>
        <v>-0.06723326123</v>
      </c>
      <c r="N681" s="3"/>
    </row>
    <row r="682" ht="14.25" customHeight="1">
      <c r="A682" s="23">
        <v>44383.0</v>
      </c>
      <c r="B682" s="24">
        <v>195.2</v>
      </c>
      <c r="C682" s="24">
        <f t="shared" si="2"/>
        <v>0.01852334986</v>
      </c>
      <c r="D682" s="25">
        <v>0.0185</v>
      </c>
      <c r="E682" s="23">
        <v>44383.0</v>
      </c>
      <c r="F682" s="26">
        <v>15818.25</v>
      </c>
      <c r="G682" s="24">
        <f t="shared" si="3"/>
        <v>-0.001016776817</v>
      </c>
      <c r="H682" s="25">
        <v>-0.001</v>
      </c>
      <c r="I682" s="23">
        <v>44383.0</v>
      </c>
      <c r="J682" s="27">
        <v>4969.75</v>
      </c>
      <c r="K682" s="28">
        <f t="shared" ref="K682:L682" si="691">J682/J683-1</f>
        <v>-0.008469334823</v>
      </c>
      <c r="L682" s="29">
        <f t="shared" si="691"/>
        <v>-2.763973254</v>
      </c>
      <c r="M682" s="30">
        <f t="shared" si="5"/>
        <v>-0.07846933482</v>
      </c>
      <c r="N682" s="3"/>
    </row>
    <row r="683" ht="14.25" customHeight="1">
      <c r="A683" s="15">
        <v>44382.0</v>
      </c>
      <c r="B683" s="16">
        <v>191.65</v>
      </c>
      <c r="C683" s="16">
        <f t="shared" si="2"/>
        <v>-0.004674110621</v>
      </c>
      <c r="D683" s="35">
        <v>-0.0047</v>
      </c>
      <c r="E683" s="15">
        <v>44382.0</v>
      </c>
      <c r="F683" s="17">
        <v>15834.35</v>
      </c>
      <c r="G683" s="16">
        <f t="shared" si="3"/>
        <v>0.00713322563</v>
      </c>
      <c r="H683" s="35">
        <v>0.0071</v>
      </c>
      <c r="I683" s="15">
        <v>44382.0</v>
      </c>
      <c r="J683" s="36">
        <v>5012.2</v>
      </c>
      <c r="K683" s="37">
        <f t="shared" ref="K683:L683" si="692">J683/J684-1</f>
        <v>0.004801283015</v>
      </c>
      <c r="L683" s="38">
        <f t="shared" si="692"/>
        <v>-0.6288201213</v>
      </c>
      <c r="M683" s="18">
        <f t="shared" si="5"/>
        <v>-0.06519871698</v>
      </c>
      <c r="N683" s="3"/>
    </row>
    <row r="684" ht="14.25" customHeight="1">
      <c r="A684" s="23">
        <v>44379.0</v>
      </c>
      <c r="B684" s="24">
        <v>192.55</v>
      </c>
      <c r="C684" s="24">
        <f t="shared" si="2"/>
        <v>-0.004395036194</v>
      </c>
      <c r="D684" s="25">
        <v>-0.0044</v>
      </c>
      <c r="E684" s="23">
        <v>44379.0</v>
      </c>
      <c r="F684" s="26">
        <v>15722.2</v>
      </c>
      <c r="G684" s="24">
        <f t="shared" si="3"/>
        <v>0.002691326531</v>
      </c>
      <c r="H684" s="25">
        <v>0.0027</v>
      </c>
      <c r="I684" s="23">
        <v>44379.0</v>
      </c>
      <c r="J684" s="27">
        <v>4988.25</v>
      </c>
      <c r="K684" s="28">
        <f t="shared" ref="K684:L684" si="693">J684/J685-1</f>
        <v>0.01293519205</v>
      </c>
      <c r="L684" s="29">
        <f t="shared" si="693"/>
        <v>0.9057395067</v>
      </c>
      <c r="M684" s="30">
        <f t="shared" si="5"/>
        <v>-0.05706480795</v>
      </c>
      <c r="N684" s="3"/>
    </row>
    <row r="685" ht="14.25" customHeight="1">
      <c r="A685" s="15">
        <v>44378.0</v>
      </c>
      <c r="B685" s="16">
        <v>193.4</v>
      </c>
      <c r="C685" s="16">
        <f t="shared" si="2"/>
        <v>0.007554050534</v>
      </c>
      <c r="D685" s="35">
        <v>0.0076</v>
      </c>
      <c r="E685" s="15">
        <v>44378.0</v>
      </c>
      <c r="F685" s="17">
        <v>15680.0</v>
      </c>
      <c r="G685" s="16">
        <f t="shared" si="3"/>
        <v>-0.00263969723</v>
      </c>
      <c r="H685" s="35">
        <v>-0.0026</v>
      </c>
      <c r="I685" s="15">
        <v>44378.0</v>
      </c>
      <c r="J685" s="36">
        <v>4924.55</v>
      </c>
      <c r="K685" s="37">
        <f t="shared" ref="K685:L685" si="694">J685/J686-1</f>
        <v>0.006787492206</v>
      </c>
      <c r="L685" s="38">
        <f t="shared" si="694"/>
        <v>0.3106728253</v>
      </c>
      <c r="M685" s="18">
        <f t="shared" si="5"/>
        <v>-0.06321250779</v>
      </c>
      <c r="N685" s="3"/>
    </row>
    <row r="686" ht="14.25" customHeight="1">
      <c r="A686" s="23">
        <v>44377.0</v>
      </c>
      <c r="B686" s="24">
        <v>191.95</v>
      </c>
      <c r="C686" s="24">
        <f t="shared" si="2"/>
        <v>0.0115942029</v>
      </c>
      <c r="D686" s="25">
        <v>0.0116</v>
      </c>
      <c r="E686" s="23">
        <v>44377.0</v>
      </c>
      <c r="F686" s="26">
        <v>15721.5</v>
      </c>
      <c r="G686" s="24">
        <f t="shared" si="3"/>
        <v>-0.001711279523</v>
      </c>
      <c r="H686" s="25">
        <v>-0.0017</v>
      </c>
      <c r="I686" s="23">
        <v>44377.0</v>
      </c>
      <c r="J686" s="27">
        <v>4891.35</v>
      </c>
      <c r="K686" s="28">
        <f t="shared" ref="K686:L686" si="695">J686/J687-1</f>
        <v>0.005178631978</v>
      </c>
      <c r="L686" s="29">
        <f t="shared" si="695"/>
        <v>-3.045664462</v>
      </c>
      <c r="M686" s="30">
        <f t="shared" si="5"/>
        <v>-0.06482136802</v>
      </c>
      <c r="N686" s="3"/>
    </row>
    <row r="687" ht="14.25" customHeight="1">
      <c r="A687" s="15">
        <v>44376.0</v>
      </c>
      <c r="B687" s="16">
        <v>189.75</v>
      </c>
      <c r="C687" s="16">
        <f t="shared" si="2"/>
        <v>-0.01068821689</v>
      </c>
      <c r="D687" s="35">
        <v>-0.0107</v>
      </c>
      <c r="E687" s="15">
        <v>44376.0</v>
      </c>
      <c r="F687" s="17">
        <v>15748.45</v>
      </c>
      <c r="G687" s="16">
        <f t="shared" si="3"/>
        <v>-0.004189140483</v>
      </c>
      <c r="H687" s="35">
        <v>-0.0042</v>
      </c>
      <c r="I687" s="15">
        <v>44376.0</v>
      </c>
      <c r="J687" s="36">
        <v>4866.15</v>
      </c>
      <c r="K687" s="37">
        <f t="shared" ref="K687:L687" si="696">J687/J688-1</f>
        <v>-0.002531515835</v>
      </c>
      <c r="L687" s="38">
        <f t="shared" si="696"/>
        <v>-1.500523474</v>
      </c>
      <c r="M687" s="18">
        <f t="shared" si="5"/>
        <v>-0.07253151583</v>
      </c>
      <c r="N687" s="3"/>
    </row>
    <row r="688" ht="14.25" customHeight="1">
      <c r="A688" s="23">
        <v>44375.0</v>
      </c>
      <c r="B688" s="24">
        <v>191.8</v>
      </c>
      <c r="C688" s="24">
        <f t="shared" si="2"/>
        <v>0.006559958016</v>
      </c>
      <c r="D688" s="25">
        <v>0.0066</v>
      </c>
      <c r="E688" s="23">
        <v>44375.0</v>
      </c>
      <c r="F688" s="26">
        <v>15814.7</v>
      </c>
      <c r="G688" s="24">
        <f t="shared" si="3"/>
        <v>-0.002878246697</v>
      </c>
      <c r="H688" s="25">
        <v>-0.0029</v>
      </c>
      <c r="I688" s="23">
        <v>44375.0</v>
      </c>
      <c r="J688" s="27">
        <v>4878.5</v>
      </c>
      <c r="K688" s="28">
        <f t="shared" ref="K688:L688" si="697">J688/J689-1</f>
        <v>0.005057736483</v>
      </c>
      <c r="L688" s="29">
        <f t="shared" si="697"/>
        <v>0.340147743</v>
      </c>
      <c r="M688" s="30">
        <f t="shared" si="5"/>
        <v>-0.06494226352</v>
      </c>
      <c r="N688" s="3"/>
    </row>
    <row r="689" ht="14.25" customHeight="1">
      <c r="A689" s="15">
        <v>44372.0</v>
      </c>
      <c r="B689" s="16">
        <v>190.55</v>
      </c>
      <c r="C689" s="16">
        <f t="shared" si="2"/>
        <v>-0.01626226123</v>
      </c>
      <c r="D689" s="35">
        <v>-0.0163</v>
      </c>
      <c r="E689" s="15">
        <v>44372.0</v>
      </c>
      <c r="F689" s="17">
        <v>15860.35</v>
      </c>
      <c r="G689" s="16">
        <f t="shared" si="3"/>
        <v>0.004426726281</v>
      </c>
      <c r="H689" s="35">
        <v>0.0044</v>
      </c>
      <c r="I689" s="15">
        <v>44372.0</v>
      </c>
      <c r="J689" s="36">
        <v>4853.95</v>
      </c>
      <c r="K689" s="37">
        <f t="shared" ref="K689:L689" si="698">J689/J690-1</f>
        <v>0.003774014103</v>
      </c>
      <c r="L689" s="38">
        <f t="shared" si="698"/>
        <v>-366.003774</v>
      </c>
      <c r="M689" s="18">
        <f t="shared" si="5"/>
        <v>-0.0662259859</v>
      </c>
      <c r="N689" s="3"/>
    </row>
    <row r="690" ht="14.25" customHeight="1">
      <c r="A690" s="23">
        <v>44371.0</v>
      </c>
      <c r="B690" s="24">
        <v>193.7</v>
      </c>
      <c r="C690" s="24">
        <f t="shared" si="2"/>
        <v>-0.006666666667</v>
      </c>
      <c r="D690" s="25">
        <v>-0.0067</v>
      </c>
      <c r="E690" s="23">
        <v>44371.0</v>
      </c>
      <c r="F690" s="26">
        <v>15790.45</v>
      </c>
      <c r="G690" s="24">
        <f t="shared" si="3"/>
        <v>0.00659784088</v>
      </c>
      <c r="H690" s="25">
        <v>0.0066</v>
      </c>
      <c r="I690" s="23">
        <v>44371.0</v>
      </c>
      <c r="J690" s="27">
        <v>4835.7</v>
      </c>
      <c r="K690" s="28">
        <f t="shared" ref="K690:L690" si="699">J690/J691-1</f>
        <v>-0.00001033965776</v>
      </c>
      <c r="L690" s="29">
        <f t="shared" si="699"/>
        <v>-0.9976532117</v>
      </c>
      <c r="M690" s="30">
        <f t="shared" si="5"/>
        <v>-0.07001033966</v>
      </c>
      <c r="N690" s="3"/>
    </row>
    <row r="691" ht="14.25" customHeight="1">
      <c r="A691" s="15">
        <v>44370.0</v>
      </c>
      <c r="B691" s="16">
        <v>195.0</v>
      </c>
      <c r="C691" s="16">
        <f t="shared" si="2"/>
        <v>-0.01390644753</v>
      </c>
      <c r="D691" s="35">
        <v>-0.0139</v>
      </c>
      <c r="E691" s="15">
        <v>44370.0</v>
      </c>
      <c r="F691" s="17">
        <v>15686.95</v>
      </c>
      <c r="G691" s="16">
        <f t="shared" si="3"/>
        <v>-0.005439761614</v>
      </c>
      <c r="H691" s="35">
        <v>-0.0054</v>
      </c>
      <c r="I691" s="15">
        <v>44370.0</v>
      </c>
      <c r="J691" s="36">
        <v>4835.75</v>
      </c>
      <c r="K691" s="37">
        <f t="shared" ref="K691:L691" si="700">J691/J692-1</f>
        <v>-0.004405875874</v>
      </c>
      <c r="L691" s="38">
        <f t="shared" si="700"/>
        <v>-1.851594124</v>
      </c>
      <c r="M691" s="18">
        <f t="shared" si="5"/>
        <v>-0.07440587587</v>
      </c>
      <c r="N691" s="3"/>
    </row>
    <row r="692" ht="14.25" customHeight="1">
      <c r="A692" s="23">
        <v>44369.0</v>
      </c>
      <c r="B692" s="24">
        <v>197.75</v>
      </c>
      <c r="C692" s="24">
        <f t="shared" si="2"/>
        <v>0.02117221792</v>
      </c>
      <c r="D692" s="25">
        <v>0.0212</v>
      </c>
      <c r="E692" s="23">
        <v>44369.0</v>
      </c>
      <c r="F692" s="26">
        <v>15772.75</v>
      </c>
      <c r="G692" s="24">
        <f t="shared" si="3"/>
        <v>0.001667037119</v>
      </c>
      <c r="H692" s="25">
        <v>0.0017</v>
      </c>
      <c r="I692" s="23">
        <v>44369.0</v>
      </c>
      <c r="J692" s="27">
        <v>4857.15</v>
      </c>
      <c r="K692" s="28">
        <f t="shared" ref="K692:L692" si="701">J692/J693-1</f>
        <v>0.005173680453</v>
      </c>
      <c r="L692" s="29">
        <f t="shared" si="701"/>
        <v>-0.02670009924</v>
      </c>
      <c r="M692" s="30">
        <f t="shared" si="5"/>
        <v>-0.06482631955</v>
      </c>
      <c r="N692" s="3"/>
    </row>
    <row r="693" ht="14.25" customHeight="1">
      <c r="A693" s="15">
        <v>44368.0</v>
      </c>
      <c r="B693" s="16">
        <v>193.65</v>
      </c>
      <c r="C693" s="16">
        <f t="shared" si="2"/>
        <v>-0.007686395081</v>
      </c>
      <c r="D693" s="35">
        <v>-0.0077</v>
      </c>
      <c r="E693" s="15">
        <v>44368.0</v>
      </c>
      <c r="F693" s="17">
        <v>15746.5</v>
      </c>
      <c r="G693" s="16">
        <f t="shared" si="3"/>
        <v>0.004026563202</v>
      </c>
      <c r="H693" s="35">
        <v>0.004</v>
      </c>
      <c r="I693" s="15">
        <v>44368.0</v>
      </c>
      <c r="J693" s="36">
        <v>4832.15</v>
      </c>
      <c r="K693" s="37">
        <f t="shared" ref="K693:L693" si="702">J693/J694-1</f>
        <v>0.005315607706</v>
      </c>
      <c r="L693" s="38">
        <f t="shared" si="702"/>
        <v>-1.393318645</v>
      </c>
      <c r="M693" s="18">
        <f t="shared" si="5"/>
        <v>-0.06468439229</v>
      </c>
      <c r="N693" s="3"/>
    </row>
    <row r="694" ht="14.25" customHeight="1">
      <c r="A694" s="23">
        <v>44365.0</v>
      </c>
      <c r="B694" s="24">
        <v>195.15</v>
      </c>
      <c r="C694" s="24">
        <f t="shared" si="2"/>
        <v>0.03858435338</v>
      </c>
      <c r="D694" s="25">
        <v>0.0386</v>
      </c>
      <c r="E694" s="23">
        <v>44365.0</v>
      </c>
      <c r="F694" s="26">
        <v>15683.35</v>
      </c>
      <c r="G694" s="24">
        <f t="shared" si="3"/>
        <v>-0.0005130198708</v>
      </c>
      <c r="H694" s="25">
        <v>-5.0E-4</v>
      </c>
      <c r="I694" s="23">
        <v>44365.0</v>
      </c>
      <c r="J694" s="27">
        <v>4806.6</v>
      </c>
      <c r="K694" s="28">
        <f t="shared" ref="K694:L694" si="703">J694/J695-1</f>
        <v>-0.01351476157</v>
      </c>
      <c r="L694" s="29">
        <f t="shared" si="703"/>
        <v>3.539287957</v>
      </c>
      <c r="M694" s="30">
        <f t="shared" si="5"/>
        <v>-0.08351476157</v>
      </c>
      <c r="N694" s="3"/>
    </row>
    <row r="695" ht="14.25" customHeight="1">
      <c r="A695" s="15">
        <v>44364.0</v>
      </c>
      <c r="B695" s="16">
        <v>187.9</v>
      </c>
      <c r="C695" s="16">
        <f t="shared" si="2"/>
        <v>-0.01931106472</v>
      </c>
      <c r="D695" s="35">
        <v>-0.0193</v>
      </c>
      <c r="E695" s="15">
        <v>44364.0</v>
      </c>
      <c r="F695" s="17">
        <v>15691.4</v>
      </c>
      <c r="G695" s="16">
        <f t="shared" si="3"/>
        <v>-0.004829539148</v>
      </c>
      <c r="H695" s="35">
        <v>-0.0048</v>
      </c>
      <c r="I695" s="15">
        <v>44364.0</v>
      </c>
      <c r="J695" s="36">
        <v>4872.45</v>
      </c>
      <c r="K695" s="37">
        <f t="shared" ref="K695:L695" si="704">J695/J696-1</f>
        <v>-0.002977286679</v>
      </c>
      <c r="L695" s="38">
        <f t="shared" si="704"/>
        <v>-0.3907727133</v>
      </c>
      <c r="M695" s="18">
        <f t="shared" si="5"/>
        <v>-0.07297728668</v>
      </c>
      <c r="N695" s="3"/>
    </row>
    <row r="696" ht="14.25" customHeight="1">
      <c r="A696" s="23">
        <v>44363.0</v>
      </c>
      <c r="B696" s="24">
        <v>191.6</v>
      </c>
      <c r="C696" s="24">
        <f t="shared" si="2"/>
        <v>0.016985138</v>
      </c>
      <c r="D696" s="25">
        <v>0.017</v>
      </c>
      <c r="E696" s="23">
        <v>44363.0</v>
      </c>
      <c r="F696" s="26">
        <v>15767.55</v>
      </c>
      <c r="G696" s="24">
        <f t="shared" si="3"/>
        <v>-0.006408620445</v>
      </c>
      <c r="H696" s="25">
        <v>-0.0064</v>
      </c>
      <c r="I696" s="23">
        <v>44363.0</v>
      </c>
      <c r="J696" s="27">
        <v>4887.0</v>
      </c>
      <c r="K696" s="28">
        <f t="shared" ref="K696:L696" si="705">J696/J697-1</f>
        <v>-0.004886988393</v>
      </c>
      <c r="L696" s="29">
        <f t="shared" si="705"/>
        <v>-4.091887205</v>
      </c>
      <c r="M696" s="30">
        <f t="shared" si="5"/>
        <v>-0.07488698839</v>
      </c>
      <c r="N696" s="3"/>
    </row>
    <row r="697" ht="14.25" customHeight="1">
      <c r="A697" s="15">
        <v>44362.0</v>
      </c>
      <c r="B697" s="16">
        <v>188.4</v>
      </c>
      <c r="C697" s="16">
        <f t="shared" si="2"/>
        <v>0.03488052733</v>
      </c>
      <c r="D697" s="35">
        <v>0.0349</v>
      </c>
      <c r="E697" s="15">
        <v>44362.0</v>
      </c>
      <c r="F697" s="17">
        <v>15869.25</v>
      </c>
      <c r="G697" s="16">
        <f t="shared" si="3"/>
        <v>0.003630188751</v>
      </c>
      <c r="H697" s="35">
        <v>0.0036</v>
      </c>
      <c r="I697" s="15">
        <v>44362.0</v>
      </c>
      <c r="J697" s="36">
        <v>4911.0</v>
      </c>
      <c r="K697" s="37">
        <f t="shared" ref="K697:L697" si="706">J697/J698-1</f>
        <v>0.001580584306</v>
      </c>
      <c r="L697" s="38">
        <f t="shared" si="706"/>
        <v>-2.056002353</v>
      </c>
      <c r="M697" s="18">
        <f t="shared" si="5"/>
        <v>-0.06841941569</v>
      </c>
      <c r="N697" s="3"/>
    </row>
    <row r="698" ht="14.25" customHeight="1">
      <c r="A698" s="23">
        <v>44361.0</v>
      </c>
      <c r="B698" s="24">
        <v>182.05</v>
      </c>
      <c r="C698" s="24">
        <f t="shared" si="2"/>
        <v>-0.01434759069</v>
      </c>
      <c r="D698" s="25">
        <v>-0.0143</v>
      </c>
      <c r="E698" s="23">
        <v>44361.0</v>
      </c>
      <c r="F698" s="26">
        <v>15811.85</v>
      </c>
      <c r="G698" s="24">
        <f t="shared" si="3"/>
        <v>0.0007911717887</v>
      </c>
      <c r="H698" s="25">
        <v>8.0E-4</v>
      </c>
      <c r="I698" s="23">
        <v>44361.0</v>
      </c>
      <c r="J698" s="27">
        <v>4903.25</v>
      </c>
      <c r="K698" s="28">
        <f t="shared" ref="K698:L698" si="707">J698/J699-1</f>
        <v>-0.001496762106</v>
      </c>
      <c r="L698" s="29">
        <f t="shared" si="707"/>
        <v>-1.152915003</v>
      </c>
      <c r="M698" s="30">
        <f t="shared" si="5"/>
        <v>-0.07149676211</v>
      </c>
      <c r="N698" s="3"/>
    </row>
    <row r="699" ht="14.25" customHeight="1">
      <c r="A699" s="15">
        <v>44358.0</v>
      </c>
      <c r="B699" s="16">
        <v>184.7</v>
      </c>
      <c r="C699" s="16">
        <f t="shared" si="2"/>
        <v>0.003804347826</v>
      </c>
      <c r="D699" s="35">
        <v>0.0038</v>
      </c>
      <c r="E699" s="15">
        <v>44358.0</v>
      </c>
      <c r="F699" s="17">
        <v>15799.35</v>
      </c>
      <c r="G699" s="16">
        <f t="shared" si="3"/>
        <v>0.003914155454</v>
      </c>
      <c r="H699" s="35">
        <v>0.0039</v>
      </c>
      <c r="I699" s="15">
        <v>44358.0</v>
      </c>
      <c r="J699" s="36">
        <v>4910.6</v>
      </c>
      <c r="K699" s="37">
        <f t="shared" ref="K699:L699" si="708">J699/J700-1</f>
        <v>0.009788196586</v>
      </c>
      <c r="L699" s="38">
        <f t="shared" si="708"/>
        <v>-0.4250216118</v>
      </c>
      <c r="M699" s="18">
        <f t="shared" si="5"/>
        <v>-0.06021180341</v>
      </c>
      <c r="N699" s="3"/>
    </row>
    <row r="700" ht="14.25" customHeight="1">
      <c r="A700" s="23">
        <v>44357.0</v>
      </c>
      <c r="B700" s="24">
        <v>184.0</v>
      </c>
      <c r="C700" s="24">
        <f t="shared" si="2"/>
        <v>0.005739273025</v>
      </c>
      <c r="D700" s="25">
        <v>0.0057</v>
      </c>
      <c r="E700" s="23">
        <v>44357.0</v>
      </c>
      <c r="F700" s="26">
        <v>15737.75</v>
      </c>
      <c r="G700" s="24">
        <f t="shared" si="3"/>
        <v>0.006549261769</v>
      </c>
      <c r="H700" s="25">
        <v>0.0065</v>
      </c>
      <c r="I700" s="23">
        <v>44357.0</v>
      </c>
      <c r="J700" s="27">
        <v>4863.0</v>
      </c>
      <c r="K700" s="28">
        <f t="shared" ref="K700:L700" si="709">J700/J701-1</f>
        <v>0.01702359043</v>
      </c>
      <c r="L700" s="29">
        <f t="shared" si="709"/>
        <v>-2.310113344</v>
      </c>
      <c r="M700" s="30">
        <f t="shared" si="5"/>
        <v>-0.05297640957</v>
      </c>
      <c r="N700" s="3"/>
    </row>
    <row r="701" ht="14.25" customHeight="1">
      <c r="A701" s="15">
        <v>44356.0</v>
      </c>
      <c r="B701" s="16">
        <v>182.95</v>
      </c>
      <c r="C701" s="16">
        <f t="shared" si="2"/>
        <v>-0.01241565452</v>
      </c>
      <c r="D701" s="35">
        <v>-0.0124</v>
      </c>
      <c r="E701" s="15">
        <v>44356.0</v>
      </c>
      <c r="F701" s="17">
        <v>15635.35</v>
      </c>
      <c r="G701" s="16">
        <f t="shared" si="3"/>
        <v>-0.006654976779</v>
      </c>
      <c r="H701" s="35">
        <v>-0.0067</v>
      </c>
      <c r="I701" s="15">
        <v>44356.0</v>
      </c>
      <c r="J701" s="36">
        <v>4781.6</v>
      </c>
      <c r="K701" s="37">
        <f t="shared" ref="K701:L701" si="710">J701/J702-1</f>
        <v>-0.01299398293</v>
      </c>
      <c r="L701" s="38">
        <f t="shared" si="710"/>
        <v>-2.963458136</v>
      </c>
      <c r="M701" s="18">
        <f t="shared" si="5"/>
        <v>-0.08299398293</v>
      </c>
      <c r="N701" s="3"/>
    </row>
    <row r="702" ht="14.25" customHeight="1">
      <c r="A702" s="23">
        <v>44355.0</v>
      </c>
      <c r="B702" s="24">
        <v>185.25</v>
      </c>
      <c r="C702" s="24">
        <f t="shared" si="2"/>
        <v>-0.02422965499</v>
      </c>
      <c r="D702" s="25">
        <v>-0.0242</v>
      </c>
      <c r="E702" s="23">
        <v>44355.0</v>
      </c>
      <c r="F702" s="26">
        <v>15740.1</v>
      </c>
      <c r="G702" s="24">
        <f t="shared" si="3"/>
        <v>-0.000733256516</v>
      </c>
      <c r="H702" s="25">
        <v>-7.0E-4</v>
      </c>
      <c r="I702" s="23">
        <v>44355.0</v>
      </c>
      <c r="J702" s="27">
        <v>4844.55</v>
      </c>
      <c r="K702" s="28">
        <f t="shared" ref="K702:L702" si="711">J702/J703-1</f>
        <v>0.006617906788</v>
      </c>
      <c r="L702" s="29">
        <f t="shared" si="711"/>
        <v>-0.566092319</v>
      </c>
      <c r="M702" s="30">
        <f t="shared" si="5"/>
        <v>-0.06338209321</v>
      </c>
      <c r="N702" s="3"/>
    </row>
    <row r="703" ht="14.25" customHeight="1">
      <c r="A703" s="15">
        <v>44354.0</v>
      </c>
      <c r="B703" s="16">
        <v>189.85</v>
      </c>
      <c r="C703" s="16">
        <f t="shared" si="2"/>
        <v>0.003966155473</v>
      </c>
      <c r="D703" s="35">
        <v>0.004</v>
      </c>
      <c r="E703" s="15">
        <v>44354.0</v>
      </c>
      <c r="F703" s="17">
        <v>15751.65</v>
      </c>
      <c r="G703" s="16">
        <f t="shared" si="3"/>
        <v>0.005194556564</v>
      </c>
      <c r="H703" s="35">
        <v>0.0052</v>
      </c>
      <c r="I703" s="15">
        <v>44354.0</v>
      </c>
      <c r="J703" s="36">
        <v>4812.7</v>
      </c>
      <c r="K703" s="37">
        <f t="shared" ref="K703:L703" si="712">J703/J704-1</f>
        <v>0.01525187748</v>
      </c>
      <c r="L703" s="38">
        <f t="shared" si="712"/>
        <v>2.69244043</v>
      </c>
      <c r="M703" s="18">
        <f t="shared" si="5"/>
        <v>-0.05474812252</v>
      </c>
      <c r="N703" s="3"/>
    </row>
    <row r="704" ht="14.25" customHeight="1">
      <c r="A704" s="23">
        <v>44351.0</v>
      </c>
      <c r="B704" s="24">
        <v>189.1</v>
      </c>
      <c r="C704" s="24">
        <f t="shared" si="2"/>
        <v>0</v>
      </c>
      <c r="D704" s="25">
        <v>0.0</v>
      </c>
      <c r="E704" s="23">
        <v>44351.0</v>
      </c>
      <c r="F704" s="26">
        <v>15670.25</v>
      </c>
      <c r="G704" s="24">
        <f t="shared" si="3"/>
        <v>-0.001281042169</v>
      </c>
      <c r="H704" s="25">
        <v>-0.0013</v>
      </c>
      <c r="I704" s="23">
        <v>44351.0</v>
      </c>
      <c r="J704" s="27">
        <v>4740.4</v>
      </c>
      <c r="K704" s="28">
        <f t="shared" ref="K704:L704" si="713">J704/J705-1</f>
        <v>0.004130568324</v>
      </c>
      <c r="L704" s="29">
        <f t="shared" si="713"/>
        <v>-0.6807474837</v>
      </c>
      <c r="M704" s="30">
        <f t="shared" si="5"/>
        <v>-0.06586943168</v>
      </c>
      <c r="N704" s="3"/>
    </row>
    <row r="705" ht="14.25" customHeight="1">
      <c r="A705" s="15">
        <v>44350.0</v>
      </c>
      <c r="B705" s="16">
        <v>189.1</v>
      </c>
      <c r="C705" s="16">
        <f t="shared" si="2"/>
        <v>0.05348189415</v>
      </c>
      <c r="D705" s="35">
        <v>0.0535</v>
      </c>
      <c r="E705" s="15">
        <v>44350.0</v>
      </c>
      <c r="F705" s="17">
        <v>15690.35</v>
      </c>
      <c r="G705" s="16">
        <f t="shared" si="3"/>
        <v>0.007328488335</v>
      </c>
      <c r="H705" s="35">
        <v>0.0073</v>
      </c>
      <c r="I705" s="15">
        <v>44350.0</v>
      </c>
      <c r="J705" s="36">
        <v>4720.9</v>
      </c>
      <c r="K705" s="37">
        <f t="shared" ref="K705:L705" si="714">J705/J706-1</f>
        <v>0.01293824829</v>
      </c>
      <c r="L705" s="38">
        <f t="shared" si="714"/>
        <v>0.1455631926</v>
      </c>
      <c r="M705" s="18">
        <f t="shared" si="5"/>
        <v>-0.05706175171</v>
      </c>
      <c r="N705" s="3"/>
    </row>
    <row r="706" ht="14.25" customHeight="1">
      <c r="A706" s="23">
        <v>44349.0</v>
      </c>
      <c r="B706" s="24">
        <v>179.5</v>
      </c>
      <c r="C706" s="24">
        <f t="shared" si="2"/>
        <v>-0.02019650655</v>
      </c>
      <c r="D706" s="25">
        <v>-0.0202</v>
      </c>
      <c r="E706" s="23">
        <v>44349.0</v>
      </c>
      <c r="F706" s="26">
        <v>15576.2</v>
      </c>
      <c r="G706" s="24">
        <f t="shared" si="3"/>
        <v>0.00008667820236</v>
      </c>
      <c r="H706" s="25">
        <v>1.0E-4</v>
      </c>
      <c r="I706" s="23">
        <v>44349.0</v>
      </c>
      <c r="J706" s="27">
        <v>4660.6</v>
      </c>
      <c r="K706" s="28">
        <f t="shared" ref="K706:L706" si="715">J706/J707-1</f>
        <v>0.01129422486</v>
      </c>
      <c r="L706" s="29">
        <f t="shared" si="715"/>
        <v>-5.312947117</v>
      </c>
      <c r="M706" s="30">
        <f t="shared" si="5"/>
        <v>-0.05870577514</v>
      </c>
      <c r="N706" s="3"/>
    </row>
    <row r="707" ht="14.25" customHeight="1">
      <c r="A707" s="15">
        <v>44348.0</v>
      </c>
      <c r="B707" s="16">
        <v>183.2</v>
      </c>
      <c r="C707" s="16">
        <f t="shared" si="2"/>
        <v>0.005212620027</v>
      </c>
      <c r="D707" s="35">
        <v>0.0052</v>
      </c>
      <c r="E707" s="15">
        <v>44348.0</v>
      </c>
      <c r="F707" s="17">
        <v>15574.85</v>
      </c>
      <c r="G707" s="16">
        <f t="shared" si="3"/>
        <v>-0.0005101778884</v>
      </c>
      <c r="H707" s="35">
        <v>-5.0E-4</v>
      </c>
      <c r="I707" s="15">
        <v>44348.0</v>
      </c>
      <c r="J707" s="36">
        <v>4608.55</v>
      </c>
      <c r="K707" s="37">
        <f t="shared" ref="K707:L707" si="716">J707/J708-1</f>
        <v>-0.00261867919</v>
      </c>
      <c r="L707" s="38">
        <f t="shared" si="716"/>
        <v>-1.711245628</v>
      </c>
      <c r="M707" s="18">
        <f t="shared" si="5"/>
        <v>-0.07261867919</v>
      </c>
      <c r="N707" s="3"/>
    </row>
    <row r="708" ht="14.25" customHeight="1">
      <c r="A708" s="23">
        <v>44347.0</v>
      </c>
      <c r="B708" s="24">
        <v>182.25</v>
      </c>
      <c r="C708" s="24">
        <f t="shared" si="2"/>
        <v>0.001648804617</v>
      </c>
      <c r="D708" s="25">
        <v>0.0016</v>
      </c>
      <c r="E708" s="23">
        <v>44347.0</v>
      </c>
      <c r="F708" s="26">
        <v>15582.8</v>
      </c>
      <c r="G708" s="24">
        <f t="shared" si="3"/>
        <v>0.009533126237</v>
      </c>
      <c r="H708" s="25">
        <v>0.0095</v>
      </c>
      <c r="I708" s="23">
        <v>44347.0</v>
      </c>
      <c r="J708" s="27">
        <v>4620.65</v>
      </c>
      <c r="K708" s="28">
        <f t="shared" ref="K708:L708" si="717">J708/J709-1</f>
        <v>0.003681821144</v>
      </c>
      <c r="L708" s="29">
        <f t="shared" si="717"/>
        <v>-1.551339333</v>
      </c>
      <c r="M708" s="30">
        <f t="shared" si="5"/>
        <v>-0.06631817886</v>
      </c>
      <c r="N708" s="3"/>
    </row>
    <row r="709" ht="14.25" customHeight="1">
      <c r="A709" s="15">
        <v>44344.0</v>
      </c>
      <c r="B709" s="16">
        <v>181.95</v>
      </c>
      <c r="C709" s="16">
        <f t="shared" si="2"/>
        <v>-0.0264847512</v>
      </c>
      <c r="D709" s="35">
        <v>-0.0265</v>
      </c>
      <c r="E709" s="15">
        <v>44344.0</v>
      </c>
      <c r="F709" s="17">
        <v>15435.65</v>
      </c>
      <c r="G709" s="16">
        <f t="shared" si="3"/>
        <v>0.006376382609</v>
      </c>
      <c r="H709" s="35">
        <v>0.0064</v>
      </c>
      <c r="I709" s="15">
        <v>44344.0</v>
      </c>
      <c r="J709" s="36">
        <v>4603.7</v>
      </c>
      <c r="K709" s="37">
        <f t="shared" ref="K709:L709" si="718">J709/J710-1</f>
        <v>-0.006677958422</v>
      </c>
      <c r="L709" s="38">
        <f t="shared" si="718"/>
        <v>-1.593710014</v>
      </c>
      <c r="M709" s="18">
        <f t="shared" si="5"/>
        <v>-0.07667795842</v>
      </c>
      <c r="N709" s="3"/>
    </row>
    <row r="710" ht="14.25" customHeight="1">
      <c r="A710" s="23">
        <v>44343.0</v>
      </c>
      <c r="B710" s="24">
        <v>186.9</v>
      </c>
      <c r="C710" s="24">
        <f t="shared" si="2"/>
        <v>-0.01372031662</v>
      </c>
      <c r="D710" s="25">
        <v>-0.0137</v>
      </c>
      <c r="E710" s="23">
        <v>44343.0</v>
      </c>
      <c r="F710" s="26">
        <v>15337.85</v>
      </c>
      <c r="G710" s="24">
        <f t="shared" si="3"/>
        <v>0.00237885952</v>
      </c>
      <c r="H710" s="25">
        <v>0.0024</v>
      </c>
      <c r="I710" s="23">
        <v>44343.0</v>
      </c>
      <c r="J710" s="27">
        <v>4634.65</v>
      </c>
      <c r="K710" s="28">
        <f t="shared" ref="K710:L710" si="719">J710/J711-1</f>
        <v>0.01124784534</v>
      </c>
      <c r="L710" s="29">
        <f t="shared" si="719"/>
        <v>1.437683271</v>
      </c>
      <c r="M710" s="30">
        <f t="shared" si="5"/>
        <v>-0.05875215466</v>
      </c>
      <c r="N710" s="3"/>
    </row>
    <row r="711" ht="14.25" customHeight="1">
      <c r="A711" s="15">
        <v>44342.0</v>
      </c>
      <c r="B711" s="16">
        <v>189.5</v>
      </c>
      <c r="C711" s="16">
        <f t="shared" si="2"/>
        <v>0.016358273</v>
      </c>
      <c r="D711" s="35">
        <v>0.0164</v>
      </c>
      <c r="E711" s="15">
        <v>44342.0</v>
      </c>
      <c r="F711" s="17">
        <v>15301.45</v>
      </c>
      <c r="G711" s="16">
        <f t="shared" si="3"/>
        <v>0.006115021583</v>
      </c>
      <c r="H711" s="35">
        <v>0.0061</v>
      </c>
      <c r="I711" s="15">
        <v>44342.0</v>
      </c>
      <c r="J711" s="36">
        <v>4583.1</v>
      </c>
      <c r="K711" s="37">
        <f t="shared" ref="K711:L711" si="720">J711/J712-1</f>
        <v>0.004614153725</v>
      </c>
      <c r="L711" s="38">
        <f t="shared" si="720"/>
        <v>5.472308923</v>
      </c>
      <c r="M711" s="18">
        <f t="shared" si="5"/>
        <v>-0.06538584628</v>
      </c>
      <c r="N711" s="3"/>
    </row>
    <row r="712" ht="14.25" customHeight="1">
      <c r="A712" s="23">
        <v>44341.0</v>
      </c>
      <c r="B712" s="24">
        <v>186.45</v>
      </c>
      <c r="C712" s="24">
        <f t="shared" si="2"/>
        <v>-0.05235069886</v>
      </c>
      <c r="D712" s="25">
        <v>-0.0524</v>
      </c>
      <c r="E712" s="23">
        <v>44341.0</v>
      </c>
      <c r="F712" s="26">
        <v>15208.45</v>
      </c>
      <c r="G712" s="24">
        <f t="shared" si="3"/>
        <v>0.0007073438744</v>
      </c>
      <c r="H712" s="25">
        <v>7.0E-4</v>
      </c>
      <c r="I712" s="23">
        <v>44341.0</v>
      </c>
      <c r="J712" s="27">
        <v>4562.05</v>
      </c>
      <c r="K712" s="28">
        <f t="shared" ref="K712:L712" si="721">J712/J713-1</f>
        <v>0.0007129069053</v>
      </c>
      <c r="L712" s="29">
        <f t="shared" si="721"/>
        <v>-0.9311941903</v>
      </c>
      <c r="M712" s="30">
        <f t="shared" si="5"/>
        <v>-0.06928709309</v>
      </c>
      <c r="N712" s="3"/>
    </row>
    <row r="713" ht="14.25" customHeight="1">
      <c r="A713" s="15">
        <v>44340.0</v>
      </c>
      <c r="B713" s="16">
        <v>196.75</v>
      </c>
      <c r="C713" s="16">
        <f t="shared" si="2"/>
        <v>-0.02935372472</v>
      </c>
      <c r="D713" s="35">
        <v>-0.0294</v>
      </c>
      <c r="E713" s="15">
        <v>44340.0</v>
      </c>
      <c r="F713" s="17">
        <v>15197.7</v>
      </c>
      <c r="G713" s="16">
        <f t="shared" si="3"/>
        <v>0.001476082845</v>
      </c>
      <c r="H713" s="35">
        <v>0.0015</v>
      </c>
      <c r="I713" s="15">
        <v>44340.0</v>
      </c>
      <c r="J713" s="36">
        <v>4558.8</v>
      </c>
      <c r="K713" s="37">
        <f t="shared" ref="K713:L713" si="722">J713/J714-1</f>
        <v>0.01036114405</v>
      </c>
      <c r="L713" s="38">
        <f t="shared" si="722"/>
        <v>1.848966073</v>
      </c>
      <c r="M713" s="18">
        <f t="shared" si="5"/>
        <v>-0.05963885595</v>
      </c>
      <c r="N713" s="3"/>
    </row>
    <row r="714" ht="14.25" customHeight="1">
      <c r="A714" s="23">
        <v>44337.0</v>
      </c>
      <c r="B714" s="24">
        <v>202.7</v>
      </c>
      <c r="C714" s="24">
        <f t="shared" si="2"/>
        <v>0.02945657694</v>
      </c>
      <c r="D714" s="25">
        <v>0.0295</v>
      </c>
      <c r="E714" s="23">
        <v>44337.0</v>
      </c>
      <c r="F714" s="26">
        <v>15175.3</v>
      </c>
      <c r="G714" s="24">
        <f t="shared" si="3"/>
        <v>0.01806313544</v>
      </c>
      <c r="H714" s="25">
        <v>0.0181</v>
      </c>
      <c r="I714" s="23">
        <v>44337.0</v>
      </c>
      <c r="J714" s="27">
        <v>4512.05</v>
      </c>
      <c r="K714" s="28">
        <f t="shared" ref="K714:L714" si="723">J714/J715-1</f>
        <v>0.003636808506</v>
      </c>
      <c r="L714" s="29">
        <f t="shared" si="723"/>
        <v>-9.178636809</v>
      </c>
      <c r="M714" s="30">
        <f t="shared" si="5"/>
        <v>-0.06636319149</v>
      </c>
      <c r="N714" s="3"/>
    </row>
    <row r="715" ht="14.25" customHeight="1">
      <c r="A715" s="15">
        <v>44336.0</v>
      </c>
      <c r="B715" s="16">
        <v>196.9</v>
      </c>
      <c r="C715" s="16">
        <f t="shared" si="2"/>
        <v>0.1040089711</v>
      </c>
      <c r="D715" s="35">
        <v>0.104</v>
      </c>
      <c r="E715" s="15">
        <v>44336.0</v>
      </c>
      <c r="F715" s="17">
        <v>14906.05</v>
      </c>
      <c r="G715" s="16">
        <f t="shared" si="3"/>
        <v>-0.008256737291</v>
      </c>
      <c r="H715" s="35">
        <v>-0.0083</v>
      </c>
      <c r="I715" s="15">
        <v>44336.0</v>
      </c>
      <c r="J715" s="36">
        <v>4495.7</v>
      </c>
      <c r="K715" s="37">
        <f t="shared" ref="K715:L715" si="724">J715/J716-1</f>
        <v>-0.0004446717211</v>
      </c>
      <c r="L715" s="38">
        <f t="shared" si="724"/>
        <v>-1.060717408</v>
      </c>
      <c r="M715" s="18">
        <f t="shared" si="5"/>
        <v>-0.07044467172</v>
      </c>
      <c r="N715" s="3"/>
    </row>
    <row r="716" ht="14.25" customHeight="1">
      <c r="A716" s="23">
        <v>44335.0</v>
      </c>
      <c r="B716" s="24">
        <v>178.35</v>
      </c>
      <c r="C716" s="24">
        <f t="shared" si="2"/>
        <v>0.005355129651</v>
      </c>
      <c r="D716" s="25">
        <v>0.0054</v>
      </c>
      <c r="E716" s="23">
        <v>44335.0</v>
      </c>
      <c r="F716" s="26">
        <v>15030.15</v>
      </c>
      <c r="G716" s="24">
        <f t="shared" si="3"/>
        <v>-0.005159483985</v>
      </c>
      <c r="H716" s="25">
        <v>-0.0052</v>
      </c>
      <c r="I716" s="23">
        <v>44335.0</v>
      </c>
      <c r="J716" s="27">
        <v>4497.7</v>
      </c>
      <c r="K716" s="28">
        <f t="shared" ref="K716:L716" si="725">J716/J717-1</f>
        <v>0.007323628219</v>
      </c>
      <c r="L716" s="29">
        <f t="shared" si="725"/>
        <v>-0.5050194808</v>
      </c>
      <c r="M716" s="30">
        <f t="shared" si="5"/>
        <v>-0.06267637178</v>
      </c>
      <c r="N716" s="3"/>
    </row>
    <row r="717" ht="14.25" customHeight="1">
      <c r="A717" s="15">
        <v>44334.0</v>
      </c>
      <c r="B717" s="16">
        <v>177.4</v>
      </c>
      <c r="C717" s="16">
        <f t="shared" si="2"/>
        <v>0.02247838617</v>
      </c>
      <c r="D717" s="35">
        <v>0.0225</v>
      </c>
      <c r="E717" s="15">
        <v>44334.0</v>
      </c>
      <c r="F717" s="17">
        <v>15108.1</v>
      </c>
      <c r="G717" s="16">
        <f t="shared" si="3"/>
        <v>0.01239349601</v>
      </c>
      <c r="H717" s="35">
        <v>0.0124</v>
      </c>
      <c r="I717" s="15">
        <v>44334.0</v>
      </c>
      <c r="J717" s="36">
        <v>4465.0</v>
      </c>
      <c r="K717" s="37">
        <f t="shared" ref="K717:L717" si="726">J717/J718-1</f>
        <v>0.01479579081</v>
      </c>
      <c r="L717" s="38">
        <f t="shared" si="726"/>
        <v>0.420705863</v>
      </c>
      <c r="M717" s="18">
        <f t="shared" si="5"/>
        <v>-0.05520420919</v>
      </c>
      <c r="N717" s="3"/>
    </row>
    <row r="718" ht="14.25" customHeight="1">
      <c r="A718" s="23">
        <v>44333.0</v>
      </c>
      <c r="B718" s="24">
        <v>173.5</v>
      </c>
      <c r="C718" s="24">
        <f t="shared" si="2"/>
        <v>0.007841998257</v>
      </c>
      <c r="D718" s="25">
        <v>0.0078</v>
      </c>
      <c r="E718" s="23">
        <v>44333.0</v>
      </c>
      <c r="F718" s="26">
        <v>14923.15</v>
      </c>
      <c r="G718" s="24">
        <f t="shared" si="3"/>
        <v>0.01671572034</v>
      </c>
      <c r="H718" s="25">
        <v>0.0167</v>
      </c>
      <c r="I718" s="23">
        <v>44333.0</v>
      </c>
      <c r="J718" s="27">
        <v>4399.9</v>
      </c>
      <c r="K718" s="28">
        <f t="shared" ref="K718:L718" si="727">J718/J719-1</f>
        <v>0.01041439414</v>
      </c>
      <c r="L718" s="29">
        <f t="shared" si="727"/>
        <v>-1.752033364</v>
      </c>
      <c r="M718" s="30">
        <f t="shared" si="5"/>
        <v>-0.05958560586</v>
      </c>
      <c r="N718" s="3"/>
    </row>
    <row r="719" ht="14.25" customHeight="1">
      <c r="A719" s="15">
        <v>44330.0</v>
      </c>
      <c r="B719" s="16">
        <v>172.15</v>
      </c>
      <c r="C719" s="16">
        <f t="shared" si="2"/>
        <v>-0.0005805515239</v>
      </c>
      <c r="D719" s="35">
        <v>-6.0E-4</v>
      </c>
      <c r="E719" s="15">
        <v>44330.0</v>
      </c>
      <c r="F719" s="17">
        <v>14677.8</v>
      </c>
      <c r="G719" s="16">
        <f t="shared" si="3"/>
        <v>-0.001272411799</v>
      </c>
      <c r="H719" s="35">
        <v>-0.0013</v>
      </c>
      <c r="I719" s="15">
        <v>44330.0</v>
      </c>
      <c r="J719" s="36">
        <v>4354.55</v>
      </c>
      <c r="K719" s="37">
        <f t="shared" ref="K719:L719" si="728">J719/J720-1</f>
        <v>-0.01384831397</v>
      </c>
      <c r="L719" s="38">
        <f t="shared" si="728"/>
        <v>6.042583946</v>
      </c>
      <c r="M719" s="18">
        <f t="shared" si="5"/>
        <v>-0.08384831397</v>
      </c>
      <c r="N719" s="3"/>
    </row>
    <row r="720" ht="14.25" customHeight="1">
      <c r="A720" s="23">
        <v>44328.0</v>
      </c>
      <c r="B720" s="24">
        <v>172.25</v>
      </c>
      <c r="C720" s="24">
        <f t="shared" si="2"/>
        <v>0.02104327208</v>
      </c>
      <c r="D720" s="25">
        <v>0.021</v>
      </c>
      <c r="E720" s="23">
        <v>44328.0</v>
      </c>
      <c r="F720" s="26">
        <v>14696.5</v>
      </c>
      <c r="G720" s="24">
        <f t="shared" si="3"/>
        <v>-0.01038668081</v>
      </c>
      <c r="H720" s="25">
        <v>-0.0104</v>
      </c>
      <c r="I720" s="23">
        <v>44328.0</v>
      </c>
      <c r="J720" s="27">
        <v>4415.7</v>
      </c>
      <c r="K720" s="28">
        <f t="shared" ref="K720:L720" si="729">J720/J721-1</f>
        <v>-0.001966368321</v>
      </c>
      <c r="L720" s="29">
        <f t="shared" si="729"/>
        <v>-1.293951999</v>
      </c>
      <c r="M720" s="30">
        <f t="shared" si="5"/>
        <v>-0.07196636832</v>
      </c>
      <c r="N720" s="3"/>
    </row>
    <row r="721" ht="14.25" customHeight="1">
      <c r="A721" s="15">
        <v>44327.0</v>
      </c>
      <c r="B721" s="16">
        <v>168.7</v>
      </c>
      <c r="C721" s="16">
        <f t="shared" si="2"/>
        <v>0.014126841</v>
      </c>
      <c r="D721" s="35">
        <v>0.0141</v>
      </c>
      <c r="E721" s="15">
        <v>44327.0</v>
      </c>
      <c r="F721" s="17">
        <v>14850.75</v>
      </c>
      <c r="G721" s="16">
        <f t="shared" si="3"/>
        <v>-0.006130227173</v>
      </c>
      <c r="H721" s="35">
        <v>-0.0061</v>
      </c>
      <c r="I721" s="15">
        <v>44327.0</v>
      </c>
      <c r="J721" s="36">
        <v>4424.4</v>
      </c>
      <c r="K721" s="37">
        <f t="shared" ref="K721:L721" si="730">J721/J722-1</f>
        <v>0.006689419795</v>
      </c>
      <c r="L721" s="38">
        <f t="shared" si="730"/>
        <v>-0.5992050123</v>
      </c>
      <c r="M721" s="18">
        <f t="shared" si="5"/>
        <v>-0.0633105802</v>
      </c>
      <c r="N721" s="3"/>
    </row>
    <row r="722" ht="14.25" customHeight="1">
      <c r="A722" s="23">
        <v>44326.0</v>
      </c>
      <c r="B722" s="24">
        <v>166.35</v>
      </c>
      <c r="C722" s="24">
        <f t="shared" si="2"/>
        <v>-0.001200840588</v>
      </c>
      <c r="D722" s="25">
        <v>-0.0012</v>
      </c>
      <c r="E722" s="23">
        <v>44326.0</v>
      </c>
      <c r="F722" s="26">
        <v>14942.35</v>
      </c>
      <c r="G722" s="24">
        <f t="shared" si="3"/>
        <v>0.008041475665</v>
      </c>
      <c r="H722" s="25">
        <v>0.008</v>
      </c>
      <c r="I722" s="23">
        <v>44326.0</v>
      </c>
      <c r="J722" s="27">
        <v>4395.0</v>
      </c>
      <c r="K722" s="28">
        <f t="shared" ref="K722:L722" si="731">J722/J723-1</f>
        <v>0.01669037788</v>
      </c>
      <c r="L722" s="29">
        <f t="shared" si="731"/>
        <v>3.777329556</v>
      </c>
      <c r="M722" s="30">
        <f t="shared" si="5"/>
        <v>-0.05330962212</v>
      </c>
      <c r="N722" s="3"/>
    </row>
    <row r="723" ht="14.25" customHeight="1">
      <c r="A723" s="15">
        <v>44323.0</v>
      </c>
      <c r="B723" s="16">
        <v>166.55</v>
      </c>
      <c r="C723" s="16">
        <f t="shared" si="2"/>
        <v>0.01276983886</v>
      </c>
      <c r="D723" s="35">
        <v>0.0128</v>
      </c>
      <c r="E723" s="15">
        <v>44323.0</v>
      </c>
      <c r="F723" s="17">
        <v>14823.15</v>
      </c>
      <c r="G723" s="16">
        <f t="shared" si="3"/>
        <v>0.006679207867</v>
      </c>
      <c r="H723" s="35">
        <v>0.0067</v>
      </c>
      <c r="I723" s="15">
        <v>44323.0</v>
      </c>
      <c r="J723" s="36">
        <v>4322.85</v>
      </c>
      <c r="K723" s="37">
        <f t="shared" ref="K723:L723" si="732">J723/J724-1</f>
        <v>0.003493662658</v>
      </c>
      <c r="L723" s="38">
        <f t="shared" si="732"/>
        <v>-0.4735640852</v>
      </c>
      <c r="M723" s="18">
        <f t="shared" si="5"/>
        <v>-0.06650633734</v>
      </c>
      <c r="N723" s="3"/>
    </row>
    <row r="724" ht="14.25" customHeight="1">
      <c r="A724" s="23">
        <v>44322.0</v>
      </c>
      <c r="B724" s="24">
        <v>164.45</v>
      </c>
      <c r="C724" s="24">
        <f t="shared" si="2"/>
        <v>-0.007543753772</v>
      </c>
      <c r="D724" s="25">
        <v>-0.0075</v>
      </c>
      <c r="E724" s="23">
        <v>44322.0</v>
      </c>
      <c r="F724" s="26">
        <v>14724.8</v>
      </c>
      <c r="G724" s="24">
        <f t="shared" si="3"/>
        <v>0.007316397418</v>
      </c>
      <c r="H724" s="25">
        <v>0.0073</v>
      </c>
      <c r="I724" s="23">
        <v>44322.0</v>
      </c>
      <c r="J724" s="27">
        <v>4307.8</v>
      </c>
      <c r="K724" s="28">
        <f t="shared" ref="K724:L724" si="733">J724/J725-1</f>
        <v>0.006636444361</v>
      </c>
      <c r="L724" s="29">
        <f t="shared" si="733"/>
        <v>2.047126996</v>
      </c>
      <c r="M724" s="30">
        <f t="shared" si="5"/>
        <v>-0.06336355564</v>
      </c>
      <c r="N724" s="3"/>
    </row>
    <row r="725" ht="14.25" customHeight="1">
      <c r="A725" s="15">
        <v>44321.0</v>
      </c>
      <c r="B725" s="16">
        <v>165.7</v>
      </c>
      <c r="C725" s="16">
        <f t="shared" si="2"/>
        <v>-0.005103572501</v>
      </c>
      <c r="D725" s="35">
        <v>-0.0051</v>
      </c>
      <c r="E725" s="15">
        <v>44321.0</v>
      </c>
      <c r="F725" s="17">
        <v>14617.85</v>
      </c>
      <c r="G725" s="16">
        <f t="shared" si="3"/>
        <v>0.0083709861</v>
      </c>
      <c r="H725" s="35">
        <v>0.0084</v>
      </c>
      <c r="I725" s="15">
        <v>44321.0</v>
      </c>
      <c r="J725" s="36">
        <v>4279.4</v>
      </c>
      <c r="K725" s="37">
        <f t="shared" ref="K725:L725" si="734">J725/J726-1</f>
        <v>0.002177934943</v>
      </c>
      <c r="L725" s="38">
        <f t="shared" si="734"/>
        <v>-1.201963112</v>
      </c>
      <c r="M725" s="18">
        <f t="shared" si="5"/>
        <v>-0.06782206506</v>
      </c>
      <c r="N725" s="3"/>
    </row>
    <row r="726" ht="14.25" customHeight="1">
      <c r="A726" s="23">
        <v>44320.0</v>
      </c>
      <c r="B726" s="24">
        <v>166.55</v>
      </c>
      <c r="C726" s="24">
        <f t="shared" si="2"/>
        <v>-0.003887559809</v>
      </c>
      <c r="D726" s="25">
        <v>-0.0039</v>
      </c>
      <c r="E726" s="23">
        <v>44320.0</v>
      </c>
      <c r="F726" s="26">
        <v>14496.5</v>
      </c>
      <c r="G726" s="24">
        <f t="shared" si="3"/>
        <v>-0.009406080982</v>
      </c>
      <c r="H726" s="25">
        <v>-0.0094</v>
      </c>
      <c r="I726" s="23">
        <v>44320.0</v>
      </c>
      <c r="J726" s="27">
        <v>4270.1</v>
      </c>
      <c r="K726" s="28">
        <f t="shared" ref="K726:L726" si="735">J726/J727-1</f>
        <v>-0.01078382542</v>
      </c>
      <c r="L726" s="29">
        <f t="shared" si="735"/>
        <v>-2.374632841</v>
      </c>
      <c r="M726" s="30">
        <f t="shared" si="5"/>
        <v>-0.08078382542</v>
      </c>
      <c r="N726" s="3"/>
    </row>
    <row r="727" ht="14.25" customHeight="1">
      <c r="A727" s="15">
        <v>44319.0</v>
      </c>
      <c r="B727" s="16">
        <v>167.2</v>
      </c>
      <c r="C727" s="16">
        <f t="shared" si="2"/>
        <v>0.02450980392</v>
      </c>
      <c r="D727" s="35">
        <v>0.0245</v>
      </c>
      <c r="E727" s="15">
        <v>44319.0</v>
      </c>
      <c r="F727" s="17">
        <v>14634.15</v>
      </c>
      <c r="G727" s="16">
        <f t="shared" si="3"/>
        <v>0.0002084600611</v>
      </c>
      <c r="H727" s="35">
        <v>2.0E-4</v>
      </c>
      <c r="I727" s="15">
        <v>44319.0</v>
      </c>
      <c r="J727" s="36">
        <v>4316.65</v>
      </c>
      <c r="K727" s="37">
        <f t="shared" ref="K727:L727" si="736">J727/J728-1</f>
        <v>0.007844876898</v>
      </c>
      <c r="L727" s="38">
        <f t="shared" si="736"/>
        <v>-2.292739714</v>
      </c>
      <c r="M727" s="18">
        <f t="shared" si="5"/>
        <v>-0.0621551231</v>
      </c>
      <c r="N727" s="3"/>
    </row>
    <row r="728" ht="14.25" customHeight="1">
      <c r="A728" s="23">
        <v>44316.0</v>
      </c>
      <c r="B728" s="24">
        <v>163.2</v>
      </c>
      <c r="C728" s="24">
        <f t="shared" si="2"/>
        <v>-0.01834586466</v>
      </c>
      <c r="D728" s="25">
        <v>-0.0183</v>
      </c>
      <c r="E728" s="23">
        <v>44316.0</v>
      </c>
      <c r="F728" s="26">
        <v>14631.1</v>
      </c>
      <c r="G728" s="24">
        <f t="shared" si="3"/>
        <v>-0.01771076006</v>
      </c>
      <c r="H728" s="25">
        <v>-0.0177</v>
      </c>
      <c r="I728" s="23">
        <v>44316.0</v>
      </c>
      <c r="J728" s="27">
        <v>4283.05</v>
      </c>
      <c r="K728" s="28">
        <f t="shared" ref="K728:L728" si="737">J728/J729-1</f>
        <v>-0.00606841177</v>
      </c>
      <c r="L728" s="29">
        <f t="shared" si="737"/>
        <v>-1.838842735</v>
      </c>
      <c r="M728" s="30">
        <f t="shared" si="5"/>
        <v>-0.07606841177</v>
      </c>
      <c r="N728" s="3"/>
    </row>
    <row r="729" ht="14.25" customHeight="1">
      <c r="A729" s="15">
        <v>44315.0</v>
      </c>
      <c r="B729" s="16">
        <v>166.25</v>
      </c>
      <c r="C729" s="16">
        <f t="shared" si="2"/>
        <v>0.01775329048</v>
      </c>
      <c r="D729" s="35">
        <v>0.0178</v>
      </c>
      <c r="E729" s="15">
        <v>44315.0</v>
      </c>
      <c r="F729" s="17">
        <v>14894.9</v>
      </c>
      <c r="G729" s="16">
        <f t="shared" si="3"/>
        <v>0.002041770521</v>
      </c>
      <c r="H729" s="35">
        <v>0.002</v>
      </c>
      <c r="I729" s="15">
        <v>44315.0</v>
      </c>
      <c r="J729" s="36">
        <v>4309.2</v>
      </c>
      <c r="K729" s="37">
        <f t="shared" ref="K729:L729" si="738">J729/J730-1</f>
        <v>0.007234266347</v>
      </c>
      <c r="L729" s="38">
        <f t="shared" si="738"/>
        <v>0.350221874</v>
      </c>
      <c r="M729" s="18">
        <f t="shared" si="5"/>
        <v>-0.06276573365</v>
      </c>
      <c r="N729" s="3"/>
    </row>
    <row r="730" ht="14.25" customHeight="1">
      <c r="A730" s="23">
        <v>44314.0</v>
      </c>
      <c r="B730" s="24">
        <v>163.35</v>
      </c>
      <c r="C730" s="24">
        <f t="shared" si="2"/>
        <v>-0.0162601626</v>
      </c>
      <c r="D730" s="25">
        <v>-0.0163</v>
      </c>
      <c r="E730" s="23">
        <v>44314.0</v>
      </c>
      <c r="F730" s="26">
        <v>14864.55</v>
      </c>
      <c r="G730" s="24">
        <f t="shared" si="3"/>
        <v>0.01443385507</v>
      </c>
      <c r="H730" s="25">
        <v>0.0144</v>
      </c>
      <c r="I730" s="23">
        <v>44314.0</v>
      </c>
      <c r="J730" s="27">
        <v>4278.25</v>
      </c>
      <c r="K730" s="28">
        <f t="shared" ref="K730:L730" si="739">J730/J731-1</f>
        <v>0.005357835247</v>
      </c>
      <c r="L730" s="29">
        <f t="shared" si="739"/>
        <v>-0.7342520088</v>
      </c>
      <c r="M730" s="30">
        <f t="shared" si="5"/>
        <v>-0.06464216475</v>
      </c>
      <c r="N730" s="3"/>
    </row>
    <row r="731" ht="14.25" customHeight="1">
      <c r="A731" s="15">
        <v>44313.0</v>
      </c>
      <c r="B731" s="16">
        <v>166.05</v>
      </c>
      <c r="C731" s="16">
        <f t="shared" si="2"/>
        <v>-0.002103365385</v>
      </c>
      <c r="D731" s="35">
        <v>-0.0021</v>
      </c>
      <c r="E731" s="15">
        <v>44313.0</v>
      </c>
      <c r="F731" s="17">
        <v>14653.05</v>
      </c>
      <c r="G731" s="16">
        <f t="shared" si="3"/>
        <v>0.01160165689</v>
      </c>
      <c r="H731" s="35">
        <v>0.0116</v>
      </c>
      <c r="I731" s="15">
        <v>44313.0</v>
      </c>
      <c r="J731" s="36">
        <v>4255.45</v>
      </c>
      <c r="K731" s="37">
        <f t="shared" ref="K731:L731" si="740">J731/J732-1</f>
        <v>0.02016133866</v>
      </c>
      <c r="L731" s="38">
        <f t="shared" si="740"/>
        <v>0.6668998449</v>
      </c>
      <c r="M731" s="18">
        <f t="shared" si="5"/>
        <v>-0.04983866134</v>
      </c>
      <c r="N731" s="3"/>
    </row>
    <row r="732" ht="14.25" customHeight="1">
      <c r="A732" s="23">
        <v>44312.0</v>
      </c>
      <c r="B732" s="24">
        <v>166.4</v>
      </c>
      <c r="C732" s="24">
        <f t="shared" si="2"/>
        <v>-0.0006006006006</v>
      </c>
      <c r="D732" s="25">
        <v>-6.0E-4</v>
      </c>
      <c r="E732" s="23">
        <v>44312.0</v>
      </c>
      <c r="F732" s="26">
        <v>14485.0</v>
      </c>
      <c r="G732" s="24">
        <f t="shared" si="3"/>
        <v>0.01001649078</v>
      </c>
      <c r="H732" s="25">
        <v>0.01</v>
      </c>
      <c r="I732" s="23">
        <v>44312.0</v>
      </c>
      <c r="J732" s="27">
        <v>4171.35</v>
      </c>
      <c r="K732" s="28">
        <f t="shared" ref="K732:L732" si="741">J732/J733-1</f>
        <v>0.012095111</v>
      </c>
      <c r="L732" s="29">
        <f t="shared" si="741"/>
        <v>0.6579216394</v>
      </c>
      <c r="M732" s="30">
        <f t="shared" si="5"/>
        <v>-0.057904889</v>
      </c>
      <c r="N732" s="3"/>
    </row>
    <row r="733" ht="14.25" customHeight="1">
      <c r="A733" s="15">
        <v>44309.0</v>
      </c>
      <c r="B733" s="16">
        <v>166.5</v>
      </c>
      <c r="C733" s="16">
        <f t="shared" si="2"/>
        <v>0.01679389313</v>
      </c>
      <c r="D733" s="35">
        <v>0.0168</v>
      </c>
      <c r="E733" s="15">
        <v>44309.0</v>
      </c>
      <c r="F733" s="17">
        <v>14341.35</v>
      </c>
      <c r="G733" s="16">
        <f t="shared" si="3"/>
        <v>-0.004498078945</v>
      </c>
      <c r="H733" s="35">
        <v>-0.0045</v>
      </c>
      <c r="I733" s="15">
        <v>44309.0</v>
      </c>
      <c r="J733" s="36">
        <v>4121.5</v>
      </c>
      <c r="K733" s="37">
        <f t="shared" ref="K733:L733" si="742">J733/J734-1</f>
        <v>0.007295345399</v>
      </c>
      <c r="L733" s="38">
        <f t="shared" si="742"/>
        <v>0.2710772456</v>
      </c>
      <c r="M733" s="18">
        <f t="shared" si="5"/>
        <v>-0.0627046546</v>
      </c>
      <c r="N733" s="3"/>
    </row>
    <row r="734" ht="14.25" customHeight="1">
      <c r="A734" s="23">
        <v>44308.0</v>
      </c>
      <c r="B734" s="24">
        <v>163.75</v>
      </c>
      <c r="C734" s="24">
        <f t="shared" si="2"/>
        <v>-0.007274931798</v>
      </c>
      <c r="D734" s="25">
        <v>-0.0073</v>
      </c>
      <c r="E734" s="23">
        <v>44308.0</v>
      </c>
      <c r="F734" s="26">
        <v>14406.15</v>
      </c>
      <c r="G734" s="24">
        <f t="shared" si="3"/>
        <v>0.007676757785</v>
      </c>
      <c r="H734" s="25">
        <v>0.0077</v>
      </c>
      <c r="I734" s="23">
        <v>44308.0</v>
      </c>
      <c r="J734" s="27">
        <v>4091.65</v>
      </c>
      <c r="K734" s="28">
        <f t="shared" ref="K734:L734" si="743">J734/J735-1</f>
        <v>0.00573949807</v>
      </c>
      <c r="L734" s="29">
        <f t="shared" si="743"/>
        <v>-0.5523414398</v>
      </c>
      <c r="M734" s="30">
        <f t="shared" si="5"/>
        <v>-0.06426050193</v>
      </c>
      <c r="N734" s="3"/>
    </row>
    <row r="735" ht="14.25" customHeight="1">
      <c r="A735" s="15">
        <v>44306.0</v>
      </c>
      <c r="B735" s="16">
        <v>164.95</v>
      </c>
      <c r="C735" s="16">
        <f t="shared" si="2"/>
        <v>0.0178957112</v>
      </c>
      <c r="D735" s="35">
        <v>0.0179</v>
      </c>
      <c r="E735" s="15">
        <v>44306.0</v>
      </c>
      <c r="F735" s="17">
        <v>14296.4</v>
      </c>
      <c r="G735" s="16">
        <f t="shared" si="3"/>
        <v>-0.004390836696</v>
      </c>
      <c r="H735" s="35">
        <v>-0.0044</v>
      </c>
      <c r="I735" s="15">
        <v>44306.0</v>
      </c>
      <c r="J735" s="36">
        <v>4068.3</v>
      </c>
      <c r="K735" s="37">
        <f t="shared" ref="K735:L735" si="744">J735/J736-1</f>
        <v>0.01282115117</v>
      </c>
      <c r="L735" s="38">
        <f t="shared" si="744"/>
        <v>-1.604775174</v>
      </c>
      <c r="M735" s="18">
        <f t="shared" si="5"/>
        <v>-0.05717884883</v>
      </c>
      <c r="N735" s="3"/>
    </row>
    <row r="736" ht="14.25" customHeight="1">
      <c r="A736" s="23">
        <v>44305.0</v>
      </c>
      <c r="B736" s="24">
        <v>162.05</v>
      </c>
      <c r="C736" s="24">
        <f t="shared" si="2"/>
        <v>-0.04282339043</v>
      </c>
      <c r="D736" s="25">
        <v>-0.0428</v>
      </c>
      <c r="E736" s="23">
        <v>44305.0</v>
      </c>
      <c r="F736" s="26">
        <v>14359.45</v>
      </c>
      <c r="G736" s="24">
        <f t="shared" si="3"/>
        <v>-0.01767701817</v>
      </c>
      <c r="H736" s="25">
        <v>-0.0177</v>
      </c>
      <c r="I736" s="23">
        <v>44305.0</v>
      </c>
      <c r="J736" s="27">
        <v>4016.8</v>
      </c>
      <c r="K736" s="28">
        <f t="shared" ref="K736:L736" si="745">J736/J737-1</f>
        <v>-0.02119986354</v>
      </c>
      <c r="L736" s="29">
        <f t="shared" si="745"/>
        <v>-2.57220673</v>
      </c>
      <c r="M736" s="30">
        <f t="shared" si="5"/>
        <v>-0.09119986354</v>
      </c>
      <c r="N736" s="3"/>
    </row>
    <row r="737" ht="14.25" customHeight="1">
      <c r="A737" s="15">
        <v>44302.0</v>
      </c>
      <c r="B737" s="16">
        <v>169.3</v>
      </c>
      <c r="C737" s="16">
        <f t="shared" si="2"/>
        <v>0.004151838671</v>
      </c>
      <c r="D737" s="35">
        <v>0.0042</v>
      </c>
      <c r="E737" s="15">
        <v>44302.0</v>
      </c>
      <c r="F737" s="17">
        <v>14617.85</v>
      </c>
      <c r="G737" s="16">
        <f t="shared" si="3"/>
        <v>0.002496322382</v>
      </c>
      <c r="H737" s="35">
        <v>0.0025</v>
      </c>
      <c r="I737" s="15">
        <v>44302.0</v>
      </c>
      <c r="J737" s="36">
        <v>4103.8</v>
      </c>
      <c r="K737" s="37">
        <f t="shared" ref="K737:L737" si="746">J737/J738-1</f>
        <v>0.01348414502</v>
      </c>
      <c r="L737" s="38">
        <f t="shared" si="746"/>
        <v>-4.872141389</v>
      </c>
      <c r="M737" s="18">
        <f t="shared" si="5"/>
        <v>-0.05651585498</v>
      </c>
      <c r="N737" s="3"/>
    </row>
    <row r="738" ht="14.25" customHeight="1">
      <c r="A738" s="23">
        <v>44301.0</v>
      </c>
      <c r="B738" s="24">
        <v>168.6</v>
      </c>
      <c r="C738" s="24">
        <f t="shared" si="2"/>
        <v>-0.02402315485</v>
      </c>
      <c r="D738" s="25">
        <v>-0.024</v>
      </c>
      <c r="E738" s="23">
        <v>44301.0</v>
      </c>
      <c r="F738" s="26">
        <v>14581.45</v>
      </c>
      <c r="G738" s="24">
        <f t="shared" si="3"/>
        <v>0.005284457559</v>
      </c>
      <c r="H738" s="25">
        <v>0.0053</v>
      </c>
      <c r="I738" s="23">
        <v>44301.0</v>
      </c>
      <c r="J738" s="27">
        <v>4049.2</v>
      </c>
      <c r="K738" s="28">
        <f t="shared" ref="K738:L738" si="747">J738/J739-1</f>
        <v>-0.003482348309</v>
      </c>
      <c r="L738" s="29">
        <f t="shared" si="747"/>
        <v>-1.303459083</v>
      </c>
      <c r="M738" s="30">
        <f t="shared" si="5"/>
        <v>-0.07348234831</v>
      </c>
      <c r="N738" s="3"/>
    </row>
    <row r="739" ht="14.25" customHeight="1">
      <c r="A739" s="15">
        <v>44299.0</v>
      </c>
      <c r="B739" s="16">
        <v>172.75</v>
      </c>
      <c r="C739" s="16">
        <f t="shared" si="2"/>
        <v>0.01707388873</v>
      </c>
      <c r="D739" s="35">
        <v>0.0171</v>
      </c>
      <c r="E739" s="15">
        <v>44299.0</v>
      </c>
      <c r="F739" s="17">
        <v>14504.8</v>
      </c>
      <c r="G739" s="16">
        <f t="shared" si="3"/>
        <v>0.01355619532</v>
      </c>
      <c r="H739" s="35">
        <v>0.0136</v>
      </c>
      <c r="I739" s="15">
        <v>44299.0</v>
      </c>
      <c r="J739" s="36">
        <v>4063.35</v>
      </c>
      <c r="K739" s="37">
        <f t="shared" ref="K739:L739" si="748">J739/J740-1</f>
        <v>0.01147551186</v>
      </c>
      <c r="L739" s="38">
        <f t="shared" si="748"/>
        <v>-1.212346972</v>
      </c>
      <c r="M739" s="18">
        <f t="shared" si="5"/>
        <v>-0.05852448814</v>
      </c>
      <c r="N739" s="3"/>
    </row>
    <row r="740" ht="14.25" customHeight="1">
      <c r="A740" s="23">
        <v>44298.0</v>
      </c>
      <c r="B740" s="24">
        <v>169.85</v>
      </c>
      <c r="C740" s="24">
        <f t="shared" si="2"/>
        <v>-0.1039303614</v>
      </c>
      <c r="D740" s="25">
        <v>-0.1039</v>
      </c>
      <c r="E740" s="23">
        <v>44298.0</v>
      </c>
      <c r="F740" s="26">
        <v>14310.8</v>
      </c>
      <c r="G740" s="24">
        <f t="shared" si="3"/>
        <v>-0.03532560154</v>
      </c>
      <c r="H740" s="25">
        <v>-0.0353</v>
      </c>
      <c r="I740" s="23">
        <v>44298.0</v>
      </c>
      <c r="J740" s="27">
        <v>4017.25</v>
      </c>
      <c r="K740" s="28">
        <f t="shared" ref="K740:L740" si="749">J740/J741-1</f>
        <v>-0.05404132572</v>
      </c>
      <c r="L740" s="29">
        <f t="shared" si="749"/>
        <v>-15.89709874</v>
      </c>
      <c r="M740" s="30">
        <f t="shared" si="5"/>
        <v>-0.1240413257</v>
      </c>
      <c r="N740" s="3"/>
    </row>
    <row r="741" ht="14.25" customHeight="1">
      <c r="A741" s="15">
        <v>44295.0</v>
      </c>
      <c r="B741" s="16">
        <v>189.55</v>
      </c>
      <c r="C741" s="16">
        <f t="shared" si="2"/>
        <v>0.0343792633</v>
      </c>
      <c r="D741" s="35">
        <v>0.0344</v>
      </c>
      <c r="E741" s="15">
        <v>44295.0</v>
      </c>
      <c r="F741" s="17">
        <v>14834.85</v>
      </c>
      <c r="G741" s="16">
        <f t="shared" si="3"/>
        <v>-0.002618698651</v>
      </c>
      <c r="H741" s="35">
        <v>-0.0026</v>
      </c>
      <c r="I741" s="15">
        <v>44295.0</v>
      </c>
      <c r="J741" s="36">
        <v>4246.75</v>
      </c>
      <c r="K741" s="37">
        <f t="shared" ref="K741:L741" si="750">J741/J742-1</f>
        <v>0.00362764097</v>
      </c>
      <c r="L741" s="38">
        <f t="shared" si="750"/>
        <v>-0.4902497145</v>
      </c>
      <c r="M741" s="18">
        <f t="shared" si="5"/>
        <v>-0.06637235903</v>
      </c>
      <c r="N741" s="3"/>
    </row>
    <row r="742" ht="14.25" customHeight="1">
      <c r="A742" s="23">
        <v>44294.0</v>
      </c>
      <c r="B742" s="24">
        <v>183.25</v>
      </c>
      <c r="C742" s="24">
        <f t="shared" si="2"/>
        <v>0.07320644217</v>
      </c>
      <c r="D742" s="25">
        <v>0.0732</v>
      </c>
      <c r="E742" s="23">
        <v>44294.0</v>
      </c>
      <c r="F742" s="26">
        <v>14873.8</v>
      </c>
      <c r="G742" s="24">
        <f t="shared" si="3"/>
        <v>0.003694568815</v>
      </c>
      <c r="H742" s="25">
        <v>0.0037</v>
      </c>
      <c r="I742" s="23">
        <v>44294.0</v>
      </c>
      <c r="J742" s="27">
        <v>4231.4</v>
      </c>
      <c r="K742" s="28">
        <f t="shared" ref="K742:L742" si="751">J742/J743-1</f>
        <v>0.00711650601</v>
      </c>
      <c r="L742" s="29">
        <f t="shared" si="751"/>
        <v>-0.5290989201</v>
      </c>
      <c r="M742" s="30">
        <f t="shared" si="5"/>
        <v>-0.06288349399</v>
      </c>
      <c r="N742" s="3"/>
    </row>
    <row r="743" ht="14.25" customHeight="1">
      <c r="A743" s="15">
        <v>44293.0</v>
      </c>
      <c r="B743" s="16">
        <v>170.75</v>
      </c>
      <c r="C743" s="16">
        <f t="shared" si="2"/>
        <v>-0.03175503261</v>
      </c>
      <c r="D743" s="35">
        <v>-0.0318</v>
      </c>
      <c r="E743" s="15">
        <v>44293.0</v>
      </c>
      <c r="F743" s="17">
        <v>14819.05</v>
      </c>
      <c r="G743" s="16">
        <f t="shared" si="3"/>
        <v>0.009231450267</v>
      </c>
      <c r="H743" s="35">
        <v>0.0092</v>
      </c>
      <c r="I743" s="15">
        <v>44293.0</v>
      </c>
      <c r="J743" s="36">
        <v>4201.5</v>
      </c>
      <c r="K743" s="37">
        <f t="shared" ref="K743:L743" si="752">J743/J744-1</f>
        <v>0.01511252854</v>
      </c>
      <c r="L743" s="38">
        <f t="shared" si="752"/>
        <v>-0.0354727478</v>
      </c>
      <c r="M743" s="18">
        <f t="shared" si="5"/>
        <v>-0.05488747146</v>
      </c>
      <c r="N743" s="3"/>
    </row>
    <row r="744" ht="14.25" customHeight="1">
      <c r="A744" s="23">
        <v>44292.0</v>
      </c>
      <c r="B744" s="24">
        <v>176.35</v>
      </c>
      <c r="C744" s="24">
        <f t="shared" si="2"/>
        <v>0.0707346691</v>
      </c>
      <c r="D744" s="25">
        <v>0.0707</v>
      </c>
      <c r="E744" s="23">
        <v>44292.0</v>
      </c>
      <c r="F744" s="26">
        <v>14683.5</v>
      </c>
      <c r="G744" s="24">
        <f t="shared" si="3"/>
        <v>0.003122053861</v>
      </c>
      <c r="H744" s="25">
        <v>0.0031</v>
      </c>
      <c r="I744" s="23">
        <v>44292.0</v>
      </c>
      <c r="J744" s="27">
        <v>4138.95</v>
      </c>
      <c r="K744" s="28">
        <f t="shared" ref="K744:L744" si="753">J744/J745-1</f>
        <v>0.01566832716</v>
      </c>
      <c r="L744" s="29">
        <f t="shared" si="753"/>
        <v>-2.160959807</v>
      </c>
      <c r="M744" s="30">
        <f t="shared" si="5"/>
        <v>-0.05433167284</v>
      </c>
      <c r="N744" s="3"/>
    </row>
    <row r="745" ht="14.25" customHeight="1">
      <c r="A745" s="15">
        <v>44291.0</v>
      </c>
      <c r="B745" s="16">
        <v>164.7</v>
      </c>
      <c r="C745" s="16">
        <f t="shared" si="2"/>
        <v>-0.03003533569</v>
      </c>
      <c r="D745" s="35">
        <v>-0.03</v>
      </c>
      <c r="E745" s="15">
        <v>44291.0</v>
      </c>
      <c r="F745" s="17">
        <v>14637.8</v>
      </c>
      <c r="G745" s="16">
        <f t="shared" si="3"/>
        <v>-0.01543987328</v>
      </c>
      <c r="H745" s="35">
        <v>-0.0154</v>
      </c>
      <c r="I745" s="15">
        <v>44291.0</v>
      </c>
      <c r="J745" s="36">
        <v>4075.1</v>
      </c>
      <c r="K745" s="37">
        <f t="shared" ref="K745:L745" si="754">J745/J746-1</f>
        <v>-0.01349601172</v>
      </c>
      <c r="L745" s="38" t="str">
        <f t="shared" si="754"/>
        <v>#DIV/0!</v>
      </c>
      <c r="M745" s="18">
        <f t="shared" si="5"/>
        <v>-0.08349601172</v>
      </c>
      <c r="N745" s="4"/>
    </row>
    <row r="746" ht="14.25" customHeight="1">
      <c r="A746" s="23">
        <v>44287.0</v>
      </c>
      <c r="B746" s="24">
        <v>169.8</v>
      </c>
      <c r="C746" s="107"/>
      <c r="D746" s="25">
        <v>0.0146</v>
      </c>
      <c r="E746" s="23">
        <v>44287.0</v>
      </c>
      <c r="F746" s="26">
        <v>14867.35</v>
      </c>
      <c r="G746" s="107"/>
      <c r="H746" s="25">
        <v>0.012</v>
      </c>
      <c r="I746" s="23">
        <v>44287.0</v>
      </c>
      <c r="J746" s="27">
        <v>4130.85</v>
      </c>
      <c r="K746" s="25"/>
      <c r="L746" s="25"/>
      <c r="M746" s="30">
        <f>K746-U5</f>
        <v>-0.065991</v>
      </c>
      <c r="N746" s="4"/>
    </row>
    <row r="747" ht="14.25" customHeight="1">
      <c r="A747" s="2"/>
      <c r="E747" s="2"/>
      <c r="F747" s="1"/>
      <c r="I747" s="2"/>
      <c r="J747" s="3"/>
      <c r="M747" s="4"/>
      <c r="N747" s="4"/>
    </row>
    <row r="748" ht="14.25" customHeight="1">
      <c r="A748" s="2"/>
      <c r="E748" s="2"/>
      <c r="F748" s="1"/>
      <c r="I748" s="2"/>
      <c r="J748" s="3"/>
      <c r="M748" s="4"/>
      <c r="N748" s="4"/>
    </row>
    <row r="749" ht="14.25" customHeight="1">
      <c r="A749" s="2"/>
      <c r="E749" s="2"/>
      <c r="F749" s="1"/>
      <c r="I749" s="2"/>
      <c r="J749" s="3"/>
      <c r="M749" s="4"/>
      <c r="N749" s="4"/>
    </row>
    <row r="750" ht="14.25" customHeight="1">
      <c r="A750" s="2"/>
      <c r="E750" s="2"/>
      <c r="F750" s="1"/>
      <c r="I750" s="2"/>
      <c r="J750" s="3"/>
      <c r="M750" s="4"/>
      <c r="N750" s="4"/>
    </row>
    <row r="751" ht="14.25" customHeight="1">
      <c r="A751" s="2"/>
      <c r="E751" s="2"/>
      <c r="F751" s="1"/>
      <c r="I751" s="2"/>
      <c r="J751" s="3"/>
      <c r="M751" s="4"/>
      <c r="N751" s="4"/>
    </row>
    <row r="752" ht="14.25" customHeight="1">
      <c r="A752" s="2"/>
      <c r="E752" s="2"/>
      <c r="F752" s="1"/>
      <c r="I752" s="2"/>
      <c r="J752" s="3"/>
      <c r="M752" s="4"/>
      <c r="N752" s="4"/>
    </row>
    <row r="753" ht="14.25" customHeight="1">
      <c r="A753" s="2"/>
      <c r="E753" s="2"/>
      <c r="F753" s="1"/>
      <c r="I753" s="2"/>
      <c r="J753" s="3"/>
      <c r="M753" s="4"/>
      <c r="N753" s="4"/>
    </row>
    <row r="754" ht="14.25" customHeight="1">
      <c r="A754" s="2"/>
      <c r="E754" s="2"/>
      <c r="F754" s="1"/>
      <c r="I754" s="2"/>
      <c r="J754" s="3"/>
      <c r="M754" s="4"/>
      <c r="N754" s="4"/>
    </row>
    <row r="755" ht="14.25" customHeight="1">
      <c r="A755" s="2"/>
      <c r="E755" s="2"/>
      <c r="F755" s="1"/>
      <c r="I755" s="2"/>
      <c r="J755" s="3"/>
      <c r="M755" s="4"/>
      <c r="N755" s="4"/>
    </row>
    <row r="756" ht="14.25" customHeight="1">
      <c r="A756" s="2"/>
      <c r="E756" s="2"/>
      <c r="F756" s="1"/>
      <c r="I756" s="2"/>
      <c r="J756" s="3"/>
      <c r="M756" s="4"/>
      <c r="N756" s="4"/>
    </row>
    <row r="757" ht="14.25" customHeight="1">
      <c r="A757" s="2"/>
      <c r="E757" s="2"/>
      <c r="F757" s="1"/>
      <c r="I757" s="2"/>
      <c r="J757" s="3"/>
      <c r="M757" s="4"/>
      <c r="N757" s="4"/>
    </row>
    <row r="758" ht="14.25" customHeight="1">
      <c r="A758" s="2"/>
      <c r="E758" s="2"/>
      <c r="F758" s="1"/>
      <c r="I758" s="2"/>
      <c r="J758" s="3"/>
      <c r="M758" s="4"/>
      <c r="N758" s="4"/>
    </row>
    <row r="759" ht="14.25" customHeight="1">
      <c r="A759" s="2"/>
      <c r="E759" s="2"/>
      <c r="F759" s="1"/>
      <c r="I759" s="2"/>
      <c r="J759" s="3"/>
      <c r="M759" s="4"/>
      <c r="N759" s="4"/>
    </row>
    <row r="760" ht="14.25" customHeight="1">
      <c r="A760" s="2"/>
      <c r="E760" s="2"/>
      <c r="F760" s="1"/>
      <c r="I760" s="2"/>
      <c r="J760" s="3"/>
      <c r="M760" s="4"/>
      <c r="N760" s="4"/>
    </row>
    <row r="761" ht="14.25" customHeight="1">
      <c r="A761" s="2"/>
      <c r="E761" s="2"/>
      <c r="F761" s="1"/>
      <c r="I761" s="2"/>
      <c r="J761" s="3"/>
      <c r="M761" s="4"/>
      <c r="N761" s="4"/>
    </row>
    <row r="762" ht="14.25" customHeight="1">
      <c r="A762" s="2"/>
      <c r="E762" s="2"/>
      <c r="F762" s="1"/>
      <c r="I762" s="2"/>
      <c r="J762" s="3"/>
      <c r="M762" s="4"/>
      <c r="N762" s="4"/>
    </row>
    <row r="763" ht="14.25" customHeight="1">
      <c r="A763" s="2"/>
      <c r="E763" s="2"/>
      <c r="F763" s="1"/>
      <c r="I763" s="2"/>
      <c r="J763" s="3"/>
      <c r="M763" s="4"/>
      <c r="N763" s="4"/>
    </row>
    <row r="764" ht="14.25" customHeight="1">
      <c r="A764" s="2"/>
      <c r="E764" s="2"/>
      <c r="F764" s="1"/>
      <c r="I764" s="2"/>
      <c r="J764" s="3"/>
      <c r="M764" s="4"/>
      <c r="N764" s="4"/>
    </row>
    <row r="765" ht="14.25" customHeight="1">
      <c r="A765" s="2"/>
      <c r="E765" s="2"/>
      <c r="F765" s="1"/>
      <c r="I765" s="2"/>
      <c r="J765" s="3"/>
      <c r="M765" s="4"/>
      <c r="N765" s="4"/>
    </row>
    <row r="766" ht="14.25" customHeight="1">
      <c r="A766" s="2"/>
      <c r="E766" s="2"/>
      <c r="F766" s="1"/>
      <c r="I766" s="2"/>
      <c r="J766" s="3"/>
      <c r="M766" s="4"/>
      <c r="N766" s="4"/>
    </row>
    <row r="767" ht="14.25" customHeight="1">
      <c r="A767" s="2"/>
      <c r="E767" s="2"/>
      <c r="F767" s="1"/>
      <c r="I767" s="2"/>
      <c r="J767" s="3"/>
      <c r="M767" s="4"/>
      <c r="N767" s="4"/>
    </row>
    <row r="768" ht="14.25" customHeight="1">
      <c r="A768" s="2"/>
      <c r="E768" s="2"/>
      <c r="F768" s="1"/>
      <c r="I768" s="2"/>
      <c r="J768" s="3"/>
      <c r="M768" s="4"/>
      <c r="N768" s="4"/>
    </row>
    <row r="769" ht="14.25" customHeight="1">
      <c r="A769" s="2"/>
      <c r="E769" s="2"/>
      <c r="F769" s="1"/>
      <c r="I769" s="2"/>
      <c r="J769" s="3"/>
      <c r="M769" s="4"/>
      <c r="N769" s="4"/>
    </row>
    <row r="770" ht="14.25" customHeight="1">
      <c r="A770" s="2"/>
      <c r="E770" s="2"/>
      <c r="F770" s="1"/>
      <c r="I770" s="2"/>
      <c r="J770" s="3"/>
      <c r="M770" s="4"/>
      <c r="N770" s="4"/>
    </row>
    <row r="771" ht="14.25" customHeight="1">
      <c r="A771" s="2"/>
      <c r="E771" s="2"/>
      <c r="F771" s="1"/>
      <c r="I771" s="2"/>
      <c r="J771" s="3"/>
      <c r="M771" s="4"/>
      <c r="N771" s="4"/>
    </row>
    <row r="772" ht="14.25" customHeight="1">
      <c r="A772" s="2"/>
      <c r="E772" s="2"/>
      <c r="F772" s="1"/>
      <c r="I772" s="2"/>
      <c r="J772" s="3"/>
      <c r="M772" s="4"/>
      <c r="N772" s="4"/>
    </row>
    <row r="773" ht="14.25" customHeight="1">
      <c r="A773" s="2"/>
      <c r="E773" s="2"/>
      <c r="F773" s="1"/>
      <c r="I773" s="2"/>
      <c r="J773" s="3"/>
      <c r="M773" s="4"/>
      <c r="N773" s="4"/>
    </row>
    <row r="774" ht="14.25" customHeight="1">
      <c r="A774" s="2"/>
      <c r="E774" s="2"/>
      <c r="F774" s="1"/>
      <c r="I774" s="2"/>
      <c r="J774" s="3"/>
      <c r="M774" s="4"/>
      <c r="N774" s="4"/>
    </row>
    <row r="775" ht="14.25" customHeight="1">
      <c r="A775" s="2"/>
      <c r="E775" s="2"/>
      <c r="F775" s="1"/>
      <c r="I775" s="2"/>
      <c r="J775" s="3"/>
      <c r="M775" s="4"/>
      <c r="N775" s="4"/>
    </row>
    <row r="776" ht="14.25" customHeight="1">
      <c r="A776" s="2"/>
      <c r="E776" s="2"/>
      <c r="F776" s="1"/>
      <c r="I776" s="2"/>
      <c r="J776" s="3"/>
      <c r="M776" s="4"/>
      <c r="N776" s="4"/>
    </row>
    <row r="777" ht="14.25" customHeight="1">
      <c r="A777" s="2"/>
      <c r="E777" s="2"/>
      <c r="F777" s="1"/>
      <c r="I777" s="2"/>
      <c r="J777" s="3"/>
      <c r="M777" s="4"/>
      <c r="N777" s="4"/>
    </row>
    <row r="778" ht="14.25" customHeight="1">
      <c r="A778" s="2"/>
      <c r="E778" s="2"/>
      <c r="F778" s="1"/>
      <c r="I778" s="2"/>
      <c r="J778" s="3"/>
      <c r="M778" s="4"/>
      <c r="N778" s="4"/>
    </row>
    <row r="779" ht="14.25" customHeight="1">
      <c r="A779" s="2"/>
      <c r="E779" s="2"/>
      <c r="F779" s="1"/>
      <c r="I779" s="2"/>
      <c r="J779" s="3"/>
      <c r="M779" s="4"/>
      <c r="N779" s="4"/>
    </row>
    <row r="780" ht="14.25" customHeight="1">
      <c r="A780" s="2"/>
      <c r="E780" s="2"/>
      <c r="F780" s="1"/>
      <c r="I780" s="2"/>
      <c r="J780" s="3"/>
      <c r="M780" s="4"/>
      <c r="N780" s="4"/>
    </row>
    <row r="781" ht="14.25" customHeight="1">
      <c r="A781" s="2"/>
      <c r="E781" s="2"/>
      <c r="F781" s="1"/>
      <c r="I781" s="2"/>
      <c r="J781" s="3"/>
      <c r="M781" s="4"/>
      <c r="N781" s="4"/>
    </row>
    <row r="782" ht="14.25" customHeight="1">
      <c r="A782" s="2"/>
      <c r="E782" s="2"/>
      <c r="F782" s="1"/>
      <c r="I782" s="2"/>
      <c r="J782" s="3"/>
      <c r="M782" s="4"/>
      <c r="N782" s="4"/>
    </row>
    <row r="783" ht="14.25" customHeight="1">
      <c r="A783" s="2"/>
      <c r="E783" s="2"/>
      <c r="F783" s="1"/>
      <c r="I783" s="2"/>
      <c r="J783" s="3"/>
      <c r="M783" s="4"/>
      <c r="N783" s="4"/>
    </row>
    <row r="784" ht="14.25" customHeight="1">
      <c r="A784" s="2"/>
      <c r="E784" s="2"/>
      <c r="F784" s="1"/>
      <c r="I784" s="2"/>
      <c r="J784" s="3"/>
      <c r="M784" s="4"/>
      <c r="N784" s="4"/>
    </row>
    <row r="785" ht="14.25" customHeight="1">
      <c r="A785" s="2"/>
      <c r="E785" s="2"/>
      <c r="F785" s="1"/>
      <c r="I785" s="2"/>
      <c r="J785" s="3"/>
      <c r="M785" s="4"/>
      <c r="N785" s="4"/>
    </row>
    <row r="786" ht="14.25" customHeight="1">
      <c r="A786" s="2"/>
      <c r="E786" s="2"/>
      <c r="F786" s="1"/>
      <c r="I786" s="2"/>
      <c r="J786" s="3"/>
      <c r="M786" s="4"/>
      <c r="N786" s="4"/>
    </row>
    <row r="787" ht="14.25" customHeight="1">
      <c r="A787" s="2"/>
      <c r="E787" s="2"/>
      <c r="F787" s="1"/>
      <c r="I787" s="2"/>
      <c r="J787" s="3"/>
      <c r="M787" s="4"/>
      <c r="N787" s="4"/>
    </row>
    <row r="788" ht="14.25" customHeight="1">
      <c r="A788" s="2"/>
      <c r="E788" s="2"/>
      <c r="F788" s="1"/>
      <c r="I788" s="2"/>
      <c r="J788" s="3"/>
      <c r="M788" s="4"/>
      <c r="N788" s="4"/>
    </row>
    <row r="789" ht="14.25" customHeight="1">
      <c r="A789" s="2"/>
      <c r="E789" s="2"/>
      <c r="F789" s="1"/>
      <c r="I789" s="2"/>
      <c r="J789" s="3"/>
      <c r="M789" s="4"/>
      <c r="N789" s="4"/>
    </row>
    <row r="790" ht="14.25" customHeight="1">
      <c r="A790" s="2"/>
      <c r="E790" s="2"/>
      <c r="F790" s="1"/>
      <c r="I790" s="2"/>
      <c r="J790" s="3"/>
      <c r="M790" s="4"/>
      <c r="N790" s="4"/>
    </row>
    <row r="791" ht="14.25" customHeight="1">
      <c r="A791" s="2"/>
      <c r="E791" s="2"/>
      <c r="F791" s="1"/>
      <c r="I791" s="2"/>
      <c r="J791" s="3"/>
      <c r="M791" s="4"/>
      <c r="N791" s="4"/>
    </row>
    <row r="792" ht="14.25" customHeight="1">
      <c r="A792" s="2"/>
      <c r="E792" s="2"/>
      <c r="F792" s="1"/>
      <c r="I792" s="2"/>
      <c r="J792" s="3"/>
      <c r="M792" s="4"/>
      <c r="N792" s="4"/>
    </row>
    <row r="793" ht="14.25" customHeight="1">
      <c r="A793" s="2"/>
      <c r="E793" s="2"/>
      <c r="F793" s="1"/>
      <c r="I793" s="2"/>
      <c r="J793" s="3"/>
      <c r="M793" s="4"/>
      <c r="N793" s="4"/>
    </row>
    <row r="794" ht="14.25" customHeight="1">
      <c r="A794" s="2"/>
      <c r="E794" s="2"/>
      <c r="F794" s="1"/>
      <c r="I794" s="2"/>
      <c r="J794" s="3"/>
      <c r="M794" s="4"/>
      <c r="N794" s="4"/>
    </row>
    <row r="795" ht="14.25" customHeight="1">
      <c r="A795" s="2"/>
      <c r="E795" s="2"/>
      <c r="F795" s="1"/>
      <c r="I795" s="2"/>
      <c r="J795" s="3"/>
      <c r="M795" s="4"/>
      <c r="N795" s="4"/>
    </row>
    <row r="796" ht="14.25" customHeight="1">
      <c r="A796" s="2"/>
      <c r="E796" s="2"/>
      <c r="F796" s="1"/>
      <c r="I796" s="2"/>
      <c r="J796" s="3"/>
      <c r="M796" s="4"/>
      <c r="N796" s="4"/>
    </row>
    <row r="797" ht="14.25" customHeight="1">
      <c r="A797" s="2"/>
      <c r="E797" s="2"/>
      <c r="F797" s="1"/>
      <c r="I797" s="2"/>
      <c r="J797" s="3"/>
      <c r="M797" s="4"/>
      <c r="N797" s="4"/>
    </row>
    <row r="798" ht="14.25" customHeight="1">
      <c r="A798" s="2"/>
      <c r="E798" s="2"/>
      <c r="F798" s="1"/>
      <c r="I798" s="2"/>
      <c r="J798" s="3"/>
      <c r="M798" s="4"/>
      <c r="N798" s="4"/>
    </row>
    <row r="799" ht="14.25" customHeight="1">
      <c r="A799" s="2"/>
      <c r="E799" s="2"/>
      <c r="F799" s="1"/>
      <c r="I799" s="2"/>
      <c r="J799" s="3"/>
      <c r="M799" s="4"/>
      <c r="N799" s="4"/>
    </row>
    <row r="800" ht="14.25" customHeight="1">
      <c r="A800" s="2"/>
      <c r="E800" s="2"/>
      <c r="F800" s="1"/>
      <c r="I800" s="2"/>
      <c r="J800" s="3"/>
      <c r="M800" s="4"/>
      <c r="N800" s="4"/>
    </row>
    <row r="801" ht="14.25" customHeight="1">
      <c r="A801" s="2"/>
      <c r="E801" s="2"/>
      <c r="F801" s="1"/>
      <c r="I801" s="2"/>
      <c r="J801" s="3"/>
      <c r="M801" s="4"/>
      <c r="N801" s="4"/>
    </row>
    <row r="802" ht="14.25" customHeight="1">
      <c r="A802" s="2"/>
      <c r="E802" s="2"/>
      <c r="F802" s="1"/>
      <c r="I802" s="2"/>
      <c r="J802" s="3"/>
      <c r="M802" s="4"/>
      <c r="N802" s="4"/>
    </row>
    <row r="803" ht="14.25" customHeight="1">
      <c r="A803" s="2"/>
      <c r="E803" s="2"/>
      <c r="F803" s="1"/>
      <c r="I803" s="2"/>
      <c r="J803" s="3"/>
      <c r="M803" s="4"/>
      <c r="N803" s="4"/>
    </row>
    <row r="804" ht="14.25" customHeight="1">
      <c r="A804" s="2"/>
      <c r="E804" s="2"/>
      <c r="F804" s="1"/>
      <c r="I804" s="2"/>
      <c r="J804" s="3"/>
      <c r="M804" s="4"/>
      <c r="N804" s="4"/>
    </row>
    <row r="805" ht="14.25" customHeight="1">
      <c r="A805" s="2"/>
      <c r="E805" s="2"/>
      <c r="F805" s="1"/>
      <c r="I805" s="2"/>
      <c r="J805" s="3"/>
      <c r="M805" s="4"/>
      <c r="N805" s="4"/>
    </row>
    <row r="806" ht="14.25" customHeight="1">
      <c r="A806" s="2"/>
      <c r="E806" s="2"/>
      <c r="F806" s="1"/>
      <c r="I806" s="2"/>
      <c r="J806" s="3"/>
      <c r="M806" s="4"/>
      <c r="N806" s="4"/>
    </row>
    <row r="807" ht="14.25" customHeight="1">
      <c r="A807" s="2"/>
      <c r="E807" s="2"/>
      <c r="F807" s="1"/>
      <c r="I807" s="2"/>
      <c r="J807" s="3"/>
      <c r="M807" s="4"/>
      <c r="N807" s="4"/>
    </row>
    <row r="808" ht="14.25" customHeight="1">
      <c r="A808" s="2"/>
      <c r="E808" s="2"/>
      <c r="F808" s="1"/>
      <c r="I808" s="2"/>
      <c r="J808" s="3"/>
      <c r="M808" s="4"/>
      <c r="N808" s="4"/>
    </row>
    <row r="809" ht="14.25" customHeight="1">
      <c r="A809" s="2"/>
      <c r="E809" s="2"/>
      <c r="F809" s="1"/>
      <c r="I809" s="2"/>
      <c r="J809" s="3"/>
      <c r="M809" s="4"/>
      <c r="N809" s="4"/>
    </row>
    <row r="810" ht="14.25" customHeight="1">
      <c r="A810" s="2"/>
      <c r="E810" s="2"/>
      <c r="F810" s="1"/>
      <c r="I810" s="2"/>
      <c r="J810" s="3"/>
      <c r="M810" s="4"/>
      <c r="N810" s="4"/>
    </row>
    <row r="811" ht="14.25" customHeight="1">
      <c r="A811" s="2"/>
      <c r="E811" s="2"/>
      <c r="F811" s="1"/>
      <c r="I811" s="2"/>
      <c r="J811" s="3"/>
      <c r="M811" s="4"/>
      <c r="N811" s="4"/>
    </row>
    <row r="812" ht="14.25" customHeight="1">
      <c r="A812" s="2"/>
      <c r="E812" s="2"/>
      <c r="F812" s="1"/>
      <c r="I812" s="2"/>
      <c r="J812" s="3"/>
      <c r="M812" s="4"/>
      <c r="N812" s="4"/>
    </row>
    <row r="813" ht="14.25" customHeight="1">
      <c r="A813" s="2"/>
      <c r="E813" s="2"/>
      <c r="F813" s="1"/>
      <c r="I813" s="2"/>
      <c r="J813" s="3"/>
      <c r="M813" s="4"/>
      <c r="N813" s="4"/>
    </row>
    <row r="814" ht="14.25" customHeight="1">
      <c r="A814" s="2"/>
      <c r="E814" s="2"/>
      <c r="F814" s="1"/>
      <c r="I814" s="2"/>
      <c r="J814" s="3"/>
      <c r="M814" s="4"/>
      <c r="N814" s="4"/>
    </row>
    <row r="815" ht="14.25" customHeight="1">
      <c r="A815" s="2"/>
      <c r="E815" s="2"/>
      <c r="F815" s="1"/>
      <c r="I815" s="2"/>
      <c r="J815" s="3"/>
      <c r="M815" s="4"/>
      <c r="N815" s="4"/>
    </row>
    <row r="816" ht="14.25" customHeight="1">
      <c r="A816" s="2"/>
      <c r="E816" s="2"/>
      <c r="F816" s="1"/>
      <c r="I816" s="2"/>
      <c r="J816" s="3"/>
      <c r="M816" s="4"/>
      <c r="N816" s="4"/>
    </row>
    <row r="817" ht="14.25" customHeight="1">
      <c r="A817" s="2"/>
      <c r="E817" s="2"/>
      <c r="F817" s="1"/>
      <c r="I817" s="2"/>
      <c r="J817" s="3"/>
      <c r="M817" s="4"/>
      <c r="N817" s="4"/>
    </row>
    <row r="818" ht="14.25" customHeight="1">
      <c r="A818" s="2"/>
      <c r="E818" s="2"/>
      <c r="F818" s="1"/>
      <c r="I818" s="2"/>
      <c r="J818" s="3"/>
      <c r="M818" s="4"/>
      <c r="N818" s="4"/>
    </row>
    <row r="819" ht="14.25" customHeight="1">
      <c r="A819" s="2"/>
      <c r="E819" s="2"/>
      <c r="F819" s="1"/>
      <c r="I819" s="2"/>
      <c r="J819" s="3"/>
      <c r="M819" s="4"/>
      <c r="N819" s="4"/>
    </row>
    <row r="820" ht="14.25" customHeight="1">
      <c r="A820" s="2"/>
      <c r="E820" s="2"/>
      <c r="F820" s="1"/>
      <c r="I820" s="2"/>
      <c r="J820" s="3"/>
      <c r="M820" s="4"/>
      <c r="N820" s="4"/>
    </row>
    <row r="821" ht="14.25" customHeight="1">
      <c r="A821" s="2"/>
      <c r="E821" s="2"/>
      <c r="F821" s="1"/>
      <c r="I821" s="2"/>
      <c r="J821" s="3"/>
      <c r="M821" s="4"/>
      <c r="N821" s="4"/>
    </row>
    <row r="822" ht="14.25" customHeight="1">
      <c r="A822" s="2"/>
      <c r="E822" s="2"/>
      <c r="F822" s="1"/>
      <c r="I822" s="2"/>
      <c r="J822" s="3"/>
      <c r="M822" s="4"/>
      <c r="N822" s="4"/>
    </row>
    <row r="823" ht="14.25" customHeight="1">
      <c r="A823" s="2"/>
      <c r="E823" s="2"/>
      <c r="F823" s="1"/>
      <c r="I823" s="2"/>
      <c r="J823" s="3"/>
      <c r="M823" s="4"/>
      <c r="N823" s="4"/>
    </row>
    <row r="824" ht="14.25" customHeight="1">
      <c r="A824" s="2"/>
      <c r="E824" s="2"/>
      <c r="F824" s="1"/>
      <c r="I824" s="2"/>
      <c r="J824" s="3"/>
      <c r="M824" s="4"/>
      <c r="N824" s="4"/>
    </row>
    <row r="825" ht="14.25" customHeight="1">
      <c r="A825" s="2"/>
      <c r="E825" s="2"/>
      <c r="F825" s="1"/>
      <c r="I825" s="2"/>
      <c r="J825" s="3"/>
      <c r="M825" s="4"/>
      <c r="N825" s="4"/>
    </row>
    <row r="826" ht="14.25" customHeight="1">
      <c r="A826" s="2"/>
      <c r="E826" s="2"/>
      <c r="F826" s="1"/>
      <c r="I826" s="2"/>
      <c r="J826" s="3"/>
      <c r="M826" s="4"/>
      <c r="N826" s="4"/>
    </row>
    <row r="827" ht="14.25" customHeight="1">
      <c r="A827" s="2"/>
      <c r="E827" s="2"/>
      <c r="F827" s="1"/>
      <c r="I827" s="2"/>
      <c r="J827" s="3"/>
      <c r="M827" s="4"/>
      <c r="N827" s="4"/>
    </row>
    <row r="828" ht="14.25" customHeight="1">
      <c r="A828" s="2"/>
      <c r="E828" s="2"/>
      <c r="F828" s="1"/>
      <c r="I828" s="2"/>
      <c r="J828" s="3"/>
      <c r="M828" s="4"/>
      <c r="N828" s="4"/>
    </row>
    <row r="829" ht="14.25" customHeight="1">
      <c r="A829" s="2"/>
      <c r="E829" s="2"/>
      <c r="F829" s="1"/>
      <c r="I829" s="2"/>
      <c r="J829" s="3"/>
      <c r="M829" s="4"/>
      <c r="N829" s="4"/>
    </row>
    <row r="830" ht="14.25" customHeight="1">
      <c r="A830" s="2"/>
      <c r="E830" s="2"/>
      <c r="F830" s="1"/>
      <c r="I830" s="2"/>
      <c r="J830" s="3"/>
      <c r="M830" s="4"/>
      <c r="N830" s="4"/>
    </row>
    <row r="831" ht="14.25" customHeight="1">
      <c r="A831" s="2"/>
      <c r="E831" s="2"/>
      <c r="F831" s="1"/>
      <c r="I831" s="2"/>
      <c r="J831" s="3"/>
      <c r="M831" s="4"/>
      <c r="N831" s="4"/>
    </row>
    <row r="832" ht="14.25" customHeight="1">
      <c r="A832" s="2"/>
      <c r="E832" s="2"/>
      <c r="F832" s="1"/>
      <c r="I832" s="2"/>
      <c r="J832" s="3"/>
      <c r="M832" s="4"/>
      <c r="N832" s="4"/>
    </row>
    <row r="833" ht="14.25" customHeight="1">
      <c r="A833" s="2"/>
      <c r="E833" s="2"/>
      <c r="F833" s="1"/>
      <c r="I833" s="2"/>
      <c r="J833" s="3"/>
      <c r="M833" s="4"/>
      <c r="N833" s="4"/>
    </row>
    <row r="834" ht="14.25" customHeight="1">
      <c r="A834" s="2"/>
      <c r="E834" s="2"/>
      <c r="F834" s="1"/>
      <c r="I834" s="2"/>
      <c r="J834" s="3"/>
      <c r="M834" s="4"/>
      <c r="N834" s="4"/>
    </row>
    <row r="835" ht="14.25" customHeight="1">
      <c r="A835" s="2"/>
      <c r="E835" s="2"/>
      <c r="F835" s="1"/>
      <c r="I835" s="2"/>
      <c r="J835" s="3"/>
      <c r="M835" s="4"/>
      <c r="N835" s="4"/>
    </row>
    <row r="836" ht="14.25" customHeight="1">
      <c r="A836" s="2"/>
      <c r="E836" s="2"/>
      <c r="F836" s="1"/>
      <c r="I836" s="2"/>
      <c r="J836" s="3"/>
      <c r="M836" s="4"/>
      <c r="N836" s="4"/>
    </row>
    <row r="837" ht="14.25" customHeight="1">
      <c r="A837" s="2"/>
      <c r="E837" s="2"/>
      <c r="F837" s="1"/>
      <c r="I837" s="2"/>
      <c r="J837" s="3"/>
      <c r="M837" s="4"/>
      <c r="N837" s="4"/>
    </row>
    <row r="838" ht="14.25" customHeight="1">
      <c r="A838" s="2"/>
      <c r="E838" s="2"/>
      <c r="F838" s="1"/>
      <c r="I838" s="2"/>
      <c r="J838" s="3"/>
      <c r="M838" s="4"/>
      <c r="N838" s="4"/>
    </row>
    <row r="839" ht="14.25" customHeight="1">
      <c r="A839" s="2"/>
      <c r="E839" s="2"/>
      <c r="F839" s="1"/>
      <c r="I839" s="2"/>
      <c r="J839" s="3"/>
      <c r="M839" s="4"/>
      <c r="N839" s="4"/>
    </row>
    <row r="840" ht="14.25" customHeight="1">
      <c r="A840" s="2"/>
      <c r="E840" s="2"/>
      <c r="F840" s="1"/>
      <c r="I840" s="2"/>
      <c r="J840" s="3"/>
      <c r="M840" s="4"/>
      <c r="N840" s="4"/>
    </row>
    <row r="841" ht="14.25" customHeight="1">
      <c r="A841" s="2"/>
      <c r="E841" s="2"/>
      <c r="F841" s="1"/>
      <c r="I841" s="2"/>
      <c r="J841" s="3"/>
      <c r="M841" s="4"/>
      <c r="N841" s="4"/>
    </row>
    <row r="842" ht="14.25" customHeight="1">
      <c r="A842" s="2"/>
      <c r="E842" s="2"/>
      <c r="F842" s="1"/>
      <c r="I842" s="2"/>
      <c r="J842" s="3"/>
      <c r="M842" s="4"/>
      <c r="N842" s="4"/>
    </row>
    <row r="843" ht="14.25" customHeight="1">
      <c r="A843" s="2"/>
      <c r="E843" s="2"/>
      <c r="F843" s="1"/>
      <c r="I843" s="2"/>
      <c r="J843" s="3"/>
      <c r="M843" s="4"/>
      <c r="N843" s="4"/>
    </row>
    <row r="844" ht="14.25" customHeight="1">
      <c r="A844" s="2"/>
      <c r="E844" s="2"/>
      <c r="F844" s="1"/>
      <c r="I844" s="2"/>
      <c r="J844" s="3"/>
      <c r="M844" s="4"/>
      <c r="N844" s="4"/>
    </row>
    <row r="845" ht="14.25" customHeight="1">
      <c r="A845" s="2"/>
      <c r="E845" s="2"/>
      <c r="F845" s="1"/>
      <c r="I845" s="2"/>
      <c r="J845" s="3"/>
      <c r="M845" s="4"/>
      <c r="N845" s="4"/>
    </row>
    <row r="846" ht="14.25" customHeight="1">
      <c r="A846" s="2"/>
      <c r="E846" s="2"/>
      <c r="F846" s="1"/>
      <c r="I846" s="2"/>
      <c r="J846" s="3"/>
      <c r="M846" s="4"/>
      <c r="N846" s="4"/>
    </row>
    <row r="847" ht="14.25" customHeight="1">
      <c r="A847" s="2"/>
      <c r="E847" s="2"/>
      <c r="F847" s="1"/>
      <c r="I847" s="2"/>
      <c r="J847" s="3"/>
      <c r="M847" s="4"/>
      <c r="N847" s="4"/>
    </row>
    <row r="848" ht="14.25" customHeight="1">
      <c r="A848" s="2"/>
      <c r="E848" s="2"/>
      <c r="F848" s="1"/>
      <c r="I848" s="2"/>
      <c r="J848" s="3"/>
      <c r="M848" s="4"/>
      <c r="N848" s="4"/>
    </row>
    <row r="849" ht="14.25" customHeight="1">
      <c r="A849" s="2"/>
      <c r="E849" s="2"/>
      <c r="F849" s="1"/>
      <c r="I849" s="2"/>
      <c r="J849" s="3"/>
      <c r="M849" s="4"/>
      <c r="N849" s="4"/>
    </row>
    <row r="850" ht="14.25" customHeight="1">
      <c r="A850" s="2"/>
      <c r="E850" s="2"/>
      <c r="F850" s="1"/>
      <c r="I850" s="2"/>
      <c r="J850" s="3"/>
      <c r="M850" s="4"/>
      <c r="N850" s="4"/>
    </row>
    <row r="851" ht="14.25" customHeight="1">
      <c r="A851" s="2"/>
      <c r="E851" s="2"/>
      <c r="F851" s="1"/>
      <c r="I851" s="2"/>
      <c r="J851" s="3"/>
      <c r="M851" s="4"/>
      <c r="N851" s="4"/>
    </row>
    <row r="852" ht="14.25" customHeight="1">
      <c r="A852" s="2"/>
      <c r="E852" s="2"/>
      <c r="F852" s="1"/>
      <c r="I852" s="2"/>
      <c r="J852" s="3"/>
      <c r="M852" s="4"/>
      <c r="N852" s="4"/>
    </row>
    <row r="853" ht="14.25" customHeight="1">
      <c r="A853" s="2"/>
      <c r="E853" s="2"/>
      <c r="F853" s="1"/>
      <c r="I853" s="2"/>
      <c r="J853" s="3"/>
      <c r="M853" s="4"/>
      <c r="N853" s="4"/>
    </row>
    <row r="854" ht="14.25" customHeight="1">
      <c r="A854" s="2"/>
      <c r="E854" s="2"/>
      <c r="F854" s="1"/>
      <c r="I854" s="2"/>
      <c r="J854" s="3"/>
      <c r="M854" s="4"/>
      <c r="N854" s="4"/>
    </row>
    <row r="855" ht="14.25" customHeight="1">
      <c r="A855" s="2"/>
      <c r="E855" s="2"/>
      <c r="F855" s="1"/>
      <c r="I855" s="2"/>
      <c r="J855" s="3"/>
      <c r="M855" s="4"/>
      <c r="N855" s="4"/>
    </row>
    <row r="856" ht="14.25" customHeight="1">
      <c r="A856" s="2"/>
      <c r="E856" s="2"/>
      <c r="F856" s="1"/>
      <c r="I856" s="2"/>
      <c r="J856" s="3"/>
      <c r="M856" s="4"/>
      <c r="N856" s="4"/>
    </row>
    <row r="857" ht="14.25" customHeight="1">
      <c r="A857" s="2"/>
      <c r="E857" s="2"/>
      <c r="F857" s="1"/>
      <c r="I857" s="2"/>
      <c r="J857" s="3"/>
      <c r="M857" s="4"/>
      <c r="N857" s="4"/>
    </row>
    <row r="858" ht="14.25" customHeight="1">
      <c r="A858" s="2"/>
      <c r="E858" s="2"/>
      <c r="F858" s="1"/>
      <c r="I858" s="2"/>
      <c r="J858" s="3"/>
      <c r="M858" s="4"/>
      <c r="N858" s="4"/>
    </row>
    <row r="859" ht="14.25" customHeight="1">
      <c r="A859" s="2"/>
      <c r="E859" s="2"/>
      <c r="F859" s="1"/>
      <c r="I859" s="2"/>
      <c r="J859" s="3"/>
      <c r="M859" s="4"/>
      <c r="N859" s="4"/>
    </row>
    <row r="860" ht="14.25" customHeight="1">
      <c r="A860" s="2"/>
      <c r="E860" s="2"/>
      <c r="F860" s="1"/>
      <c r="I860" s="2"/>
      <c r="J860" s="3"/>
      <c r="M860" s="4"/>
      <c r="N860" s="4"/>
    </row>
    <row r="861" ht="14.25" customHeight="1">
      <c r="A861" s="2"/>
      <c r="E861" s="2"/>
      <c r="F861" s="1"/>
      <c r="I861" s="2"/>
      <c r="J861" s="3"/>
      <c r="M861" s="4"/>
      <c r="N861" s="4"/>
    </row>
    <row r="862" ht="14.25" customHeight="1">
      <c r="A862" s="2"/>
      <c r="E862" s="2"/>
      <c r="F862" s="1"/>
      <c r="I862" s="2"/>
      <c r="J862" s="3"/>
      <c r="M862" s="4"/>
      <c r="N862" s="4"/>
    </row>
    <row r="863" ht="14.25" customHeight="1">
      <c r="A863" s="2"/>
      <c r="E863" s="2"/>
      <c r="F863" s="1"/>
      <c r="I863" s="2"/>
      <c r="J863" s="3"/>
      <c r="M863" s="4"/>
      <c r="N863" s="4"/>
    </row>
    <row r="864" ht="14.25" customHeight="1">
      <c r="A864" s="2"/>
      <c r="E864" s="2"/>
      <c r="F864" s="1"/>
      <c r="I864" s="2"/>
      <c r="J864" s="3"/>
      <c r="M864" s="4"/>
      <c r="N864" s="4"/>
    </row>
    <row r="865" ht="14.25" customHeight="1">
      <c r="A865" s="2"/>
      <c r="E865" s="2"/>
      <c r="F865" s="1"/>
      <c r="I865" s="2"/>
      <c r="J865" s="3"/>
      <c r="M865" s="4"/>
      <c r="N865" s="4"/>
    </row>
    <row r="866" ht="14.25" customHeight="1">
      <c r="A866" s="2"/>
      <c r="E866" s="2"/>
      <c r="F866" s="1"/>
      <c r="I866" s="2"/>
      <c r="J866" s="3"/>
      <c r="M866" s="4"/>
      <c r="N866" s="4"/>
    </row>
    <row r="867" ht="14.25" customHeight="1">
      <c r="A867" s="2"/>
      <c r="E867" s="2"/>
      <c r="F867" s="1"/>
      <c r="I867" s="2"/>
      <c r="J867" s="3"/>
      <c r="M867" s="4"/>
      <c r="N867" s="4"/>
    </row>
    <row r="868" ht="14.25" customHeight="1">
      <c r="A868" s="2"/>
      <c r="E868" s="2"/>
      <c r="F868" s="1"/>
      <c r="I868" s="2"/>
      <c r="J868" s="3"/>
      <c r="M868" s="4"/>
      <c r="N868" s="4"/>
    </row>
    <row r="869" ht="14.25" customHeight="1">
      <c r="A869" s="2"/>
      <c r="E869" s="2"/>
      <c r="F869" s="1"/>
      <c r="I869" s="2"/>
      <c r="J869" s="3"/>
      <c r="M869" s="4"/>
      <c r="N869" s="4"/>
    </row>
    <row r="870" ht="14.25" customHeight="1">
      <c r="A870" s="2"/>
      <c r="E870" s="2"/>
      <c r="F870" s="1"/>
      <c r="I870" s="2"/>
      <c r="J870" s="3"/>
      <c r="M870" s="4"/>
      <c r="N870" s="4"/>
    </row>
    <row r="871" ht="14.25" customHeight="1">
      <c r="A871" s="2"/>
      <c r="E871" s="2"/>
      <c r="F871" s="1"/>
      <c r="I871" s="2"/>
      <c r="J871" s="3"/>
      <c r="M871" s="4"/>
      <c r="N871" s="4"/>
    </row>
    <row r="872" ht="14.25" customHeight="1">
      <c r="A872" s="2"/>
      <c r="E872" s="2"/>
      <c r="F872" s="1"/>
      <c r="I872" s="2"/>
      <c r="J872" s="3"/>
      <c r="M872" s="4"/>
      <c r="N872" s="4"/>
    </row>
    <row r="873" ht="14.25" customHeight="1">
      <c r="A873" s="2"/>
      <c r="E873" s="2"/>
      <c r="F873" s="1"/>
      <c r="I873" s="2"/>
      <c r="J873" s="3"/>
      <c r="M873" s="4"/>
      <c r="N873" s="4"/>
    </row>
    <row r="874" ht="14.25" customHeight="1">
      <c r="A874" s="2"/>
      <c r="E874" s="2"/>
      <c r="F874" s="1"/>
      <c r="I874" s="2"/>
      <c r="J874" s="3"/>
      <c r="M874" s="4"/>
      <c r="N874" s="4"/>
    </row>
    <row r="875" ht="14.25" customHeight="1">
      <c r="A875" s="2"/>
      <c r="E875" s="2"/>
      <c r="F875" s="1"/>
      <c r="I875" s="2"/>
      <c r="J875" s="3"/>
      <c r="M875" s="4"/>
      <c r="N875" s="4"/>
    </row>
    <row r="876" ht="14.25" customHeight="1">
      <c r="A876" s="2"/>
      <c r="E876" s="2"/>
      <c r="F876" s="1"/>
      <c r="I876" s="2"/>
      <c r="J876" s="3"/>
      <c r="M876" s="4"/>
      <c r="N876" s="4"/>
    </row>
    <row r="877" ht="14.25" customHeight="1">
      <c r="A877" s="2"/>
      <c r="E877" s="2"/>
      <c r="F877" s="1"/>
      <c r="I877" s="2"/>
      <c r="J877" s="3"/>
      <c r="M877" s="4"/>
      <c r="N877" s="4"/>
    </row>
    <row r="878" ht="14.25" customHeight="1">
      <c r="A878" s="2"/>
      <c r="E878" s="2"/>
      <c r="F878" s="1"/>
      <c r="I878" s="2"/>
      <c r="J878" s="3"/>
      <c r="M878" s="4"/>
      <c r="N878" s="4"/>
    </row>
    <row r="879" ht="14.25" customHeight="1">
      <c r="A879" s="2"/>
      <c r="E879" s="2"/>
      <c r="F879" s="1"/>
      <c r="I879" s="2"/>
      <c r="J879" s="3"/>
      <c r="M879" s="4"/>
      <c r="N879" s="4"/>
    </row>
    <row r="880" ht="14.25" customHeight="1">
      <c r="A880" s="2"/>
      <c r="E880" s="2"/>
      <c r="F880" s="1"/>
      <c r="I880" s="2"/>
      <c r="J880" s="3"/>
      <c r="M880" s="4"/>
      <c r="N880" s="4"/>
    </row>
    <row r="881" ht="14.25" customHeight="1">
      <c r="A881" s="2"/>
      <c r="E881" s="2"/>
      <c r="F881" s="1"/>
      <c r="I881" s="2"/>
      <c r="J881" s="3"/>
      <c r="M881" s="4"/>
      <c r="N881" s="4"/>
    </row>
    <row r="882" ht="14.25" customHeight="1">
      <c r="A882" s="2"/>
      <c r="E882" s="2"/>
      <c r="F882" s="1"/>
      <c r="I882" s="2"/>
      <c r="J882" s="3"/>
      <c r="M882" s="4"/>
      <c r="N882" s="4"/>
    </row>
    <row r="883" ht="14.25" customHeight="1">
      <c r="A883" s="2"/>
      <c r="E883" s="2"/>
      <c r="F883" s="1"/>
      <c r="I883" s="2"/>
      <c r="J883" s="3"/>
      <c r="M883" s="4"/>
      <c r="N883" s="4"/>
    </row>
    <row r="884" ht="14.25" customHeight="1">
      <c r="A884" s="2"/>
      <c r="E884" s="2"/>
      <c r="F884" s="1"/>
      <c r="I884" s="2"/>
      <c r="J884" s="3"/>
      <c r="M884" s="4"/>
      <c r="N884" s="4"/>
    </row>
    <row r="885" ht="14.25" customHeight="1">
      <c r="A885" s="2"/>
      <c r="E885" s="2"/>
      <c r="F885" s="1"/>
      <c r="I885" s="2"/>
      <c r="J885" s="3"/>
      <c r="M885" s="4"/>
      <c r="N885" s="4"/>
    </row>
    <row r="886" ht="14.25" customHeight="1">
      <c r="A886" s="2"/>
      <c r="E886" s="2"/>
      <c r="F886" s="1"/>
      <c r="I886" s="2"/>
      <c r="J886" s="3"/>
      <c r="M886" s="4"/>
      <c r="N886" s="4"/>
    </row>
    <row r="887" ht="14.25" customHeight="1">
      <c r="A887" s="2"/>
      <c r="E887" s="2"/>
      <c r="F887" s="1"/>
      <c r="I887" s="2"/>
      <c r="J887" s="3"/>
      <c r="M887" s="4"/>
      <c r="N887" s="4"/>
    </row>
    <row r="888" ht="14.25" customHeight="1">
      <c r="A888" s="2"/>
      <c r="E888" s="2"/>
      <c r="F888" s="1"/>
      <c r="I888" s="2"/>
      <c r="J888" s="3"/>
      <c r="M888" s="4"/>
      <c r="N888" s="4"/>
    </row>
    <row r="889" ht="14.25" customHeight="1">
      <c r="A889" s="2"/>
      <c r="E889" s="2"/>
      <c r="F889" s="1"/>
      <c r="I889" s="2"/>
      <c r="J889" s="3"/>
      <c r="M889" s="4"/>
      <c r="N889" s="4"/>
    </row>
    <row r="890" ht="14.25" customHeight="1">
      <c r="A890" s="2"/>
      <c r="E890" s="2"/>
      <c r="F890" s="1"/>
      <c r="I890" s="2"/>
      <c r="J890" s="3"/>
      <c r="M890" s="4"/>
      <c r="N890" s="4"/>
    </row>
    <row r="891" ht="14.25" customHeight="1">
      <c r="A891" s="2"/>
      <c r="E891" s="2"/>
      <c r="F891" s="1"/>
      <c r="I891" s="2"/>
      <c r="J891" s="3"/>
      <c r="M891" s="4"/>
      <c r="N891" s="4"/>
    </row>
    <row r="892" ht="14.25" customHeight="1">
      <c r="A892" s="2"/>
      <c r="E892" s="2"/>
      <c r="F892" s="1"/>
      <c r="I892" s="2"/>
      <c r="J892" s="3"/>
      <c r="M892" s="4"/>
      <c r="N892" s="4"/>
    </row>
    <row r="893" ht="14.25" customHeight="1">
      <c r="A893" s="2"/>
      <c r="E893" s="2"/>
      <c r="F893" s="1"/>
      <c r="I893" s="2"/>
      <c r="J893" s="3"/>
      <c r="M893" s="4"/>
      <c r="N893" s="4"/>
    </row>
    <row r="894" ht="14.25" customHeight="1">
      <c r="A894" s="2"/>
      <c r="E894" s="2"/>
      <c r="F894" s="1"/>
      <c r="I894" s="2"/>
      <c r="J894" s="3"/>
      <c r="M894" s="4"/>
      <c r="N894" s="4"/>
    </row>
    <row r="895" ht="14.25" customHeight="1">
      <c r="A895" s="2"/>
      <c r="E895" s="2"/>
      <c r="F895" s="1"/>
      <c r="I895" s="2"/>
      <c r="J895" s="3"/>
      <c r="M895" s="4"/>
      <c r="N895" s="4"/>
    </row>
    <row r="896" ht="14.25" customHeight="1">
      <c r="A896" s="2"/>
      <c r="E896" s="2"/>
      <c r="F896" s="1"/>
      <c r="I896" s="2"/>
      <c r="J896" s="3"/>
      <c r="M896" s="4"/>
      <c r="N896" s="4"/>
    </row>
    <row r="897" ht="14.25" customHeight="1">
      <c r="A897" s="2"/>
      <c r="E897" s="2"/>
      <c r="F897" s="1"/>
      <c r="I897" s="2"/>
      <c r="J897" s="3"/>
      <c r="M897" s="4"/>
      <c r="N897" s="4"/>
    </row>
    <row r="898" ht="14.25" customHeight="1">
      <c r="A898" s="2"/>
      <c r="E898" s="2"/>
      <c r="F898" s="1"/>
      <c r="I898" s="2"/>
      <c r="J898" s="3"/>
      <c r="M898" s="4"/>
      <c r="N898" s="4"/>
    </row>
    <row r="899" ht="14.25" customHeight="1">
      <c r="A899" s="2"/>
      <c r="E899" s="2"/>
      <c r="F899" s="1"/>
      <c r="I899" s="2"/>
      <c r="J899" s="3"/>
      <c r="M899" s="4"/>
      <c r="N899" s="4"/>
    </row>
    <row r="900" ht="14.25" customHeight="1">
      <c r="A900" s="2"/>
      <c r="E900" s="2"/>
      <c r="F900" s="1"/>
      <c r="I900" s="2"/>
      <c r="J900" s="3"/>
      <c r="M900" s="4"/>
      <c r="N900" s="4"/>
    </row>
    <row r="901" ht="14.25" customHeight="1">
      <c r="A901" s="2"/>
      <c r="E901" s="2"/>
      <c r="F901" s="1"/>
      <c r="I901" s="2"/>
      <c r="J901" s="3"/>
      <c r="M901" s="4"/>
      <c r="N901" s="4"/>
    </row>
    <row r="902" ht="14.25" customHeight="1">
      <c r="A902" s="2"/>
      <c r="E902" s="2"/>
      <c r="F902" s="1"/>
      <c r="I902" s="2"/>
      <c r="J902" s="3"/>
      <c r="M902" s="4"/>
      <c r="N902" s="4"/>
    </row>
    <row r="903" ht="14.25" customHeight="1">
      <c r="A903" s="2"/>
      <c r="E903" s="2"/>
      <c r="F903" s="1"/>
      <c r="I903" s="2"/>
      <c r="J903" s="3"/>
      <c r="M903" s="4"/>
      <c r="N903" s="4"/>
    </row>
    <row r="904" ht="14.25" customHeight="1">
      <c r="A904" s="2"/>
      <c r="E904" s="2"/>
      <c r="F904" s="1"/>
      <c r="I904" s="2"/>
      <c r="J904" s="3"/>
      <c r="M904" s="4"/>
      <c r="N904" s="4"/>
    </row>
    <row r="905" ht="14.25" customHeight="1">
      <c r="A905" s="2"/>
      <c r="E905" s="2"/>
      <c r="F905" s="1"/>
      <c r="I905" s="2"/>
      <c r="J905" s="3"/>
      <c r="M905" s="4"/>
      <c r="N905" s="4"/>
    </row>
    <row r="906" ht="14.25" customHeight="1">
      <c r="A906" s="2"/>
      <c r="E906" s="2"/>
      <c r="F906" s="1"/>
      <c r="I906" s="2"/>
      <c r="J906" s="3"/>
      <c r="M906" s="4"/>
      <c r="N906" s="4"/>
    </row>
    <row r="907" ht="14.25" customHeight="1">
      <c r="A907" s="2"/>
      <c r="E907" s="2"/>
      <c r="F907" s="1"/>
      <c r="I907" s="2"/>
      <c r="J907" s="3"/>
      <c r="M907" s="4"/>
      <c r="N907" s="4"/>
    </row>
    <row r="908" ht="14.25" customHeight="1">
      <c r="A908" s="2"/>
      <c r="E908" s="2"/>
      <c r="F908" s="1"/>
      <c r="I908" s="2"/>
      <c r="J908" s="3"/>
      <c r="M908" s="4"/>
      <c r="N908" s="4"/>
    </row>
    <row r="909" ht="14.25" customHeight="1">
      <c r="A909" s="2"/>
      <c r="E909" s="2"/>
      <c r="F909" s="1"/>
      <c r="I909" s="2"/>
      <c r="J909" s="3"/>
      <c r="M909" s="4"/>
      <c r="N909" s="4"/>
    </row>
    <row r="910" ht="14.25" customHeight="1">
      <c r="A910" s="2"/>
      <c r="E910" s="2"/>
      <c r="F910" s="1"/>
      <c r="I910" s="2"/>
      <c r="J910" s="3"/>
      <c r="M910" s="4"/>
      <c r="N910" s="4"/>
    </row>
    <row r="911" ht="14.25" customHeight="1">
      <c r="A911" s="2"/>
      <c r="E911" s="2"/>
      <c r="F911" s="1"/>
      <c r="I911" s="2"/>
      <c r="J911" s="3"/>
      <c r="M911" s="4"/>
      <c r="N911" s="4"/>
    </row>
    <row r="912" ht="14.25" customHeight="1">
      <c r="A912" s="2"/>
      <c r="E912" s="2"/>
      <c r="F912" s="1"/>
      <c r="I912" s="2"/>
      <c r="J912" s="3"/>
      <c r="M912" s="4"/>
      <c r="N912" s="4"/>
    </row>
    <row r="913" ht="14.25" customHeight="1">
      <c r="A913" s="2"/>
      <c r="E913" s="2"/>
      <c r="F913" s="1"/>
      <c r="I913" s="2"/>
      <c r="J913" s="3"/>
      <c r="M913" s="4"/>
      <c r="N913" s="4"/>
    </row>
    <row r="914" ht="14.25" customHeight="1">
      <c r="A914" s="2"/>
      <c r="E914" s="2"/>
      <c r="F914" s="1"/>
      <c r="I914" s="2"/>
      <c r="J914" s="3"/>
      <c r="M914" s="4"/>
      <c r="N914" s="4"/>
    </row>
    <row r="915" ht="14.25" customHeight="1">
      <c r="A915" s="2"/>
      <c r="E915" s="2"/>
      <c r="F915" s="1"/>
      <c r="I915" s="2"/>
      <c r="J915" s="3"/>
      <c r="M915" s="4"/>
      <c r="N915" s="4"/>
    </row>
    <row r="916" ht="14.25" customHeight="1">
      <c r="A916" s="2"/>
      <c r="E916" s="2"/>
      <c r="F916" s="1"/>
      <c r="I916" s="2"/>
      <c r="J916" s="3"/>
      <c r="M916" s="4"/>
      <c r="N916" s="4"/>
    </row>
    <row r="917" ht="14.25" customHeight="1">
      <c r="A917" s="2"/>
      <c r="E917" s="2"/>
      <c r="F917" s="1"/>
      <c r="I917" s="2"/>
      <c r="J917" s="3"/>
      <c r="M917" s="4"/>
      <c r="N917" s="4"/>
    </row>
    <row r="918" ht="14.25" customHeight="1">
      <c r="A918" s="2"/>
      <c r="E918" s="2"/>
      <c r="F918" s="1"/>
      <c r="I918" s="2"/>
      <c r="J918" s="3"/>
      <c r="M918" s="4"/>
      <c r="N918" s="4"/>
    </row>
    <row r="919" ht="14.25" customHeight="1">
      <c r="A919" s="2"/>
      <c r="E919" s="2"/>
      <c r="F919" s="1"/>
      <c r="I919" s="2"/>
      <c r="J919" s="3"/>
      <c r="M919" s="4"/>
      <c r="N919" s="4"/>
    </row>
    <row r="920" ht="14.25" customHeight="1">
      <c r="A920" s="2"/>
      <c r="E920" s="2"/>
      <c r="F920" s="1"/>
      <c r="I920" s="2"/>
      <c r="J920" s="3"/>
      <c r="M920" s="4"/>
      <c r="N920" s="4"/>
    </row>
    <row r="921" ht="14.25" customHeight="1">
      <c r="A921" s="2"/>
      <c r="E921" s="2"/>
      <c r="F921" s="1"/>
      <c r="I921" s="2"/>
      <c r="J921" s="3"/>
      <c r="M921" s="4"/>
      <c r="N921" s="4"/>
    </row>
    <row r="922" ht="14.25" customHeight="1">
      <c r="A922" s="2"/>
      <c r="E922" s="2"/>
      <c r="F922" s="1"/>
      <c r="I922" s="2"/>
      <c r="J922" s="3"/>
      <c r="M922" s="4"/>
      <c r="N922" s="4"/>
    </row>
    <row r="923" ht="14.25" customHeight="1">
      <c r="A923" s="2"/>
      <c r="E923" s="2"/>
      <c r="F923" s="1"/>
      <c r="I923" s="2"/>
      <c r="J923" s="3"/>
      <c r="M923" s="4"/>
      <c r="N923" s="4"/>
    </row>
    <row r="924" ht="14.25" customHeight="1">
      <c r="A924" s="2"/>
      <c r="E924" s="2"/>
      <c r="F924" s="1"/>
      <c r="I924" s="2"/>
      <c r="J924" s="3"/>
      <c r="M924" s="4"/>
      <c r="N924" s="4"/>
    </row>
    <row r="925" ht="14.25" customHeight="1">
      <c r="A925" s="2"/>
      <c r="E925" s="2"/>
      <c r="F925" s="1"/>
      <c r="I925" s="2"/>
      <c r="J925" s="3"/>
      <c r="M925" s="4"/>
      <c r="N925" s="4"/>
    </row>
    <row r="926" ht="14.25" customHeight="1">
      <c r="A926" s="2"/>
      <c r="E926" s="2"/>
      <c r="F926" s="1"/>
      <c r="I926" s="2"/>
      <c r="J926" s="3"/>
      <c r="M926" s="4"/>
      <c r="N926" s="4"/>
    </row>
    <row r="927" ht="14.25" customHeight="1">
      <c r="A927" s="2"/>
      <c r="E927" s="2"/>
      <c r="F927" s="1"/>
      <c r="I927" s="2"/>
      <c r="J927" s="3"/>
      <c r="M927" s="4"/>
      <c r="N927" s="4"/>
    </row>
    <row r="928" ht="14.25" customHeight="1">
      <c r="A928" s="2"/>
      <c r="E928" s="2"/>
      <c r="F928" s="1"/>
      <c r="I928" s="2"/>
      <c r="J928" s="3"/>
      <c r="M928" s="4"/>
      <c r="N928" s="4"/>
    </row>
    <row r="929" ht="14.25" customHeight="1">
      <c r="A929" s="2"/>
      <c r="E929" s="2"/>
      <c r="F929" s="1"/>
      <c r="I929" s="2"/>
      <c r="J929" s="3"/>
      <c r="M929" s="4"/>
      <c r="N929" s="4"/>
    </row>
    <row r="930" ht="14.25" customHeight="1">
      <c r="A930" s="2"/>
      <c r="E930" s="2"/>
      <c r="F930" s="1"/>
      <c r="I930" s="2"/>
      <c r="J930" s="3"/>
      <c r="M930" s="4"/>
      <c r="N930" s="4"/>
    </row>
    <row r="931" ht="14.25" customHeight="1">
      <c r="A931" s="2"/>
      <c r="E931" s="2"/>
      <c r="F931" s="1"/>
      <c r="I931" s="2"/>
      <c r="J931" s="3"/>
      <c r="M931" s="4"/>
      <c r="N931" s="4"/>
    </row>
    <row r="932" ht="14.25" customHeight="1">
      <c r="A932" s="2"/>
      <c r="E932" s="2"/>
      <c r="F932" s="1"/>
      <c r="I932" s="2"/>
      <c r="J932" s="3"/>
      <c r="M932" s="4"/>
      <c r="N932" s="4"/>
    </row>
    <row r="933" ht="14.25" customHeight="1">
      <c r="A933" s="2"/>
      <c r="E933" s="2"/>
      <c r="F933" s="1"/>
      <c r="I933" s="2"/>
      <c r="J933" s="3"/>
      <c r="M933" s="4"/>
      <c r="N933" s="4"/>
    </row>
    <row r="934" ht="14.25" customHeight="1">
      <c r="A934" s="2"/>
      <c r="E934" s="2"/>
      <c r="F934" s="1"/>
      <c r="I934" s="2"/>
      <c r="J934" s="3"/>
      <c r="M934" s="4"/>
      <c r="N934" s="4"/>
    </row>
    <row r="935" ht="14.25" customHeight="1">
      <c r="A935" s="2"/>
      <c r="E935" s="2"/>
      <c r="F935" s="1"/>
      <c r="I935" s="2"/>
      <c r="J935" s="3"/>
      <c r="M935" s="4"/>
      <c r="N935" s="4"/>
    </row>
    <row r="936" ht="14.25" customHeight="1">
      <c r="A936" s="2"/>
      <c r="E936" s="2"/>
      <c r="F936" s="1"/>
      <c r="I936" s="2"/>
      <c r="J936" s="3"/>
      <c r="M936" s="4"/>
      <c r="N936" s="4"/>
    </row>
    <row r="937" ht="14.25" customHeight="1">
      <c r="A937" s="2"/>
      <c r="E937" s="2"/>
      <c r="F937" s="1"/>
      <c r="I937" s="2"/>
      <c r="J937" s="3"/>
      <c r="M937" s="4"/>
      <c r="N937" s="4"/>
    </row>
    <row r="938" ht="14.25" customHeight="1">
      <c r="A938" s="2"/>
      <c r="E938" s="2"/>
      <c r="F938" s="1"/>
      <c r="I938" s="2"/>
      <c r="J938" s="3"/>
      <c r="M938" s="4"/>
      <c r="N938" s="4"/>
    </row>
    <row r="939" ht="14.25" customHeight="1">
      <c r="A939" s="2"/>
      <c r="E939" s="2"/>
      <c r="F939" s="1"/>
      <c r="I939" s="2"/>
      <c r="J939" s="3"/>
      <c r="M939" s="4"/>
      <c r="N939" s="4"/>
    </row>
    <row r="940" ht="14.25" customHeight="1">
      <c r="A940" s="2"/>
      <c r="E940" s="2"/>
      <c r="F940" s="1"/>
      <c r="I940" s="2"/>
      <c r="J940" s="3"/>
      <c r="M940" s="4"/>
      <c r="N940" s="4"/>
    </row>
    <row r="941" ht="14.25" customHeight="1">
      <c r="A941" s="2"/>
      <c r="E941" s="2"/>
      <c r="F941" s="1"/>
      <c r="I941" s="2"/>
      <c r="J941" s="3"/>
      <c r="M941" s="4"/>
      <c r="N941" s="4"/>
    </row>
    <row r="942" ht="14.25" customHeight="1">
      <c r="A942" s="2"/>
      <c r="E942" s="2"/>
      <c r="F942" s="1"/>
      <c r="I942" s="2"/>
      <c r="J942" s="3"/>
      <c r="M942" s="4"/>
      <c r="N942" s="4"/>
    </row>
    <row r="943" ht="14.25" customHeight="1">
      <c r="A943" s="2"/>
      <c r="E943" s="2"/>
      <c r="F943" s="1"/>
      <c r="I943" s="2"/>
      <c r="J943" s="3"/>
      <c r="M943" s="4"/>
      <c r="N943" s="4"/>
    </row>
    <row r="944" ht="14.25" customHeight="1">
      <c r="A944" s="2"/>
      <c r="E944" s="2"/>
      <c r="F944" s="1"/>
      <c r="I944" s="2"/>
      <c r="J944" s="3"/>
      <c r="M944" s="4"/>
      <c r="N944" s="4"/>
    </row>
    <row r="945" ht="14.25" customHeight="1">
      <c r="A945" s="2"/>
      <c r="E945" s="2"/>
      <c r="F945" s="1"/>
      <c r="I945" s="2"/>
      <c r="J945" s="3"/>
      <c r="M945" s="4"/>
      <c r="N945" s="4"/>
    </row>
    <row r="946" ht="14.25" customHeight="1">
      <c r="A946" s="2"/>
      <c r="E946" s="2"/>
      <c r="F946" s="1"/>
      <c r="I946" s="2"/>
      <c r="J946" s="3"/>
      <c r="M946" s="4"/>
      <c r="N946" s="4"/>
    </row>
  </sheetData>
  <mergeCells count="16">
    <mergeCell ref="P1:S1"/>
    <mergeCell ref="AO1:AS1"/>
    <mergeCell ref="A2:D2"/>
    <mergeCell ref="E2:H2"/>
    <mergeCell ref="I2:M2"/>
    <mergeCell ref="R13:V13"/>
    <mergeCell ref="R37:V37"/>
    <mergeCell ref="S229:V229"/>
    <mergeCell ref="R258:S258"/>
    <mergeCell ref="S122:T122"/>
    <mergeCell ref="V141:W146"/>
    <mergeCell ref="AG143:AN143"/>
    <mergeCell ref="S151:V151"/>
    <mergeCell ref="R160:V160"/>
    <mergeCell ref="S187:X187"/>
    <mergeCell ref="R219:W219"/>
  </mergeCells>
  <printOptions/>
  <pageMargins bottom="0.75" footer="0.0" header="0.0" left="0.7" right="0.7" top="0.75"/>
  <pageSetup orientation="portrait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26.43"/>
    <col customWidth="1" min="8" max="9" width="8.71"/>
    <col customWidth="1" min="10" max="10" width="10.14"/>
    <col customWidth="1" min="11" max="11" width="10.29"/>
    <col customWidth="1" min="12" max="12" width="11.43"/>
    <col customWidth="1" min="13" max="13" width="24.71"/>
    <col customWidth="1" min="14" max="15" width="11.86"/>
    <col customWidth="1" min="16" max="16" width="14.71"/>
    <col customWidth="1" min="17" max="17" width="13.0"/>
    <col customWidth="1" min="18" max="18" width="10.0"/>
    <col customWidth="1" min="19" max="19" width="11.0"/>
    <col customWidth="1" min="20" max="20" width="12.43"/>
    <col customWidth="1" min="21" max="21" width="10.57"/>
    <col customWidth="1" min="22" max="23" width="12.29"/>
    <col customWidth="1" min="24" max="26" width="8.71"/>
  </cols>
  <sheetData>
    <row r="1" ht="14.25" customHeight="1">
      <c r="A1" s="22"/>
      <c r="B1" s="21" t="s">
        <v>89</v>
      </c>
      <c r="C1" s="21" t="s">
        <v>90</v>
      </c>
      <c r="D1" s="21" t="s">
        <v>91</v>
      </c>
      <c r="E1" s="21" t="s">
        <v>92</v>
      </c>
      <c r="F1" s="22" t="s">
        <v>8</v>
      </c>
      <c r="G1" s="108" t="s">
        <v>9</v>
      </c>
      <c r="J1" s="53" t="s">
        <v>89</v>
      </c>
      <c r="K1" s="53" t="s">
        <v>90</v>
      </c>
      <c r="L1" s="53" t="s">
        <v>91</v>
      </c>
      <c r="M1" s="53" t="s">
        <v>92</v>
      </c>
    </row>
    <row r="2" ht="14.25" customHeight="1">
      <c r="A2" s="21">
        <v>2.0210401E7</v>
      </c>
      <c r="B2" s="21">
        <v>1.27</v>
      </c>
      <c r="C2" s="21">
        <v>0.29</v>
      </c>
      <c r="D2" s="21">
        <v>-0.02</v>
      </c>
      <c r="E2" s="21">
        <v>0.0</v>
      </c>
      <c r="F2" s="22">
        <v>6.262854865455303E-4</v>
      </c>
      <c r="G2" s="108">
        <v>-0.06937371451345448</v>
      </c>
      <c r="J2" s="53">
        <v>1.27</v>
      </c>
      <c r="K2" s="53">
        <v>0.29</v>
      </c>
      <c r="L2" s="53">
        <v>-0.02</v>
      </c>
      <c r="M2" s="109"/>
    </row>
    <row r="3" ht="14.25" customHeight="1">
      <c r="A3" s="21">
        <v>2.0210405E7</v>
      </c>
      <c r="B3" s="21">
        <v>1.27</v>
      </c>
      <c r="C3" s="21">
        <v>-0.57</v>
      </c>
      <c r="D3" s="21">
        <v>-0.72</v>
      </c>
      <c r="E3" s="21">
        <v>0.0</v>
      </c>
      <c r="F3" s="22">
        <v>0.00629511859745624</v>
      </c>
      <c r="G3" s="108">
        <v>-0.06370488140254377</v>
      </c>
      <c r="J3" s="109">
        <f t="shared" ref="J3:M3" si="1">AVERAGE(B2:B743)</f>
        <v>0.02924528302</v>
      </c>
      <c r="K3" s="109">
        <f t="shared" si="1"/>
        <v>-0.03367924528</v>
      </c>
      <c r="L3" s="109">
        <f t="shared" si="1"/>
        <v>0.02249326146</v>
      </c>
      <c r="M3" s="109">
        <f t="shared" si="1"/>
        <v>0.00980458221</v>
      </c>
    </row>
    <row r="4" ht="14.25" customHeight="1">
      <c r="A4" s="21">
        <v>2.0210406E7</v>
      </c>
      <c r="B4" s="21">
        <v>0.01</v>
      </c>
      <c r="C4" s="21">
        <v>-0.32</v>
      </c>
      <c r="D4" s="21">
        <v>0.1</v>
      </c>
      <c r="E4" s="21">
        <v>0.0</v>
      </c>
      <c r="F4" s="22">
        <v>0.0014487556479954034</v>
      </c>
      <c r="G4" s="108">
        <v>-0.0685512443520046</v>
      </c>
    </row>
    <row r="5" ht="14.25" customHeight="1">
      <c r="A5" s="21">
        <v>2.0210407E7</v>
      </c>
      <c r="B5" s="21">
        <v>-0.12</v>
      </c>
      <c r="C5" s="21">
        <v>-1.6</v>
      </c>
      <c r="D5" s="21">
        <v>0.3</v>
      </c>
      <c r="E5" s="21">
        <v>0.0</v>
      </c>
      <c r="F5" s="22">
        <v>0.007005633395926525</v>
      </c>
      <c r="G5" s="108">
        <v>-0.06299436660407348</v>
      </c>
    </row>
    <row r="6" ht="14.25" customHeight="1">
      <c r="A6" s="21">
        <v>2.0210408E7</v>
      </c>
      <c r="B6" s="21">
        <v>0.62</v>
      </c>
      <c r="C6" s="21">
        <v>0.6</v>
      </c>
      <c r="D6" s="21">
        <v>-1.16</v>
      </c>
      <c r="E6" s="21">
        <v>0.0</v>
      </c>
      <c r="F6" s="22">
        <v>0.02334794273508689</v>
      </c>
      <c r="G6" s="108">
        <v>-0.046652057264913116</v>
      </c>
    </row>
    <row r="7" ht="14.25" customHeight="1">
      <c r="A7" s="21">
        <v>2.0210409E7</v>
      </c>
      <c r="B7" s="21">
        <v>0.65</v>
      </c>
      <c r="C7" s="21">
        <v>-0.64</v>
      </c>
      <c r="D7" s="21">
        <v>0.13</v>
      </c>
      <c r="E7" s="21">
        <v>0.0</v>
      </c>
      <c r="F7" s="22">
        <v>8.869900731034441E-5</v>
      </c>
      <c r="G7" s="108">
        <v>-0.06991130099268966</v>
      </c>
      <c r="J7" s="110" t="s">
        <v>93</v>
      </c>
      <c r="K7" s="51"/>
      <c r="O7" s="111"/>
      <c r="P7" s="111" t="s">
        <v>15</v>
      </c>
      <c r="Q7" s="111" t="s">
        <v>16</v>
      </c>
      <c r="R7" s="111" t="s">
        <v>17</v>
      </c>
      <c r="S7" s="111" t="s">
        <v>18</v>
      </c>
      <c r="T7" s="111" t="s">
        <v>19</v>
      </c>
      <c r="U7" s="111" t="s">
        <v>20</v>
      </c>
      <c r="V7" s="111" t="s">
        <v>21</v>
      </c>
      <c r="W7" s="111" t="s">
        <v>22</v>
      </c>
    </row>
    <row r="8" ht="14.25" customHeight="1">
      <c r="A8" s="21">
        <v>2.0210412E7</v>
      </c>
      <c r="B8" s="21">
        <v>-0.05</v>
      </c>
      <c r="C8" s="21">
        <v>-0.6</v>
      </c>
      <c r="D8" s="21">
        <v>0.58</v>
      </c>
      <c r="E8" s="21">
        <v>0.0</v>
      </c>
      <c r="F8" s="22">
        <v>-0.01038702645765821</v>
      </c>
      <c r="G8" s="108">
        <v>-0.08038702645765822</v>
      </c>
      <c r="J8" s="34">
        <f>M3+(J2*J3+K2*K3+L2*L3)*756</f>
        <v>20.36484987</v>
      </c>
      <c r="K8" s="34" t="s">
        <v>94</v>
      </c>
      <c r="O8" s="21" t="s">
        <v>24</v>
      </c>
      <c r="P8" s="21">
        <v>-0.06926218769385788</v>
      </c>
      <c r="Q8" s="21">
        <v>4.605728013564181E-4</v>
      </c>
      <c r="R8" s="21">
        <v>-150.38271363371013</v>
      </c>
      <c r="S8" s="21">
        <v>0.0</v>
      </c>
      <c r="T8" s="21">
        <v>-0.07016637869451856</v>
      </c>
      <c r="U8" s="21">
        <v>-0.0683579966931972</v>
      </c>
      <c r="V8" s="21">
        <v>-0.07016637869451856</v>
      </c>
      <c r="W8" s="21">
        <v>-0.0683579966931972</v>
      </c>
    </row>
    <row r="9" ht="14.25" customHeight="1">
      <c r="A9" s="21">
        <v>2.0210413E7</v>
      </c>
      <c r="B9" s="21">
        <v>0.41</v>
      </c>
      <c r="C9" s="21">
        <v>-0.3</v>
      </c>
      <c r="D9" s="21">
        <v>-1.58</v>
      </c>
      <c r="E9" s="21">
        <v>0.0</v>
      </c>
      <c r="F9" s="22">
        <v>-0.00507255869467127</v>
      </c>
      <c r="G9" s="108">
        <v>-0.07507255869467128</v>
      </c>
      <c r="O9" s="21">
        <v>1.27</v>
      </c>
      <c r="P9" s="21">
        <v>6.185394135475642E-4</v>
      </c>
      <c r="Q9" s="21">
        <v>4.485069544765104E-4</v>
      </c>
      <c r="R9" s="21">
        <v>1.3791077426425031</v>
      </c>
      <c r="S9" s="21">
        <v>0.1682798994989955</v>
      </c>
      <c r="T9" s="21">
        <v>-2.619640612061703E-4</v>
      </c>
      <c r="U9" s="21">
        <v>0.0014990428883012987</v>
      </c>
      <c r="V9" s="21">
        <v>-2.619640612061703E-4</v>
      </c>
      <c r="W9" s="21">
        <v>0.0014990428883012987</v>
      </c>
    </row>
    <row r="10" ht="14.25" customHeight="1">
      <c r="A10" s="21">
        <v>2.0210414E7</v>
      </c>
      <c r="B10" s="21">
        <v>-0.35</v>
      </c>
      <c r="C10" s="21">
        <v>0.78</v>
      </c>
      <c r="D10" s="21">
        <v>1.42</v>
      </c>
      <c r="E10" s="21">
        <v>0.0</v>
      </c>
      <c r="F10" s="22">
        <v>0.004004150287159058</v>
      </c>
      <c r="G10" s="108">
        <v>-0.06599584971284095</v>
      </c>
      <c r="O10" s="21">
        <v>0.29</v>
      </c>
      <c r="P10" s="21">
        <v>-6.686671723936678E-4</v>
      </c>
      <c r="Q10" s="21">
        <v>6.959759047415019E-4</v>
      </c>
      <c r="R10" s="21">
        <v>-0.9607619571858926</v>
      </c>
      <c r="S10" s="21">
        <v>0.33698696321296073</v>
      </c>
      <c r="T10" s="21">
        <v>-0.002034998722781837</v>
      </c>
      <c r="U10" s="21">
        <v>6.976643779945017E-4</v>
      </c>
      <c r="V10" s="21">
        <v>-0.002034998722781837</v>
      </c>
      <c r="W10" s="21">
        <v>6.976643779945017E-4</v>
      </c>
    </row>
    <row r="11" ht="14.25" customHeight="1">
      <c r="A11" s="21">
        <v>2.0210415E7</v>
      </c>
      <c r="B11" s="21">
        <v>1.04</v>
      </c>
      <c r="C11" s="21">
        <v>-0.43</v>
      </c>
      <c r="D11" s="21">
        <v>-1.18</v>
      </c>
      <c r="E11" s="21">
        <v>0.0</v>
      </c>
      <c r="F11" s="22">
        <v>0.03401432500226642</v>
      </c>
      <c r="G11" s="108">
        <v>-0.035985674997733585</v>
      </c>
      <c r="O11" s="21">
        <v>-0.02</v>
      </c>
      <c r="P11" s="21">
        <v>8.055024032421227E-4</v>
      </c>
      <c r="Q11" s="21">
        <v>4.946723795754812E-4</v>
      </c>
      <c r="R11" s="21">
        <v>1.6283553246562708</v>
      </c>
      <c r="S11" s="21">
        <v>0.10387692942884685</v>
      </c>
      <c r="T11" s="21">
        <v>-1.6563248047286568E-4</v>
      </c>
      <c r="U11" s="21">
        <v>0.001776637286957111</v>
      </c>
      <c r="V11" s="21">
        <v>-1.6563248047286568E-4</v>
      </c>
      <c r="W11" s="21">
        <v>0.001776637286957111</v>
      </c>
    </row>
    <row r="12" ht="14.25" customHeight="1">
      <c r="A12" s="21">
        <v>2.0210416E7</v>
      </c>
      <c r="B12" s="21">
        <v>0.27</v>
      </c>
      <c r="C12" s="21">
        <v>-0.35</v>
      </c>
      <c r="D12" s="21">
        <v>0.64</v>
      </c>
      <c r="E12" s="21">
        <v>0.0</v>
      </c>
      <c r="F12" s="22">
        <v>-0.0525494463016386</v>
      </c>
      <c r="G12" s="108">
        <v>-0.12254944630163861</v>
      </c>
    </row>
    <row r="13" ht="14.25" customHeight="1">
      <c r="A13" s="21">
        <v>2.0210419E7</v>
      </c>
      <c r="B13" s="21">
        <v>-0.73</v>
      </c>
      <c r="C13" s="21">
        <v>-0.77</v>
      </c>
      <c r="D13" s="21">
        <v>0.78</v>
      </c>
      <c r="E13" s="21">
        <v>0.0</v>
      </c>
      <c r="F13" s="22">
        <v>-0.016336072442031613</v>
      </c>
      <c r="G13" s="108">
        <v>-0.08633607244203162</v>
      </c>
      <c r="I13" s="112" t="s">
        <v>95</v>
      </c>
    </row>
    <row r="14" ht="14.25" customHeight="1">
      <c r="A14" s="21">
        <v>2.021042E7</v>
      </c>
      <c r="B14" s="21">
        <v>-0.94</v>
      </c>
      <c r="C14" s="21">
        <v>-1.18</v>
      </c>
      <c r="D14" s="21">
        <v>-1.57</v>
      </c>
      <c r="E14" s="21">
        <v>0.0</v>
      </c>
      <c r="F14" s="22">
        <v>-0.019828835668438072</v>
      </c>
      <c r="G14" s="108">
        <v>-0.08982883566843808</v>
      </c>
    </row>
    <row r="15" ht="14.25" customHeight="1">
      <c r="A15" s="21">
        <v>2.0210421E7</v>
      </c>
      <c r="B15" s="21">
        <v>1.11</v>
      </c>
      <c r="C15" s="21">
        <v>1.38</v>
      </c>
      <c r="D15" s="21">
        <v>0.11</v>
      </c>
      <c r="E15" s="21">
        <v>0.0</v>
      </c>
      <c r="F15" s="22">
        <v>0.009243328712829957</v>
      </c>
      <c r="G15" s="108">
        <v>-0.06075667128717005</v>
      </c>
    </row>
    <row r="16" ht="14.25" customHeight="1">
      <c r="A16" s="21">
        <v>2.0210422E7</v>
      </c>
      <c r="B16" s="21">
        <v>-0.77</v>
      </c>
      <c r="C16" s="21">
        <v>0.65</v>
      </c>
      <c r="D16" s="21">
        <v>-0.78</v>
      </c>
      <c r="E16" s="21">
        <v>0.0</v>
      </c>
      <c r="F16" s="22">
        <v>-0.02088988310395168</v>
      </c>
      <c r="G16" s="108">
        <v>-0.09088988310395169</v>
      </c>
    </row>
    <row r="17" ht="14.25" customHeight="1">
      <c r="A17" s="21">
        <v>2.0210423E7</v>
      </c>
      <c r="B17" s="21">
        <v>1.26</v>
      </c>
      <c r="C17" s="21">
        <v>0.74</v>
      </c>
      <c r="D17" s="21">
        <v>0.7</v>
      </c>
      <c r="E17" s="21">
        <v>0.0</v>
      </c>
      <c r="F17" s="22">
        <v>-0.010774306281751023</v>
      </c>
      <c r="G17" s="108">
        <v>-0.08077430628175103</v>
      </c>
    </row>
    <row r="18" ht="14.25" customHeight="1">
      <c r="A18" s="21">
        <v>2.0210426E7</v>
      </c>
      <c r="B18" s="21">
        <v>0.43</v>
      </c>
      <c r="C18" s="21">
        <v>0.86</v>
      </c>
      <c r="D18" s="21">
        <v>-0.48</v>
      </c>
      <c r="E18" s="21">
        <v>0.0</v>
      </c>
      <c r="F18" s="22">
        <v>-0.0035562547058192173</v>
      </c>
      <c r="G18" s="108">
        <v>-0.07355625470581922</v>
      </c>
    </row>
    <row r="19" ht="14.25" customHeight="1">
      <c r="A19" s="21">
        <v>2.0210427E7</v>
      </c>
      <c r="B19" s="21">
        <v>-0.03</v>
      </c>
      <c r="C19" s="21">
        <v>-0.16</v>
      </c>
      <c r="D19" s="21">
        <v>0.86</v>
      </c>
      <c r="E19" s="21">
        <v>0.0</v>
      </c>
      <c r="F19" s="22">
        <v>0.007832190574270426</v>
      </c>
      <c r="G19" s="108">
        <v>-0.06216780942572958</v>
      </c>
    </row>
    <row r="20" ht="14.25" customHeight="1">
      <c r="A20" s="21">
        <v>2.0210428E7</v>
      </c>
      <c r="B20" s="21">
        <v>-0.06</v>
      </c>
      <c r="C20" s="21">
        <v>0.19</v>
      </c>
      <c r="D20" s="21">
        <v>0.2</v>
      </c>
      <c r="E20" s="21">
        <v>0.0</v>
      </c>
      <c r="F20" s="22">
        <v>0.0038290723851108766</v>
      </c>
      <c r="G20" s="108">
        <v>-0.06617092761488913</v>
      </c>
    </row>
    <row r="21" ht="14.25" customHeight="1">
      <c r="A21" s="21">
        <v>2.0210429E7</v>
      </c>
      <c r="B21" s="21">
        <v>0.39</v>
      </c>
      <c r="C21" s="21">
        <v>-1.13</v>
      </c>
      <c r="D21" s="21">
        <v>1.07</v>
      </c>
      <c r="E21" s="21">
        <v>0.0</v>
      </c>
      <c r="F21" s="22">
        <v>0.004907220722413896</v>
      </c>
      <c r="G21" s="108">
        <v>-0.06509277927758611</v>
      </c>
    </row>
    <row r="22" ht="14.25" customHeight="1">
      <c r="A22" s="21">
        <v>2.021043E7</v>
      </c>
      <c r="B22" s="21">
        <v>-0.83</v>
      </c>
      <c r="C22" s="21">
        <v>-0.42</v>
      </c>
      <c r="D22" s="21">
        <v>-0.32</v>
      </c>
      <c r="E22" s="21">
        <v>0.0</v>
      </c>
      <c r="F22" s="22">
        <v>-0.020537812200852823</v>
      </c>
      <c r="G22" s="108">
        <v>-0.09053781220085283</v>
      </c>
    </row>
    <row r="23" ht="14.25" customHeight="1">
      <c r="A23" s="21">
        <v>2.0210503E7</v>
      </c>
      <c r="B23" s="21">
        <v>0.17</v>
      </c>
      <c r="C23" s="21">
        <v>0.46</v>
      </c>
      <c r="D23" s="21">
        <v>1.7</v>
      </c>
      <c r="E23" s="21">
        <v>0.0</v>
      </c>
      <c r="F23" s="22">
        <v>-0.0014638841726716256</v>
      </c>
      <c r="G23" s="108">
        <v>-0.07146388417267163</v>
      </c>
    </row>
    <row r="24" ht="14.25" customHeight="1">
      <c r="A24" s="21">
        <v>2.0210504E7</v>
      </c>
      <c r="B24" s="21">
        <v>-0.89</v>
      </c>
      <c r="C24" s="21">
        <v>-0.75</v>
      </c>
      <c r="D24" s="21">
        <v>1.99</v>
      </c>
      <c r="E24" s="21">
        <v>0.0</v>
      </c>
      <c r="F24" s="22">
        <v>-0.0045844395206632305</v>
      </c>
      <c r="G24" s="108">
        <v>-0.07458443952066324</v>
      </c>
    </row>
    <row r="25" ht="14.25" customHeight="1">
      <c r="A25" s="21">
        <v>2.0210505E7</v>
      </c>
      <c r="B25" s="21">
        <v>-0.05</v>
      </c>
      <c r="C25" s="21">
        <v>-0.46</v>
      </c>
      <c r="D25" s="21">
        <v>1.33</v>
      </c>
      <c r="E25" s="21">
        <v>0.0</v>
      </c>
      <c r="F25" s="22">
        <v>0.0015794314046944091</v>
      </c>
      <c r="G25" s="108">
        <v>-0.0684205685953056</v>
      </c>
    </row>
    <row r="26" ht="14.25" customHeight="1">
      <c r="A26" s="21">
        <v>2.0210506E7</v>
      </c>
      <c r="B26" s="21">
        <v>0.48</v>
      </c>
      <c r="C26" s="21">
        <v>-0.82</v>
      </c>
      <c r="D26" s="21">
        <v>1.21</v>
      </c>
      <c r="E26" s="21">
        <v>0.0</v>
      </c>
      <c r="F26" s="22">
        <v>0.008413865405034748</v>
      </c>
      <c r="G26" s="108">
        <v>-0.06158613459496526</v>
      </c>
    </row>
    <row r="27" ht="14.25" customHeight="1">
      <c r="A27" s="21">
        <v>2.0210507E7</v>
      </c>
      <c r="B27" s="21">
        <v>0.84</v>
      </c>
      <c r="C27" s="21">
        <v>0.43</v>
      </c>
      <c r="D27" s="21">
        <v>-0.1</v>
      </c>
      <c r="E27" s="21">
        <v>0.0</v>
      </c>
      <c r="F27" s="22">
        <v>-0.008858870860309564</v>
      </c>
      <c r="G27" s="108">
        <v>-0.07885887086030957</v>
      </c>
    </row>
    <row r="28" ht="14.25" customHeight="1">
      <c r="A28" s="21">
        <v>2.021051E7</v>
      </c>
      <c r="B28" s="21">
        <v>-1.36</v>
      </c>
      <c r="C28" s="21">
        <v>-1.68</v>
      </c>
      <c r="D28" s="21">
        <v>1.69</v>
      </c>
      <c r="E28" s="21">
        <v>0.0</v>
      </c>
      <c r="F28" s="22">
        <v>-0.005221309302941957</v>
      </c>
      <c r="G28" s="108">
        <v>-0.07522130930294196</v>
      </c>
    </row>
    <row r="29" ht="14.25" customHeight="1">
      <c r="A29" s="21">
        <v>2.0210511E7</v>
      </c>
      <c r="B29" s="21">
        <v>-0.63</v>
      </c>
      <c r="C29" s="21">
        <v>0.93</v>
      </c>
      <c r="D29" s="21">
        <v>-0.86</v>
      </c>
      <c r="E29" s="21">
        <v>0.0</v>
      </c>
      <c r="F29" s="22">
        <v>0.0010612894667021422</v>
      </c>
      <c r="G29" s="108">
        <v>-0.06893871053329786</v>
      </c>
    </row>
    <row r="30" ht="14.25" customHeight="1">
      <c r="A30" s="21">
        <v>2.0210512E7</v>
      </c>
      <c r="B30" s="21">
        <v>-2.34</v>
      </c>
      <c r="C30" s="21">
        <v>-1.32</v>
      </c>
      <c r="D30" s="21">
        <v>0.7</v>
      </c>
      <c r="E30" s="21">
        <v>0.0</v>
      </c>
      <c r="F30" s="22">
        <v>0.0024602699647582327</v>
      </c>
      <c r="G30" s="108">
        <v>-0.06753973003524177</v>
      </c>
    </row>
    <row r="31" ht="14.25" customHeight="1">
      <c r="A31" s="21">
        <v>2.0210513E7</v>
      </c>
      <c r="B31" s="21">
        <v>1.02</v>
      </c>
      <c r="C31" s="21">
        <v>0.26</v>
      </c>
      <c r="D31" s="21">
        <v>1.14</v>
      </c>
      <c r="E31" s="21">
        <v>0.0</v>
      </c>
      <c r="F31" s="22">
        <v>0.014099892784172452</v>
      </c>
      <c r="G31" s="108">
        <v>-0.055900107215827555</v>
      </c>
    </row>
    <row r="32" ht="14.25" customHeight="1">
      <c r="A32" s="21">
        <v>2.0210514E7</v>
      </c>
      <c r="B32" s="21">
        <v>1.81</v>
      </c>
      <c r="C32" s="21">
        <v>0.98</v>
      </c>
      <c r="D32" s="21">
        <v>-0.14</v>
      </c>
      <c r="E32" s="21">
        <v>0.0</v>
      </c>
      <c r="F32" s="22">
        <v>0.013635990813648302</v>
      </c>
      <c r="G32" s="108">
        <v>-0.056364009186351705</v>
      </c>
    </row>
    <row r="33" ht="14.25" customHeight="1">
      <c r="A33" s="21">
        <v>2.0210517E7</v>
      </c>
      <c r="B33" s="21">
        <v>-0.24</v>
      </c>
      <c r="C33" s="21">
        <v>0.6</v>
      </c>
      <c r="D33" s="21">
        <v>0.82</v>
      </c>
      <c r="E33" s="21">
        <v>0.0</v>
      </c>
      <c r="F33" s="22">
        <v>0.0056432710351037585</v>
      </c>
      <c r="G33" s="108">
        <v>-0.06435672896489625</v>
      </c>
    </row>
    <row r="34" ht="14.25" customHeight="1">
      <c r="A34" s="21">
        <v>2.0210518E7</v>
      </c>
      <c r="B34" s="21">
        <v>-0.69</v>
      </c>
      <c r="C34" s="21">
        <v>0.24</v>
      </c>
      <c r="D34" s="21">
        <v>-0.92</v>
      </c>
      <c r="E34" s="21">
        <v>0.0</v>
      </c>
      <c r="F34" s="22">
        <v>-0.035501664036913794</v>
      </c>
      <c r="G34" s="108">
        <v>-0.1055016640369138</v>
      </c>
    </row>
    <row r="35" ht="14.25" customHeight="1">
      <c r="A35" s="21">
        <v>2.0210519E7</v>
      </c>
      <c r="B35" s="21">
        <v>-0.34</v>
      </c>
      <c r="C35" s="21">
        <v>-0.38</v>
      </c>
      <c r="D35" s="21">
        <v>-0.45</v>
      </c>
      <c r="E35" s="21">
        <v>0.0</v>
      </c>
      <c r="F35" s="22">
        <v>-0.012510720201114323</v>
      </c>
      <c r="G35" s="108">
        <v>-0.08251072020111433</v>
      </c>
    </row>
    <row r="36" ht="14.25" customHeight="1">
      <c r="A36" s="21">
        <v>2.021052E7</v>
      </c>
      <c r="B36" s="21">
        <v>1.15</v>
      </c>
      <c r="C36" s="21">
        <v>-0.12</v>
      </c>
      <c r="D36" s="21">
        <v>-1.4</v>
      </c>
      <c r="E36" s="21">
        <v>0.0</v>
      </c>
      <c r="F36" s="22">
        <v>-0.005915734943836237</v>
      </c>
      <c r="G36" s="108">
        <v>-0.07591573494383624</v>
      </c>
    </row>
    <row r="37" ht="14.25" customHeight="1">
      <c r="A37" s="21">
        <v>2.0210521E7</v>
      </c>
      <c r="B37" s="21">
        <v>-0.04</v>
      </c>
      <c r="C37" s="21">
        <v>0.22</v>
      </c>
      <c r="D37" s="21">
        <v>0.98</v>
      </c>
      <c r="E37" s="21">
        <v>0.0</v>
      </c>
      <c r="F37" s="22">
        <v>0.007765258339126557</v>
      </c>
      <c r="G37" s="108">
        <v>-0.06223474166087345</v>
      </c>
    </row>
    <row r="38" ht="14.25" customHeight="1">
      <c r="A38" s="21">
        <v>2.0210524E7</v>
      </c>
      <c r="B38" s="21">
        <v>0.99</v>
      </c>
      <c r="C38" s="21">
        <v>-0.38</v>
      </c>
      <c r="D38" s="21">
        <v>-0.67</v>
      </c>
      <c r="E38" s="21">
        <v>0.0</v>
      </c>
      <c r="F38" s="22">
        <v>0.009327110846324427</v>
      </c>
      <c r="G38" s="108">
        <v>-0.06067288915367558</v>
      </c>
    </row>
    <row r="39" ht="14.25" customHeight="1">
      <c r="A39" s="21">
        <v>2.0210525E7</v>
      </c>
      <c r="B39" s="21">
        <v>-0.3</v>
      </c>
      <c r="C39" s="21">
        <v>-0.63</v>
      </c>
      <c r="D39" s="21">
        <v>-1.2</v>
      </c>
      <c r="E39" s="21">
        <v>0.0</v>
      </c>
      <c r="F39" s="22">
        <v>0.003774161611194815</v>
      </c>
      <c r="G39" s="108">
        <v>-0.06622583838880519</v>
      </c>
    </row>
    <row r="40" ht="14.25" customHeight="1">
      <c r="A40" s="21">
        <v>2.0210526E7</v>
      </c>
      <c r="B40" s="21">
        <v>0.47</v>
      </c>
      <c r="C40" s="21">
        <v>1.77</v>
      </c>
      <c r="D40" s="21">
        <v>0.55</v>
      </c>
      <c r="E40" s="21">
        <v>0.0</v>
      </c>
      <c r="F40" s="22">
        <v>0.009437252666174789</v>
      </c>
      <c r="G40" s="108">
        <v>-0.06056274733382522</v>
      </c>
    </row>
    <row r="41" ht="14.25" customHeight="1">
      <c r="A41" s="21">
        <v>2.0210527E7</v>
      </c>
      <c r="B41" s="21">
        <v>0.28</v>
      </c>
      <c r="C41" s="21">
        <v>0.8</v>
      </c>
      <c r="D41" s="21">
        <v>0.95</v>
      </c>
      <c r="E41" s="21">
        <v>0.0</v>
      </c>
      <c r="F41" s="22">
        <v>0.002568792533017783</v>
      </c>
      <c r="G41" s="108">
        <v>-0.06743120746698222</v>
      </c>
    </row>
    <row r="42" ht="14.25" customHeight="1">
      <c r="A42" s="21">
        <v>2.0210528E7</v>
      </c>
      <c r="B42" s="21">
        <v>0.04</v>
      </c>
      <c r="C42" s="21">
        <v>-0.29</v>
      </c>
      <c r="D42" s="21">
        <v>-0.32</v>
      </c>
      <c r="E42" s="21">
        <v>0.0</v>
      </c>
      <c r="F42" s="22">
        <v>0.02369446394889363</v>
      </c>
      <c r="G42" s="108">
        <v>-0.04630553605110638</v>
      </c>
    </row>
    <row r="43" ht="14.25" customHeight="1">
      <c r="A43" s="21">
        <v>2.0210601E7</v>
      </c>
      <c r="B43" s="21">
        <v>0.03</v>
      </c>
      <c r="C43" s="21">
        <v>1.13</v>
      </c>
      <c r="D43" s="21">
        <v>1.43</v>
      </c>
      <c r="E43" s="21">
        <v>0.0</v>
      </c>
      <c r="F43" s="22">
        <v>0.003058906389178606</v>
      </c>
      <c r="G43" s="108">
        <v>-0.0669410936108214</v>
      </c>
    </row>
    <row r="44" ht="14.25" customHeight="1">
      <c r="A44" s="21">
        <v>2.0210602E7</v>
      </c>
      <c r="B44" s="21">
        <v>0.12</v>
      </c>
      <c r="C44" s="21">
        <v>-0.13</v>
      </c>
      <c r="D44" s="21">
        <v>0.34</v>
      </c>
      <c r="E44" s="21">
        <v>0.0</v>
      </c>
      <c r="F44" s="22">
        <v>0.011496259874141712</v>
      </c>
      <c r="G44" s="108">
        <v>-0.058503740125858295</v>
      </c>
    </row>
    <row r="45" ht="14.25" customHeight="1">
      <c r="A45" s="21">
        <v>2.0210603E7</v>
      </c>
      <c r="B45" s="21">
        <v>-0.53</v>
      </c>
      <c r="C45" s="21">
        <v>-0.54</v>
      </c>
      <c r="D45" s="21">
        <v>0.73</v>
      </c>
      <c r="E45" s="21">
        <v>0.0</v>
      </c>
      <c r="F45" s="22">
        <v>0.001517907106883154</v>
      </c>
      <c r="G45" s="108">
        <v>-0.06848209289311685</v>
      </c>
    </row>
    <row r="46" ht="14.25" customHeight="1">
      <c r="A46" s="21">
        <v>2.0210604E7</v>
      </c>
      <c r="B46" s="21">
        <v>0.89</v>
      </c>
      <c r="C46" s="21">
        <v>-0.36</v>
      </c>
      <c r="D46" s="21">
        <v>-0.9</v>
      </c>
      <c r="E46" s="21">
        <v>0.0</v>
      </c>
      <c r="F46" s="22">
        <v>0.016192547731763707</v>
      </c>
      <c r="G46" s="108">
        <v>-0.0538074522682363</v>
      </c>
    </row>
    <row r="47" ht="14.25" customHeight="1">
      <c r="A47" s="21">
        <v>2.0210607E7</v>
      </c>
      <c r="B47" s="21">
        <v>0.15</v>
      </c>
      <c r="C47" s="21">
        <v>1.53</v>
      </c>
      <c r="D47" s="21">
        <v>-0.91</v>
      </c>
      <c r="E47" s="21">
        <v>0.0</v>
      </c>
      <c r="F47" s="22">
        <v>-0.030133813157949052</v>
      </c>
      <c r="G47" s="108">
        <v>-0.10013381315794906</v>
      </c>
    </row>
    <row r="48" ht="14.25" customHeight="1">
      <c r="A48" s="21">
        <v>2.0210608E7</v>
      </c>
      <c r="B48" s="21">
        <v>0.19</v>
      </c>
      <c r="C48" s="21">
        <v>1.15</v>
      </c>
      <c r="D48" s="21">
        <v>-0.31</v>
      </c>
      <c r="E48" s="21">
        <v>0.0</v>
      </c>
      <c r="F48" s="22">
        <v>0.0011042631459077246</v>
      </c>
      <c r="G48" s="108">
        <v>-0.06889573685409228</v>
      </c>
    </row>
    <row r="49" ht="14.25" customHeight="1">
      <c r="A49" s="21">
        <v>2.0210609E7</v>
      </c>
      <c r="B49" s="21">
        <v>-0.3</v>
      </c>
      <c r="C49" s="21">
        <v>-0.29</v>
      </c>
      <c r="D49" s="21">
        <v>-0.84</v>
      </c>
      <c r="E49" s="21">
        <v>0.0</v>
      </c>
      <c r="F49" s="22">
        <v>0.007965328213262124</v>
      </c>
      <c r="G49" s="108">
        <v>-0.06203467178673788</v>
      </c>
    </row>
    <row r="50" ht="14.25" customHeight="1">
      <c r="A50" s="21">
        <v>2.021061E7</v>
      </c>
      <c r="B50" s="21">
        <v>0.4</v>
      </c>
      <c r="C50" s="21">
        <v>-0.91</v>
      </c>
      <c r="D50" s="21">
        <v>-2.03</v>
      </c>
      <c r="E50" s="21">
        <v>0.0</v>
      </c>
      <c r="F50" s="22">
        <v>-0.0025950236605098986</v>
      </c>
      <c r="G50" s="108">
        <v>-0.0725950236605099</v>
      </c>
    </row>
    <row r="51" ht="14.25" customHeight="1">
      <c r="A51" s="21">
        <v>2.0210611E7</v>
      </c>
      <c r="B51" s="21">
        <v>0.37</v>
      </c>
      <c r="C51" s="21">
        <v>0.67</v>
      </c>
      <c r="D51" s="21">
        <v>0.18</v>
      </c>
      <c r="E51" s="21">
        <v>0.0</v>
      </c>
      <c r="F51" s="22">
        <v>-0.015136294990330534</v>
      </c>
      <c r="G51" s="108">
        <v>-0.08513629499033054</v>
      </c>
    </row>
    <row r="52" ht="14.25" customHeight="1">
      <c r="A52" s="21">
        <v>2.0210614E7</v>
      </c>
      <c r="B52" s="21">
        <v>0.15</v>
      </c>
      <c r="C52" s="21">
        <v>-0.31</v>
      </c>
      <c r="D52" s="21">
        <v>-1.62</v>
      </c>
      <c r="E52" s="21">
        <v>0.0</v>
      </c>
      <c r="F52" s="22">
        <v>-0.007689647456110005</v>
      </c>
      <c r="G52" s="108">
        <v>-0.07768964745611001</v>
      </c>
    </row>
    <row r="53" ht="14.25" customHeight="1">
      <c r="A53" s="21">
        <v>2.0210615E7</v>
      </c>
      <c r="B53" s="21">
        <v>-0.3</v>
      </c>
      <c r="C53" s="21">
        <v>-0.02</v>
      </c>
      <c r="D53" s="21">
        <v>1.3</v>
      </c>
      <c r="E53" s="21">
        <v>0.0</v>
      </c>
      <c r="F53" s="22">
        <v>5.291974517107612E-4</v>
      </c>
      <c r="G53" s="108">
        <v>-0.06947080254828925</v>
      </c>
    </row>
    <row r="54" ht="14.25" customHeight="1">
      <c r="A54" s="21">
        <v>2.0210616E7</v>
      </c>
      <c r="B54" s="21">
        <v>-0.45</v>
      </c>
      <c r="C54" s="21">
        <v>0.44</v>
      </c>
      <c r="D54" s="21">
        <v>0.19</v>
      </c>
      <c r="E54" s="21">
        <v>0.0</v>
      </c>
      <c r="F54" s="22">
        <v>0.008077312395699199</v>
      </c>
      <c r="G54" s="108">
        <v>-0.06192268760430081</v>
      </c>
    </row>
    <row r="55" ht="14.25" customHeight="1">
      <c r="A55" s="21">
        <v>2.0210617E7</v>
      </c>
      <c r="B55" s="21">
        <v>0.01</v>
      </c>
      <c r="C55" s="21">
        <v>-0.5</v>
      </c>
      <c r="D55" s="21">
        <v>-3.57</v>
      </c>
      <c r="E55" s="21">
        <v>0.0</v>
      </c>
      <c r="F55" s="22">
        <v>0.004776074273108888</v>
      </c>
      <c r="G55" s="108">
        <v>-0.06522392572689112</v>
      </c>
    </row>
    <row r="56" ht="14.25" customHeight="1">
      <c r="A56" s="21">
        <v>2.0210618E7</v>
      </c>
      <c r="B56" s="21">
        <v>-1.22</v>
      </c>
      <c r="C56" s="21">
        <v>-0.43</v>
      </c>
      <c r="D56" s="21">
        <v>-1.45</v>
      </c>
      <c r="E56" s="21">
        <v>0.0</v>
      </c>
      <c r="F56" s="22">
        <v>-0.001975240903946962</v>
      </c>
      <c r="G56" s="108">
        <v>-0.07197524090394697</v>
      </c>
    </row>
    <row r="57" ht="14.25" customHeight="1">
      <c r="A57" s="21">
        <v>2.0210621E7</v>
      </c>
      <c r="B57" s="21">
        <v>1.35</v>
      </c>
      <c r="C57" s="21">
        <v>0.6</v>
      </c>
      <c r="D57" s="21">
        <v>1.04</v>
      </c>
      <c r="E57" s="21">
        <v>0.0</v>
      </c>
      <c r="F57" s="22">
        <v>0.004221995702242465</v>
      </c>
      <c r="G57" s="108">
        <v>-0.06577800429775754</v>
      </c>
    </row>
    <row r="58" ht="14.25" customHeight="1">
      <c r="A58" s="21">
        <v>2.0210622E7</v>
      </c>
      <c r="B58" s="21">
        <v>0.58</v>
      </c>
      <c r="C58" s="21">
        <v>0.05</v>
      </c>
      <c r="D58" s="21">
        <v>-0.46</v>
      </c>
      <c r="E58" s="21">
        <v>0.0</v>
      </c>
      <c r="F58" s="22">
        <v>-0.004470530155508579</v>
      </c>
      <c r="G58" s="108">
        <v>-0.07447053015550859</v>
      </c>
    </row>
    <row r="59" ht="14.25" customHeight="1">
      <c r="A59" s="21">
        <v>2.0210623E7</v>
      </c>
      <c r="B59" s="21">
        <v>0.01</v>
      </c>
      <c r="C59" s="21">
        <v>0.54</v>
      </c>
      <c r="D59" s="21">
        <v>-0.28</v>
      </c>
      <c r="E59" s="21">
        <v>0.0</v>
      </c>
      <c r="F59" s="22">
        <v>0.00844264052052579</v>
      </c>
      <c r="G59" s="108">
        <v>-0.061557359479474216</v>
      </c>
    </row>
    <row r="60" ht="14.25" customHeight="1">
      <c r="A60" s="21">
        <v>2.0210624E7</v>
      </c>
      <c r="B60" s="21">
        <v>0.69</v>
      </c>
      <c r="C60" s="21">
        <v>0.65</v>
      </c>
      <c r="D60" s="21">
        <v>0.25</v>
      </c>
      <c r="E60" s="21">
        <v>0.0</v>
      </c>
      <c r="F60" s="22">
        <v>0.01007116866064628</v>
      </c>
      <c r="G60" s="108">
        <v>-0.05992883133935373</v>
      </c>
    </row>
    <row r="61" ht="14.25" customHeight="1">
      <c r="A61" s="21">
        <v>2.0210625E7</v>
      </c>
      <c r="B61" s="21">
        <v>0.32</v>
      </c>
      <c r="C61" s="21">
        <v>-0.71</v>
      </c>
      <c r="D61" s="21">
        <v>0.44</v>
      </c>
      <c r="E61" s="21">
        <v>0.0</v>
      </c>
      <c r="F61" s="22">
        <v>6.07991949348019E-4</v>
      </c>
      <c r="G61" s="108">
        <v>-0.06939200805065199</v>
      </c>
    </row>
    <row r="62" ht="14.25" customHeight="1">
      <c r="A62" s="21">
        <v>2.0210628E7</v>
      </c>
      <c r="B62" s="21">
        <v>0.22</v>
      </c>
      <c r="C62" s="21">
        <v>-0.49</v>
      </c>
      <c r="D62" s="21">
        <v>-1.59</v>
      </c>
      <c r="E62" s="21">
        <v>0.0</v>
      </c>
      <c r="F62" s="22">
        <v>-0.0027180730952579557</v>
      </c>
      <c r="G62" s="108">
        <v>-0.07271807309525796</v>
      </c>
    </row>
    <row r="63" ht="14.25" customHeight="1">
      <c r="A63" s="21">
        <v>2.0210629E7</v>
      </c>
      <c r="B63" s="21">
        <v>0.0</v>
      </c>
      <c r="C63" s="21">
        <v>-0.25</v>
      </c>
      <c r="D63" s="21">
        <v>-0.28</v>
      </c>
      <c r="E63" s="21">
        <v>0.0</v>
      </c>
      <c r="F63" s="22">
        <v>0.0059028897519664</v>
      </c>
      <c r="G63" s="108">
        <v>-0.0640971102480336</v>
      </c>
    </row>
    <row r="64" ht="14.25" customHeight="1">
      <c r="A64" s="21">
        <v>2.021063E7</v>
      </c>
      <c r="B64" s="21">
        <v>0.07</v>
      </c>
      <c r="C64" s="21">
        <v>-0.13</v>
      </c>
      <c r="D64" s="21">
        <v>0.77</v>
      </c>
      <c r="E64" s="21">
        <v>0.0</v>
      </c>
      <c r="F64" s="22">
        <v>0.007778664839163341</v>
      </c>
      <c r="G64" s="108">
        <v>-0.062221335160836666</v>
      </c>
    </row>
    <row r="65" ht="14.25" customHeight="1">
      <c r="A65" s="21">
        <v>2.0210701E7</v>
      </c>
      <c r="B65" s="21">
        <v>0.43</v>
      </c>
      <c r="C65" s="21">
        <v>0.37</v>
      </c>
      <c r="D65" s="21">
        <v>0.41</v>
      </c>
      <c r="E65" s="21">
        <v>0.0</v>
      </c>
      <c r="F65" s="22">
        <v>0.010711148877828647</v>
      </c>
      <c r="G65" s="108">
        <v>-0.05928885112217136</v>
      </c>
    </row>
    <row r="66" ht="14.25" customHeight="1">
      <c r="A66" s="21">
        <v>2.0210702E7</v>
      </c>
      <c r="B66" s="21">
        <v>0.56</v>
      </c>
      <c r="C66" s="21">
        <v>-1.32</v>
      </c>
      <c r="D66" s="21">
        <v>-0.72</v>
      </c>
      <c r="E66" s="21">
        <v>0.0</v>
      </c>
      <c r="F66" s="22">
        <v>0.004886624569460318</v>
      </c>
      <c r="G66" s="108">
        <v>-0.06511337543053969</v>
      </c>
    </row>
    <row r="67" ht="14.25" customHeight="1">
      <c r="A67" s="21">
        <v>2.0210706E7</v>
      </c>
      <c r="B67" s="21">
        <v>-0.28</v>
      </c>
      <c r="C67" s="21">
        <v>-0.65</v>
      </c>
      <c r="D67" s="21">
        <v>-2.0</v>
      </c>
      <c r="E67" s="21">
        <v>0.0</v>
      </c>
      <c r="F67" s="22">
        <v>3.5879588102361026E-5</v>
      </c>
      <c r="G67" s="108">
        <v>-0.06996412041189765</v>
      </c>
    </row>
    <row r="68" ht="14.25" customHeight="1">
      <c r="A68" s="21">
        <v>2.0210707E7</v>
      </c>
      <c r="B68" s="21">
        <v>0.09</v>
      </c>
      <c r="C68" s="21">
        <v>-0.91</v>
      </c>
      <c r="D68" s="21">
        <v>0.08</v>
      </c>
      <c r="E68" s="21">
        <v>0.0</v>
      </c>
      <c r="F68" s="22">
        <v>0.014154719452732722</v>
      </c>
      <c r="G68" s="108">
        <v>-0.055845280547267284</v>
      </c>
    </row>
    <row r="69" ht="14.25" customHeight="1">
      <c r="A69" s="21">
        <v>2.0210708E7</v>
      </c>
      <c r="B69" s="21">
        <v>-0.86</v>
      </c>
      <c r="C69" s="21">
        <v>0.15</v>
      </c>
      <c r="D69" s="21">
        <v>-0.77</v>
      </c>
      <c r="E69" s="21">
        <v>0.0</v>
      </c>
      <c r="F69" s="22">
        <v>0.020770499353707672</v>
      </c>
      <c r="G69" s="108">
        <v>-0.049229500646292335</v>
      </c>
    </row>
    <row r="70" ht="14.25" customHeight="1">
      <c r="A70" s="21">
        <v>2.0210709E7</v>
      </c>
      <c r="B70" s="21">
        <v>1.25</v>
      </c>
      <c r="C70" s="21">
        <v>0.61</v>
      </c>
      <c r="D70" s="21">
        <v>1.57</v>
      </c>
      <c r="E70" s="21">
        <v>0.0</v>
      </c>
      <c r="F70" s="22">
        <v>-0.0355712535553343</v>
      </c>
      <c r="G70" s="108">
        <v>-0.10557125355533431</v>
      </c>
    </row>
    <row r="71" ht="14.25" customHeight="1">
      <c r="A71" s="21">
        <v>2.0210712E7</v>
      </c>
      <c r="B71" s="21">
        <v>0.23</v>
      </c>
      <c r="C71" s="21">
        <v>-0.17</v>
      </c>
      <c r="D71" s="21">
        <v>0.58</v>
      </c>
      <c r="E71" s="21">
        <v>0.0</v>
      </c>
      <c r="F71" s="22">
        <v>-0.0017307843600031791</v>
      </c>
      <c r="G71" s="108">
        <v>-0.07173078436000319</v>
      </c>
    </row>
    <row r="72" ht="14.25" customHeight="1">
      <c r="A72" s="21">
        <v>2.0210713E7</v>
      </c>
      <c r="B72" s="21">
        <v>-0.56</v>
      </c>
      <c r="C72" s="21">
        <v>-1.13</v>
      </c>
      <c r="D72" s="21">
        <v>-0.42</v>
      </c>
      <c r="E72" s="21">
        <v>0.0</v>
      </c>
      <c r="F72" s="22">
        <v>0.005870292435523838</v>
      </c>
      <c r="G72" s="108">
        <v>-0.06412970756447617</v>
      </c>
    </row>
    <row r="73" ht="14.25" customHeight="1">
      <c r="A73" s="21">
        <v>2.0210714E7</v>
      </c>
      <c r="B73" s="21">
        <v>-0.26</v>
      </c>
      <c r="C73" s="21">
        <v>-1.16</v>
      </c>
      <c r="D73" s="21">
        <v>0.34</v>
      </c>
      <c r="E73" s="21">
        <v>0.0</v>
      </c>
      <c r="F73" s="22">
        <v>0.010144685304013468</v>
      </c>
      <c r="G73" s="108">
        <v>-0.05985531469598654</v>
      </c>
    </row>
    <row r="74" ht="14.25" customHeight="1">
      <c r="A74" s="21">
        <v>2.0210715E7</v>
      </c>
      <c r="B74" s="21">
        <v>-0.38</v>
      </c>
      <c r="C74" s="21">
        <v>-0.35</v>
      </c>
      <c r="D74" s="21">
        <v>0.79</v>
      </c>
      <c r="E74" s="21">
        <v>0.0</v>
      </c>
      <c r="F74" s="22">
        <v>0.009789029535864913</v>
      </c>
      <c r="G74" s="108">
        <v>-0.060210970464135094</v>
      </c>
    </row>
    <row r="75" ht="14.25" customHeight="1">
      <c r="A75" s="21">
        <v>2.0210716E7</v>
      </c>
      <c r="B75" s="21">
        <v>-0.77</v>
      </c>
      <c r="C75" s="21">
        <v>-0.22</v>
      </c>
      <c r="D75" s="21">
        <v>-1.28</v>
      </c>
      <c r="E75" s="21">
        <v>0.0</v>
      </c>
      <c r="F75" s="22">
        <v>0.008861546661928621</v>
      </c>
      <c r="G75" s="108">
        <v>-0.061138453338071386</v>
      </c>
    </row>
    <row r="76" ht="14.25" customHeight="1">
      <c r="A76" s="21">
        <v>2.0210719E7</v>
      </c>
      <c r="B76" s="21">
        <v>-1.42</v>
      </c>
      <c r="C76" s="21">
        <v>0.31</v>
      </c>
      <c r="D76" s="21">
        <v>-1.75</v>
      </c>
      <c r="E76" s="21">
        <v>0.0</v>
      </c>
      <c r="F76" s="22">
        <v>-0.0015153419128789425</v>
      </c>
      <c r="G76" s="108">
        <v>-0.07151534191287895</v>
      </c>
    </row>
    <row r="77" ht="14.25" customHeight="1">
      <c r="A77" s="21">
        <v>2.021072E7</v>
      </c>
      <c r="B77" s="21">
        <v>1.69</v>
      </c>
      <c r="C77" s="21">
        <v>0.78</v>
      </c>
      <c r="D77" s="21">
        <v>0.16</v>
      </c>
      <c r="E77" s="21">
        <v>0.0</v>
      </c>
      <c r="F77" s="22">
        <v>0.009740405141142494</v>
      </c>
      <c r="G77" s="108">
        <v>-0.06025959485885751</v>
      </c>
    </row>
    <row r="78" ht="14.25" customHeight="1">
      <c r="A78" s="21">
        <v>2.0210721E7</v>
      </c>
      <c r="B78" s="21">
        <v>0.95</v>
      </c>
      <c r="C78" s="21">
        <v>0.62</v>
      </c>
      <c r="D78" s="21">
        <v>0.81</v>
      </c>
      <c r="E78" s="21">
        <v>0.0</v>
      </c>
      <c r="F78" s="22">
        <v>-0.010809054798364026</v>
      </c>
      <c r="G78" s="108">
        <v>-0.08080905479836403</v>
      </c>
    </row>
    <row r="79" ht="14.25" customHeight="1">
      <c r="A79" s="21">
        <v>2.0210722E7</v>
      </c>
      <c r="B79" s="21">
        <v>0.09</v>
      </c>
      <c r="C79" s="21">
        <v>-1.33</v>
      </c>
      <c r="D79" s="21">
        <v>-1.01</v>
      </c>
      <c r="E79" s="21">
        <v>0.0</v>
      </c>
      <c r="F79" s="22">
        <v>0.004226229313719632</v>
      </c>
      <c r="G79" s="108">
        <v>-0.06577377068628038</v>
      </c>
    </row>
    <row r="80" ht="14.25" customHeight="1">
      <c r="A80" s="21">
        <v>2.0210723E7</v>
      </c>
      <c r="B80" s="21">
        <v>0.98</v>
      </c>
      <c r="C80" s="21">
        <v>-0.09</v>
      </c>
      <c r="D80" s="21">
        <v>-0.48</v>
      </c>
      <c r="E80" s="21">
        <v>0.0</v>
      </c>
      <c r="F80" s="22">
        <v>0.004034839574182936</v>
      </c>
      <c r="G80" s="108">
        <v>-0.06596516042581707</v>
      </c>
    </row>
    <row r="81" ht="14.25" customHeight="1">
      <c r="A81" s="21">
        <v>2.0210726E7</v>
      </c>
      <c r="B81" s="21">
        <v>0.18</v>
      </c>
      <c r="C81" s="21">
        <v>-0.1</v>
      </c>
      <c r="D81" s="21">
        <v>1.34</v>
      </c>
      <c r="E81" s="21">
        <v>0.0</v>
      </c>
      <c r="F81" s="22">
        <v>0.002687168769127446</v>
      </c>
      <c r="G81" s="108">
        <v>-0.06731283123087256</v>
      </c>
    </row>
    <row r="82" ht="14.25" customHeight="1">
      <c r="A82" s="21">
        <v>2.0210727E7</v>
      </c>
      <c r="B82" s="21">
        <v>-0.66</v>
      </c>
      <c r="C82" s="21">
        <v>-0.64</v>
      </c>
      <c r="D82" s="21">
        <v>0.58</v>
      </c>
      <c r="E82" s="21">
        <v>0.0</v>
      </c>
      <c r="F82" s="22">
        <v>0.017212971610365724</v>
      </c>
      <c r="G82" s="108">
        <v>-0.05278702838963428</v>
      </c>
    </row>
    <row r="83" ht="14.25" customHeight="1">
      <c r="A83" s="21">
        <v>2.0210728E7</v>
      </c>
      <c r="B83" s="21">
        <v>0.27</v>
      </c>
      <c r="C83" s="21">
        <v>1.42</v>
      </c>
      <c r="D83" s="21">
        <v>-0.66</v>
      </c>
      <c r="E83" s="21">
        <v>0.0</v>
      </c>
      <c r="F83" s="22">
        <v>0.006980656013456654</v>
      </c>
      <c r="G83" s="108">
        <v>-0.06301934398654335</v>
      </c>
    </row>
    <row r="84" ht="14.25" customHeight="1">
      <c r="A84" s="21">
        <v>2.0210729E7</v>
      </c>
      <c r="B84" s="21">
        <v>0.41</v>
      </c>
      <c r="C84" s="21">
        <v>-0.01</v>
      </c>
      <c r="D84" s="21">
        <v>0.94</v>
      </c>
      <c r="E84" s="21">
        <v>0.0</v>
      </c>
      <c r="F84" s="22">
        <v>0.007153802912344798</v>
      </c>
      <c r="G84" s="108">
        <v>-0.06284619708765521</v>
      </c>
    </row>
    <row r="85" ht="14.25" customHeight="1">
      <c r="A85" s="21">
        <v>2.021073E7</v>
      </c>
      <c r="B85" s="21">
        <v>-0.65</v>
      </c>
      <c r="C85" s="21">
        <v>-0.08</v>
      </c>
      <c r="D85" s="21">
        <v>-0.17</v>
      </c>
      <c r="E85" s="21">
        <v>0.0</v>
      </c>
      <c r="F85" s="22">
        <v>0.011362751359013101</v>
      </c>
      <c r="G85" s="108">
        <v>-0.058637248640986905</v>
      </c>
    </row>
    <row r="86" ht="14.25" customHeight="1">
      <c r="A86" s="21">
        <v>2.0210802E7</v>
      </c>
      <c r="B86" s="21">
        <v>-0.12</v>
      </c>
      <c r="C86" s="21">
        <v>-0.15</v>
      </c>
      <c r="D86" s="21">
        <v>-0.41</v>
      </c>
      <c r="E86" s="21">
        <v>0.0</v>
      </c>
      <c r="F86" s="22">
        <v>-0.002478228105748048</v>
      </c>
      <c r="G86" s="108">
        <v>-0.07247822810574805</v>
      </c>
    </row>
    <row r="87" ht="14.25" customHeight="1">
      <c r="A87" s="21">
        <v>2.0210803E7</v>
      </c>
      <c r="B87" s="21">
        <v>0.73</v>
      </c>
      <c r="C87" s="21">
        <v>-0.47</v>
      </c>
      <c r="D87" s="21">
        <v>0.92</v>
      </c>
      <c r="E87" s="21">
        <v>0.0</v>
      </c>
      <c r="F87" s="22">
        <v>0.0025156155080297005</v>
      </c>
      <c r="G87" s="108">
        <v>-0.0674843844919703</v>
      </c>
    </row>
    <row r="88" ht="14.25" customHeight="1">
      <c r="A88" s="21">
        <v>2.0210804E7</v>
      </c>
      <c r="B88" s="21">
        <v>-0.39</v>
      </c>
      <c r="C88" s="21">
        <v>-0.61</v>
      </c>
      <c r="D88" s="21">
        <v>-1.58</v>
      </c>
      <c r="E88" s="21">
        <v>0.0</v>
      </c>
      <c r="F88" s="22">
        <v>0.007833594976452085</v>
      </c>
      <c r="G88" s="108">
        <v>-0.06216640502354792</v>
      </c>
    </row>
    <row r="89" ht="14.25" customHeight="1">
      <c r="A89" s="21">
        <v>2.0210805E7</v>
      </c>
      <c r="B89" s="21">
        <v>0.74</v>
      </c>
      <c r="C89" s="21">
        <v>1.13</v>
      </c>
      <c r="D89" s="21">
        <v>-0.09</v>
      </c>
      <c r="E89" s="21">
        <v>0.0</v>
      </c>
      <c r="F89" s="22">
        <v>-0.013863194804591639</v>
      </c>
      <c r="G89" s="108">
        <v>-0.08386319480459165</v>
      </c>
    </row>
    <row r="90" ht="14.25" customHeight="1">
      <c r="A90" s="21">
        <v>2.0210806E7</v>
      </c>
      <c r="B90" s="21">
        <v>0.09</v>
      </c>
      <c r="C90" s="21">
        <v>0.04</v>
      </c>
      <c r="D90" s="21">
        <v>1.9</v>
      </c>
      <c r="E90" s="21">
        <v>0.0</v>
      </c>
      <c r="F90" s="22">
        <v>-7.348050059557965E-4</v>
      </c>
      <c r="G90" s="108">
        <v>-0.0707348050059558</v>
      </c>
    </row>
    <row r="91" ht="14.25" customHeight="1">
      <c r="A91" s="21">
        <v>2.0210809E7</v>
      </c>
      <c r="B91" s="21">
        <v>0.01</v>
      </c>
      <c r="C91" s="21">
        <v>-0.36</v>
      </c>
      <c r="D91" s="21">
        <v>-0.27</v>
      </c>
      <c r="E91" s="21">
        <v>0.0</v>
      </c>
      <c r="F91" s="22">
        <v>0.0013399115503474057</v>
      </c>
      <c r="G91" s="108">
        <v>-0.0686600884496526</v>
      </c>
    </row>
    <row r="92" ht="14.25" customHeight="1">
      <c r="A92" s="21">
        <v>2.021081E7</v>
      </c>
      <c r="B92" s="21">
        <v>0.06</v>
      </c>
      <c r="C92" s="21">
        <v>-0.02</v>
      </c>
      <c r="D92" s="21">
        <v>1.85</v>
      </c>
      <c r="E92" s="21">
        <v>0.0</v>
      </c>
      <c r="F92" s="22">
        <v>-4.7996903425595594E-4</v>
      </c>
      <c r="G92" s="108">
        <v>-0.07047996903425596</v>
      </c>
    </row>
    <row r="93" ht="14.25" customHeight="1">
      <c r="A93" s="21">
        <v>2.0210811E7</v>
      </c>
      <c r="B93" s="21">
        <v>0.19</v>
      </c>
      <c r="C93" s="21">
        <v>-0.02</v>
      </c>
      <c r="D93" s="21">
        <v>1.41</v>
      </c>
      <c r="E93" s="21">
        <v>0.0</v>
      </c>
      <c r="F93" s="22">
        <v>0.008691102747106827</v>
      </c>
      <c r="G93" s="108">
        <v>-0.06130889725289318</v>
      </c>
    </row>
    <row r="94" ht="14.25" customHeight="1">
      <c r="A94" s="21">
        <v>2.0210812E7</v>
      </c>
      <c r="B94" s="21">
        <v>0.24</v>
      </c>
      <c r="C94" s="21">
        <v>-0.59</v>
      </c>
      <c r="D94" s="21">
        <v>-0.39</v>
      </c>
      <c r="E94" s="21">
        <v>0.0</v>
      </c>
      <c r="F94" s="22">
        <v>0.016268291908707155</v>
      </c>
      <c r="G94" s="108">
        <v>-0.05373170809129285</v>
      </c>
    </row>
    <row r="95" ht="14.25" customHeight="1">
      <c r="A95" s="21">
        <v>2.0210813E7</v>
      </c>
      <c r="B95" s="21">
        <v>0.0</v>
      </c>
      <c r="C95" s="21">
        <v>-0.85</v>
      </c>
      <c r="D95" s="21">
        <v>-0.24</v>
      </c>
      <c r="E95" s="21">
        <v>0.0</v>
      </c>
      <c r="F95" s="22">
        <v>0.002490075497816324</v>
      </c>
      <c r="G95" s="108">
        <v>-0.06750992450218368</v>
      </c>
    </row>
    <row r="96" ht="14.25" customHeight="1">
      <c r="A96" s="21">
        <v>2.0210816E7</v>
      </c>
      <c r="B96" s="21">
        <v>-0.05</v>
      </c>
      <c r="C96" s="21">
        <v>-0.84</v>
      </c>
      <c r="D96" s="21">
        <v>0.04</v>
      </c>
      <c r="E96" s="21">
        <v>0.0</v>
      </c>
      <c r="F96" s="22">
        <v>0.00909557985325038</v>
      </c>
      <c r="G96" s="108">
        <v>-0.06090442014674963</v>
      </c>
    </row>
    <row r="97" ht="14.25" customHeight="1">
      <c r="A97" s="21">
        <v>2.0210817E7</v>
      </c>
      <c r="B97" s="21">
        <v>-0.8</v>
      </c>
      <c r="C97" s="21">
        <v>-0.44</v>
      </c>
      <c r="D97" s="21">
        <v>-0.12</v>
      </c>
      <c r="E97" s="21">
        <v>0.0</v>
      </c>
      <c r="F97" s="22">
        <v>0.005140039861533774</v>
      </c>
      <c r="G97" s="108">
        <v>-0.06485996013846623</v>
      </c>
    </row>
    <row r="98" ht="14.25" customHeight="1">
      <c r="A98" s="21">
        <v>2.0210818E7</v>
      </c>
      <c r="B98" s="21">
        <v>-0.95</v>
      </c>
      <c r="C98" s="21">
        <v>0.1</v>
      </c>
      <c r="D98" s="21">
        <v>-0.17</v>
      </c>
      <c r="E98" s="21">
        <v>0.0</v>
      </c>
      <c r="F98" s="22">
        <v>0.0015759613364152436</v>
      </c>
      <c r="G98" s="108">
        <v>-0.06842403866358476</v>
      </c>
    </row>
    <row r="99" ht="14.25" customHeight="1">
      <c r="A99" s="21">
        <v>2.0210819E7</v>
      </c>
      <c r="B99" s="21">
        <v>-0.15</v>
      </c>
      <c r="C99" s="21">
        <v>-0.78</v>
      </c>
      <c r="D99" s="21">
        <v>-0.83</v>
      </c>
      <c r="E99" s="21">
        <v>0.0</v>
      </c>
      <c r="F99" s="22">
        <v>0.00904383282364929</v>
      </c>
      <c r="G99" s="108">
        <v>-0.06095616717635072</v>
      </c>
    </row>
    <row r="100" ht="14.25" customHeight="1">
      <c r="A100" s="21">
        <v>2.021082E7</v>
      </c>
      <c r="B100" s="21">
        <v>0.92</v>
      </c>
      <c r="C100" s="21">
        <v>0.99</v>
      </c>
      <c r="D100" s="21">
        <v>-0.47</v>
      </c>
      <c r="E100" s="21">
        <v>0.0</v>
      </c>
      <c r="F100" s="22">
        <v>0.0043573341633018625</v>
      </c>
      <c r="G100" s="108">
        <v>-0.06564266583669814</v>
      </c>
    </row>
    <row r="101" ht="14.25" customHeight="1">
      <c r="A101" s="21">
        <v>2.0210823E7</v>
      </c>
      <c r="B101" s="21">
        <v>1.08</v>
      </c>
      <c r="C101" s="21">
        <v>0.93</v>
      </c>
      <c r="D101" s="21">
        <v>-0.84</v>
      </c>
      <c r="E101" s="21">
        <v>0.0</v>
      </c>
      <c r="F101" s="22">
        <v>0.015520640122435037</v>
      </c>
      <c r="G101" s="108">
        <v>-0.05447935987756497</v>
      </c>
    </row>
    <row r="102" ht="14.25" customHeight="1">
      <c r="A102" s="21">
        <v>2.0210824E7</v>
      </c>
      <c r="B102" s="21">
        <v>0.41</v>
      </c>
      <c r="C102" s="21">
        <v>0.36</v>
      </c>
      <c r="D102" s="21">
        <v>0.36</v>
      </c>
      <c r="E102" s="21">
        <v>0.0</v>
      </c>
      <c r="F102" s="22">
        <v>0.01313749283715926</v>
      </c>
      <c r="G102" s="108">
        <v>-0.05686250716284075</v>
      </c>
    </row>
    <row r="103" ht="14.25" customHeight="1">
      <c r="A103" s="21">
        <v>2.0210825E7</v>
      </c>
      <c r="B103" s="21">
        <v>0.26</v>
      </c>
      <c r="C103" s="21">
        <v>-0.05</v>
      </c>
      <c r="D103" s="21">
        <v>0.37</v>
      </c>
      <c r="E103" s="21">
        <v>0.0</v>
      </c>
      <c r="F103" s="22">
        <v>0.01648050435140136</v>
      </c>
      <c r="G103" s="108">
        <v>-0.05351949564859865</v>
      </c>
    </row>
    <row r="104" ht="14.25" customHeight="1">
      <c r="A104" s="21">
        <v>2.0210826E7</v>
      </c>
      <c r="B104" s="21">
        <v>-0.65</v>
      </c>
      <c r="C104" s="21">
        <v>-0.38</v>
      </c>
      <c r="D104" s="21">
        <v>-0.33</v>
      </c>
      <c r="E104" s="21">
        <v>0.0</v>
      </c>
      <c r="F104" s="22">
        <v>0.003308725582034988</v>
      </c>
      <c r="G104" s="108">
        <v>-0.06669127441796502</v>
      </c>
    </row>
    <row r="105" ht="14.25" customHeight="1">
      <c r="A105" s="21">
        <v>2.0210827E7</v>
      </c>
      <c r="B105" s="21">
        <v>1.07</v>
      </c>
      <c r="C105" s="21">
        <v>1.62</v>
      </c>
      <c r="D105" s="21">
        <v>0.31</v>
      </c>
      <c r="E105" s="21">
        <v>0.0</v>
      </c>
      <c r="F105" s="22">
        <v>-9.444573234079767E-4</v>
      </c>
      <c r="G105" s="108">
        <v>-0.07094445732340798</v>
      </c>
    </row>
    <row r="106" ht="14.25" customHeight="1">
      <c r="A106" s="21">
        <v>2.021083E7</v>
      </c>
      <c r="B106" s="21">
        <v>0.35</v>
      </c>
      <c r="C106" s="21">
        <v>-0.35</v>
      </c>
      <c r="D106" s="21">
        <v>-1.36</v>
      </c>
      <c r="E106" s="21">
        <v>0.0</v>
      </c>
      <c r="F106" s="22">
        <v>-3.947989529246021E-4</v>
      </c>
      <c r="G106" s="108">
        <v>-0.07039479895292461</v>
      </c>
    </row>
    <row r="107" ht="14.25" customHeight="1">
      <c r="A107" s="21">
        <v>2.0210831E7</v>
      </c>
      <c r="B107" s="21">
        <v>-0.13</v>
      </c>
      <c r="C107" s="21">
        <v>0.44</v>
      </c>
      <c r="D107" s="21">
        <v>-0.05</v>
      </c>
      <c r="E107" s="21">
        <v>0.0</v>
      </c>
      <c r="F107" s="22">
        <v>0.023327097550479126</v>
      </c>
      <c r="G107" s="108">
        <v>-0.04667290244952088</v>
      </c>
    </row>
    <row r="108" ht="14.25" customHeight="1">
      <c r="A108" s="21">
        <v>2.0210901E7</v>
      </c>
      <c r="B108" s="21">
        <v>0.11</v>
      </c>
      <c r="C108" s="21">
        <v>0.58</v>
      </c>
      <c r="D108" s="21">
        <v>-0.93</v>
      </c>
      <c r="E108" s="21">
        <v>0.0</v>
      </c>
      <c r="F108" s="22">
        <v>-0.006110388533419497</v>
      </c>
      <c r="G108" s="108">
        <v>-0.0761103885334195</v>
      </c>
    </row>
    <row r="109" ht="14.25" customHeight="1">
      <c r="A109" s="21">
        <v>2.0210902E7</v>
      </c>
      <c r="B109" s="21">
        <v>0.36</v>
      </c>
      <c r="C109" s="21">
        <v>0.1</v>
      </c>
      <c r="D109" s="21">
        <v>-0.04</v>
      </c>
      <c r="E109" s="21">
        <v>0.0</v>
      </c>
      <c r="F109" s="22">
        <v>-0.0030372123785985528</v>
      </c>
      <c r="G109" s="108">
        <v>-0.07303721237859856</v>
      </c>
    </row>
    <row r="110" ht="14.25" customHeight="1">
      <c r="A110" s="21">
        <v>2.0210903E7</v>
      </c>
      <c r="B110" s="21">
        <v>-0.01</v>
      </c>
      <c r="C110" s="21">
        <v>-0.38</v>
      </c>
      <c r="D110" s="21">
        <v>-0.27</v>
      </c>
      <c r="E110" s="21">
        <v>0.0</v>
      </c>
      <c r="F110" s="22">
        <v>-0.03891737272187423</v>
      </c>
      <c r="G110" s="108">
        <v>-0.10891737272187424</v>
      </c>
    </row>
    <row r="111" ht="14.25" customHeight="1">
      <c r="A111" s="21">
        <v>2.0210907E7</v>
      </c>
      <c r="B111" s="21">
        <v>-0.36</v>
      </c>
      <c r="C111" s="21">
        <v>-0.15</v>
      </c>
      <c r="D111" s="21">
        <v>-0.08</v>
      </c>
      <c r="E111" s="21">
        <v>0.0</v>
      </c>
      <c r="F111" s="22">
        <v>-0.008779638534239687</v>
      </c>
      <c r="G111" s="108">
        <v>-0.0787796385342397</v>
      </c>
    </row>
    <row r="112" ht="14.25" customHeight="1">
      <c r="A112" s="21">
        <v>2.0210908E7</v>
      </c>
      <c r="B112" s="21">
        <v>-0.34</v>
      </c>
      <c r="C112" s="21">
        <v>-0.81</v>
      </c>
      <c r="D112" s="21">
        <v>0.08</v>
      </c>
      <c r="E112" s="21">
        <v>0.0</v>
      </c>
      <c r="F112" s="22">
        <v>6.055729300604717E-4</v>
      </c>
      <c r="G112" s="108">
        <v>-0.06939442706993953</v>
      </c>
    </row>
    <row r="113" ht="14.25" customHeight="1">
      <c r="A113" s="21">
        <v>2.0210909E7</v>
      </c>
      <c r="B113" s="21">
        <v>-0.27</v>
      </c>
      <c r="C113" s="21">
        <v>0.23</v>
      </c>
      <c r="D113" s="21">
        <v>0.09</v>
      </c>
      <c r="E113" s="21">
        <v>0.0</v>
      </c>
      <c r="F113" s="22">
        <v>-0.0015405895654044821</v>
      </c>
      <c r="G113" s="108">
        <v>-0.07154058956540449</v>
      </c>
    </row>
    <row r="114" ht="14.25" customHeight="1">
      <c r="A114" s="21">
        <v>2.021091E7</v>
      </c>
      <c r="B114" s="21">
        <v>-0.76</v>
      </c>
      <c r="C114" s="21">
        <v>-0.1</v>
      </c>
      <c r="D114" s="21">
        <v>0.03</v>
      </c>
      <c r="E114" s="21">
        <v>0.0</v>
      </c>
      <c r="F114" s="22">
        <v>0.010613987360314603</v>
      </c>
      <c r="G114" s="108">
        <v>-0.059386012639685404</v>
      </c>
    </row>
    <row r="115" ht="14.25" customHeight="1">
      <c r="A115" s="21">
        <v>2.0210913E7</v>
      </c>
      <c r="B115" s="21">
        <v>0.14</v>
      </c>
      <c r="C115" s="21">
        <v>-0.06</v>
      </c>
      <c r="D115" s="21">
        <v>1.33</v>
      </c>
      <c r="E115" s="21">
        <v>0.0</v>
      </c>
      <c r="F115" s="22">
        <v>0.0028794009502861595</v>
      </c>
      <c r="G115" s="108">
        <v>-0.06712059904971385</v>
      </c>
    </row>
    <row r="116" ht="14.25" customHeight="1">
      <c r="A116" s="21">
        <v>2.0210914E7</v>
      </c>
      <c r="B116" s="21">
        <v>-0.66</v>
      </c>
      <c r="C116" s="21">
        <v>-0.5</v>
      </c>
      <c r="D116" s="21">
        <v>-0.97</v>
      </c>
      <c r="E116" s="21">
        <v>0.0</v>
      </c>
      <c r="F116" s="22">
        <v>-0.004595895447556675</v>
      </c>
      <c r="G116" s="108">
        <v>-0.07459589544755668</v>
      </c>
    </row>
    <row r="117" ht="14.25" customHeight="1">
      <c r="A117" s="21">
        <v>2.0210915E7</v>
      </c>
      <c r="B117" s="21">
        <v>0.88</v>
      </c>
      <c r="C117" s="21">
        <v>0.01</v>
      </c>
      <c r="D117" s="21">
        <v>0.65</v>
      </c>
      <c r="E117" s="21">
        <v>0.0</v>
      </c>
      <c r="F117" s="22">
        <v>0.00832462673991441</v>
      </c>
      <c r="G117" s="108">
        <v>-0.0616753732600856</v>
      </c>
    </row>
    <row r="118" ht="14.25" customHeight="1">
      <c r="A118" s="21">
        <v>2.0210916E7</v>
      </c>
      <c r="B118" s="21">
        <v>-0.03</v>
      </c>
      <c r="C118" s="21">
        <v>0.05</v>
      </c>
      <c r="D118" s="21">
        <v>-0.56</v>
      </c>
      <c r="E118" s="21">
        <v>0.0</v>
      </c>
      <c r="F118" s="22">
        <v>0.009312095519138586</v>
      </c>
      <c r="G118" s="108">
        <v>-0.06068790448086142</v>
      </c>
    </row>
    <row r="119" ht="14.25" customHeight="1">
      <c r="A119" s="21">
        <v>2.0210917E7</v>
      </c>
      <c r="B119" s="21">
        <v>-0.72</v>
      </c>
      <c r="C119" s="21">
        <v>0.98</v>
      </c>
      <c r="D119" s="21">
        <v>-0.05</v>
      </c>
      <c r="E119" s="21">
        <v>0.0</v>
      </c>
      <c r="F119" s="22">
        <v>0.01206675445617833</v>
      </c>
      <c r="G119" s="108">
        <v>-0.057933245543821676</v>
      </c>
    </row>
    <row r="120" ht="14.25" customHeight="1">
      <c r="A120" s="21">
        <v>2.021092E7</v>
      </c>
      <c r="B120" s="21">
        <v>-1.87</v>
      </c>
      <c r="C120" s="21">
        <v>-0.57</v>
      </c>
      <c r="D120" s="21">
        <v>0.21</v>
      </c>
      <c r="E120" s="21">
        <v>0.0</v>
      </c>
      <c r="F120" s="22">
        <v>-0.01892288985712831</v>
      </c>
      <c r="G120" s="108">
        <v>-0.08892288985712832</v>
      </c>
    </row>
    <row r="121" ht="14.25" customHeight="1">
      <c r="A121" s="21">
        <v>2.0210921E7</v>
      </c>
      <c r="B121" s="21">
        <v>0.05</v>
      </c>
      <c r="C121" s="21">
        <v>0.44</v>
      </c>
      <c r="D121" s="21">
        <v>-0.67</v>
      </c>
      <c r="E121" s="21">
        <v>0.0</v>
      </c>
      <c r="F121" s="22">
        <v>0.004913066720973358</v>
      </c>
      <c r="G121" s="108">
        <v>-0.06508693327902665</v>
      </c>
    </row>
    <row r="122" ht="14.25" customHeight="1">
      <c r="A122" s="21">
        <v>2.0210922E7</v>
      </c>
      <c r="B122" s="21">
        <v>1.0</v>
      </c>
      <c r="C122" s="21">
        <v>0.16</v>
      </c>
      <c r="D122" s="21">
        <v>0.54</v>
      </c>
      <c r="E122" s="21">
        <v>0.0</v>
      </c>
      <c r="F122" s="22">
        <v>0.006318899486802865</v>
      </c>
      <c r="G122" s="108">
        <v>-0.06368110051319714</v>
      </c>
    </row>
    <row r="123" ht="14.25" customHeight="1">
      <c r="A123" s="21">
        <v>2.0210923E7</v>
      </c>
      <c r="B123" s="21">
        <v>1.28</v>
      </c>
      <c r="C123" s="21">
        <v>0.36</v>
      </c>
      <c r="D123" s="21">
        <v>0.93</v>
      </c>
      <c r="E123" s="21">
        <v>0.0</v>
      </c>
      <c r="F123" s="22">
        <v>-0.011429729113731635</v>
      </c>
      <c r="G123" s="108">
        <v>-0.08142972911373164</v>
      </c>
    </row>
    <row r="124" ht="14.25" customHeight="1">
      <c r="A124" s="21">
        <v>2.0210924E7</v>
      </c>
      <c r="B124" s="21">
        <v>0.08</v>
      </c>
      <c r="C124" s="21">
        <v>-0.47</v>
      </c>
      <c r="D124" s="21">
        <v>0.7</v>
      </c>
      <c r="E124" s="21">
        <v>0.0</v>
      </c>
      <c r="F124" s="22">
        <v>0.006773409481073411</v>
      </c>
      <c r="G124" s="108">
        <v>-0.0632265905189266</v>
      </c>
    </row>
    <row r="125" ht="14.25" customHeight="1">
      <c r="A125" s="21">
        <v>2.0210927E7</v>
      </c>
      <c r="B125" s="21">
        <v>-0.1</v>
      </c>
      <c r="C125" s="21">
        <v>1.26</v>
      </c>
      <c r="D125" s="21">
        <v>2.44</v>
      </c>
      <c r="E125" s="21">
        <v>0.0</v>
      </c>
      <c r="F125" s="22">
        <v>0.012494191749703232</v>
      </c>
      <c r="G125" s="108">
        <v>-0.057505808250296775</v>
      </c>
    </row>
    <row r="126" ht="14.25" customHeight="1">
      <c r="A126" s="21">
        <v>2.0210928E7</v>
      </c>
      <c r="B126" s="21">
        <v>-2.18</v>
      </c>
      <c r="C126" s="21">
        <v>-0.44</v>
      </c>
      <c r="D126" s="21">
        <v>1.75</v>
      </c>
      <c r="E126" s="21">
        <v>0.0</v>
      </c>
      <c r="F126" s="22">
        <v>-0.008565237420873895</v>
      </c>
      <c r="G126" s="108">
        <v>-0.0785652374208739</v>
      </c>
    </row>
    <row r="127" ht="14.25" customHeight="1">
      <c r="A127" s="21">
        <v>2.0210929E7</v>
      </c>
      <c r="B127" s="21">
        <v>0.03</v>
      </c>
      <c r="C127" s="21">
        <v>-0.3</v>
      </c>
      <c r="D127" s="21">
        <v>0.81</v>
      </c>
      <c r="E127" s="21">
        <v>0.0</v>
      </c>
      <c r="F127" s="22">
        <v>0.010613258382404789</v>
      </c>
      <c r="G127" s="108">
        <v>-0.05938674161759522</v>
      </c>
    </row>
    <row r="128" ht="14.25" customHeight="1">
      <c r="A128" s="21">
        <v>2.021093E7</v>
      </c>
      <c r="B128" s="21">
        <v>-1.02</v>
      </c>
      <c r="C128" s="21">
        <v>0.31</v>
      </c>
      <c r="D128" s="21">
        <v>-0.77</v>
      </c>
      <c r="E128" s="21">
        <v>0.0</v>
      </c>
      <c r="F128" s="22">
        <v>0.007190058961957124</v>
      </c>
      <c r="G128" s="108">
        <v>-0.06280994103804288</v>
      </c>
    </row>
    <row r="129" ht="14.25" customHeight="1">
      <c r="A129" s="21">
        <v>2.0211001E7</v>
      </c>
      <c r="B129" s="21">
        <v>1.1</v>
      </c>
      <c r="C129" s="21">
        <v>0.41</v>
      </c>
      <c r="D129" s="21">
        <v>0.5</v>
      </c>
      <c r="E129" s="21">
        <v>0.0</v>
      </c>
      <c r="F129" s="22">
        <v>0.0041418157720345405</v>
      </c>
      <c r="G129" s="108">
        <v>-0.06585818422796547</v>
      </c>
    </row>
    <row r="130" ht="14.25" customHeight="1">
      <c r="A130" s="21">
        <v>2.0211004E7</v>
      </c>
      <c r="B130" s="21">
        <v>-1.43</v>
      </c>
      <c r="C130" s="21">
        <v>-0.03</v>
      </c>
      <c r="D130" s="21">
        <v>2.33</v>
      </c>
      <c r="E130" s="21">
        <v>0.0</v>
      </c>
      <c r="F130" s="22">
        <v>9.513419157756164E-4</v>
      </c>
      <c r="G130" s="108">
        <v>-0.06904865808422439</v>
      </c>
    </row>
    <row r="131" ht="14.25" customHeight="1">
      <c r="A131" s="21">
        <v>2.0211005E7</v>
      </c>
      <c r="B131" s="21">
        <v>1.05</v>
      </c>
      <c r="C131" s="21">
        <v>-0.52</v>
      </c>
      <c r="D131" s="21">
        <v>-0.05</v>
      </c>
      <c r="E131" s="21">
        <v>0.0</v>
      </c>
      <c r="F131" s="22">
        <v>-0.013780815314694994</v>
      </c>
      <c r="G131" s="108">
        <v>-0.083780815314695</v>
      </c>
    </row>
    <row r="132" ht="14.25" customHeight="1">
      <c r="A132" s="21">
        <v>2.0211006E7</v>
      </c>
      <c r="B132" s="21">
        <v>0.33</v>
      </c>
      <c r="C132" s="21">
        <v>-0.86</v>
      </c>
      <c r="D132" s="21">
        <v>-0.5</v>
      </c>
      <c r="E132" s="21">
        <v>0.0</v>
      </c>
      <c r="F132" s="22">
        <v>-0.007110624914535624</v>
      </c>
      <c r="G132" s="108">
        <v>-0.07711062491453563</v>
      </c>
    </row>
    <row r="133" ht="14.25" customHeight="1">
      <c r="A133" s="21">
        <v>2.0211007E7</v>
      </c>
      <c r="B133" s="21">
        <v>1.01</v>
      </c>
      <c r="C133" s="21">
        <v>0.52</v>
      </c>
      <c r="D133" s="21">
        <v>-0.16</v>
      </c>
      <c r="E133" s="21">
        <v>0.0</v>
      </c>
      <c r="F133" s="22">
        <v>-0.0026423907669752555</v>
      </c>
      <c r="G133" s="108">
        <v>-0.07264239076697526</v>
      </c>
    </row>
    <row r="134" ht="14.25" customHeight="1">
      <c r="A134" s="21">
        <v>2.0211008E7</v>
      </c>
      <c r="B134" s="21">
        <v>-0.27</v>
      </c>
      <c r="C134" s="21">
        <v>-0.61</v>
      </c>
      <c r="D134" s="21">
        <v>1.12</v>
      </c>
      <c r="E134" s="21">
        <v>0.0</v>
      </c>
      <c r="F134" s="22">
        <v>0.005080316984364952</v>
      </c>
      <c r="G134" s="108">
        <v>-0.06491968301563505</v>
      </c>
    </row>
    <row r="135" ht="14.25" customHeight="1">
      <c r="A135" s="21">
        <v>2.0211011E7</v>
      </c>
      <c r="B135" s="21">
        <v>-0.72</v>
      </c>
      <c r="C135" s="21">
        <v>0.31</v>
      </c>
      <c r="D135" s="21">
        <v>-0.27</v>
      </c>
      <c r="E135" s="21">
        <v>0.0</v>
      </c>
      <c r="F135" s="22">
        <v>0.011841295434253052</v>
      </c>
      <c r="G135" s="108">
        <v>-0.058158704565746955</v>
      </c>
    </row>
    <row r="136" ht="14.25" customHeight="1">
      <c r="A136" s="21">
        <v>2.0211012E7</v>
      </c>
      <c r="B136" s="21">
        <v>-0.06</v>
      </c>
      <c r="C136" s="21">
        <v>0.62</v>
      </c>
      <c r="D136" s="21">
        <v>-0.43</v>
      </c>
      <c r="E136" s="21">
        <v>0.0</v>
      </c>
      <c r="F136" s="22">
        <v>0.005000653395478505</v>
      </c>
      <c r="G136" s="108">
        <v>-0.0649993466045215</v>
      </c>
    </row>
    <row r="137" ht="14.25" customHeight="1">
      <c r="A137" s="21">
        <v>2.0211013E7</v>
      </c>
      <c r="B137" s="21">
        <v>0.43</v>
      </c>
      <c r="C137" s="21">
        <v>0.13</v>
      </c>
      <c r="D137" s="21">
        <v>-1.05</v>
      </c>
      <c r="E137" s="21">
        <v>0.0</v>
      </c>
      <c r="F137" s="22">
        <v>-0.042724422056910294</v>
      </c>
      <c r="G137" s="108">
        <v>-0.1127244220569103</v>
      </c>
    </row>
    <row r="138" ht="14.25" customHeight="1">
      <c r="A138" s="21">
        <v>2.0211014E7</v>
      </c>
      <c r="B138" s="21">
        <v>1.66</v>
      </c>
      <c r="C138" s="21">
        <v>-0.33</v>
      </c>
      <c r="D138" s="21">
        <v>-0.27</v>
      </c>
      <c r="E138" s="21">
        <v>0.0</v>
      </c>
      <c r="F138" s="22">
        <v>0.013781092003584794</v>
      </c>
      <c r="G138" s="108">
        <v>-0.05621890799641521</v>
      </c>
    </row>
    <row r="139" ht="14.25" customHeight="1">
      <c r="A139" s="21">
        <v>2.0211015E7</v>
      </c>
      <c r="B139" s="21">
        <v>0.63</v>
      </c>
      <c r="C139" s="21">
        <v>-1.2</v>
      </c>
      <c r="D139" s="21">
        <v>0.3</v>
      </c>
      <c r="E139" s="21">
        <v>0.0</v>
      </c>
      <c r="F139" s="22">
        <v>0.00906019656019641</v>
      </c>
      <c r="G139" s="108">
        <v>-0.0609398034398036</v>
      </c>
    </row>
    <row r="140" ht="14.25" customHeight="1">
      <c r="A140" s="21">
        <v>2.0211018E7</v>
      </c>
      <c r="B140" s="21">
        <v>0.41</v>
      </c>
      <c r="C140" s="21">
        <v>-0.25</v>
      </c>
      <c r="D140" s="21">
        <v>0.0</v>
      </c>
      <c r="E140" s="21">
        <v>0.0</v>
      </c>
      <c r="F140" s="22">
        <v>0.006068200739857144</v>
      </c>
      <c r="G140" s="108">
        <v>-0.06393179926014286</v>
      </c>
    </row>
    <row r="141" ht="14.25" customHeight="1">
      <c r="A141" s="21">
        <v>2.0211019E7</v>
      </c>
      <c r="B141" s="21">
        <v>0.71</v>
      </c>
      <c r="C141" s="21">
        <v>-0.48</v>
      </c>
      <c r="D141" s="21">
        <v>-0.25</v>
      </c>
      <c r="E141" s="21">
        <v>0.0</v>
      </c>
      <c r="F141" s="22">
        <v>-9.34675607539126E-4</v>
      </c>
      <c r="G141" s="108">
        <v>-0.07093467560753913</v>
      </c>
    </row>
    <row r="142" ht="14.25" customHeight="1">
      <c r="A142" s="21">
        <v>2.021102E7</v>
      </c>
      <c r="B142" s="21">
        <v>0.34</v>
      </c>
      <c r="C142" s="21">
        <v>-0.03</v>
      </c>
      <c r="D142" s="21">
        <v>1.19</v>
      </c>
      <c r="E142" s="21">
        <v>0.0</v>
      </c>
      <c r="F142" s="22">
        <v>0.0064033967344401255</v>
      </c>
      <c r="G142" s="108">
        <v>-0.06359660326555988</v>
      </c>
    </row>
    <row r="143" ht="14.25" customHeight="1">
      <c r="A143" s="21">
        <v>2.0211021E7</v>
      </c>
      <c r="B143" s="21">
        <v>0.37</v>
      </c>
      <c r="C143" s="21">
        <v>0.21</v>
      </c>
      <c r="D143" s="21">
        <v>-0.96</v>
      </c>
      <c r="E143" s="21">
        <v>0.0</v>
      </c>
      <c r="F143" s="22">
        <v>0.01472932027952445</v>
      </c>
      <c r="G143" s="108">
        <v>-0.05527067972047556</v>
      </c>
    </row>
    <row r="144" ht="14.25" customHeight="1">
      <c r="A144" s="21">
        <v>2.0211022E7</v>
      </c>
      <c r="B144" s="21">
        <v>-0.25</v>
      </c>
      <c r="C144" s="21">
        <v>-0.24</v>
      </c>
      <c r="D144" s="21">
        <v>1.01</v>
      </c>
      <c r="E144" s="21">
        <v>0.0</v>
      </c>
      <c r="F144" s="22">
        <v>0.01606933124532861</v>
      </c>
      <c r="G144" s="108">
        <v>-0.053930668754671396</v>
      </c>
    </row>
    <row r="145" ht="14.25" customHeight="1">
      <c r="A145" s="21">
        <v>2.0211025E7</v>
      </c>
      <c r="B145" s="21">
        <v>0.58</v>
      </c>
      <c r="C145" s="21">
        <v>0.49</v>
      </c>
      <c r="D145" s="21">
        <v>-0.14</v>
      </c>
      <c r="E145" s="21">
        <v>0.0</v>
      </c>
      <c r="F145" s="22">
        <v>0.0036345451460515488</v>
      </c>
      <c r="G145" s="108">
        <v>-0.06636545485394846</v>
      </c>
    </row>
    <row r="146" ht="14.25" customHeight="1">
      <c r="A146" s="21">
        <v>2.0211026E7</v>
      </c>
      <c r="B146" s="21">
        <v>0.04</v>
      </c>
      <c r="C146" s="21">
        <v>-0.7</v>
      </c>
      <c r="D146" s="21">
        <v>-0.31</v>
      </c>
      <c r="E146" s="21">
        <v>0.0</v>
      </c>
      <c r="F146" s="22">
        <v>0.01352195280892765</v>
      </c>
      <c r="G146" s="108">
        <v>-0.056478047191072356</v>
      </c>
    </row>
    <row r="147" ht="14.25" customHeight="1">
      <c r="A147" s="21">
        <v>2.0211027E7</v>
      </c>
      <c r="B147" s="21">
        <v>-0.76</v>
      </c>
      <c r="C147" s="21">
        <v>-0.74</v>
      </c>
      <c r="D147" s="21">
        <v>-1.19</v>
      </c>
      <c r="E147" s="21">
        <v>0.0</v>
      </c>
      <c r="F147" s="22">
        <v>0.006339317430390512</v>
      </c>
      <c r="G147" s="108">
        <v>-0.0636606825696095</v>
      </c>
    </row>
    <row r="148" ht="14.25" customHeight="1">
      <c r="A148" s="21">
        <v>2.0211028E7</v>
      </c>
      <c r="B148" s="21">
        <v>1.14</v>
      </c>
      <c r="C148" s="21">
        <v>0.87</v>
      </c>
      <c r="D148" s="21">
        <v>-0.49</v>
      </c>
      <c r="E148" s="21">
        <v>0.0</v>
      </c>
      <c r="F148" s="22">
        <v>0.010073967763303049</v>
      </c>
      <c r="G148" s="108">
        <v>-0.05992603223669696</v>
      </c>
    </row>
    <row r="149" ht="14.25" customHeight="1">
      <c r="A149" s="21">
        <v>2.0211029E7</v>
      </c>
      <c r="B149" s="21">
        <v>0.22</v>
      </c>
      <c r="C149" s="21">
        <v>0.2</v>
      </c>
      <c r="D149" s="21">
        <v>-0.83</v>
      </c>
      <c r="E149" s="21">
        <v>0.0</v>
      </c>
      <c r="F149" s="22">
        <v>-5.333137171965596E-4</v>
      </c>
      <c r="G149" s="108">
        <v>-0.07053331371719657</v>
      </c>
    </row>
    <row r="150" ht="14.25" customHeight="1">
      <c r="A150" s="21">
        <v>2.0211101E7</v>
      </c>
      <c r="B150" s="21">
        <v>0.51</v>
      </c>
      <c r="C150" s="21">
        <v>2.02</v>
      </c>
      <c r="D150" s="21">
        <v>0.45</v>
      </c>
      <c r="E150" s="21">
        <v>0.0</v>
      </c>
      <c r="F150" s="22">
        <v>-0.003226220372848476</v>
      </c>
      <c r="G150" s="108">
        <v>-0.07322622037284848</v>
      </c>
    </row>
    <row r="151" ht="14.25" customHeight="1">
      <c r="A151" s="21">
        <v>2.0211102E7</v>
      </c>
      <c r="B151" s="21">
        <v>0.24</v>
      </c>
      <c r="C151" s="21">
        <v>-0.29</v>
      </c>
      <c r="D151" s="21">
        <v>-0.54</v>
      </c>
      <c r="E151" s="21">
        <v>0.0</v>
      </c>
      <c r="F151" s="22">
        <v>0.014363942321101497</v>
      </c>
      <c r="G151" s="108">
        <v>-0.05563605767889851</v>
      </c>
    </row>
    <row r="152" ht="14.25" customHeight="1">
      <c r="A152" s="21">
        <v>2.0211103E7</v>
      </c>
      <c r="B152" s="21">
        <v>0.8</v>
      </c>
      <c r="C152" s="21">
        <v>1.45</v>
      </c>
      <c r="D152" s="21">
        <v>-0.13</v>
      </c>
      <c r="E152" s="21">
        <v>0.0</v>
      </c>
      <c r="F152" s="22">
        <v>0.008645992554318749</v>
      </c>
      <c r="G152" s="108">
        <v>-0.06135400744568126</v>
      </c>
    </row>
    <row r="153" ht="14.25" customHeight="1">
      <c r="A153" s="21">
        <v>2.0211104E7</v>
      </c>
      <c r="B153" s="21">
        <v>0.39</v>
      </c>
      <c r="C153" s="21">
        <v>-0.03</v>
      </c>
      <c r="D153" s="21">
        <v>-1.36</v>
      </c>
      <c r="E153" s="21">
        <v>0.0</v>
      </c>
      <c r="F153" s="22">
        <v>0.003680069271892128</v>
      </c>
      <c r="G153" s="108">
        <v>-0.06631993072810788</v>
      </c>
    </row>
    <row r="154" ht="14.25" customHeight="1">
      <c r="A154" s="21">
        <v>2.0211105E7</v>
      </c>
      <c r="B154" s="21">
        <v>0.38</v>
      </c>
      <c r="C154" s="21">
        <v>0.68</v>
      </c>
      <c r="D154" s="21">
        <v>1.2</v>
      </c>
      <c r="E154" s="21">
        <v>0.0</v>
      </c>
      <c r="F154" s="22">
        <v>-0.005419978095425493</v>
      </c>
      <c r="G154" s="108">
        <v>-0.0754199780954255</v>
      </c>
    </row>
    <row r="155" ht="14.25" customHeight="1">
      <c r="A155" s="21">
        <v>2.0211108E7</v>
      </c>
      <c r="B155" s="21">
        <v>0.18</v>
      </c>
      <c r="C155" s="21">
        <v>0.01</v>
      </c>
      <c r="D155" s="21">
        <v>0.08</v>
      </c>
      <c r="E155" s="21">
        <v>0.0</v>
      </c>
      <c r="F155" s="22">
        <v>0.002204668267787424</v>
      </c>
      <c r="G155" s="108">
        <v>-0.06779533173221258</v>
      </c>
    </row>
    <row r="156" ht="14.25" customHeight="1">
      <c r="A156" s="21">
        <v>2.0211109E7</v>
      </c>
      <c r="B156" s="21">
        <v>-0.35</v>
      </c>
      <c r="C156" s="21">
        <v>-0.16</v>
      </c>
      <c r="D156" s="21">
        <v>0.45</v>
      </c>
      <c r="E156" s="21">
        <v>0.0</v>
      </c>
      <c r="F156" s="22">
        <v>-0.0010215461898200884</v>
      </c>
      <c r="G156" s="108">
        <v>-0.0710215461898201</v>
      </c>
    </row>
    <row r="157" ht="14.25" customHeight="1">
      <c r="A157" s="21">
        <v>2.021111E7</v>
      </c>
      <c r="B157" s="21">
        <v>-1.07</v>
      </c>
      <c r="C157" s="21">
        <v>-0.63</v>
      </c>
      <c r="D157" s="21">
        <v>0.93</v>
      </c>
      <c r="E157" s="21">
        <v>0.0</v>
      </c>
      <c r="F157" s="22">
        <v>-0.004747691446693403</v>
      </c>
      <c r="G157" s="108">
        <v>-0.07474769144669341</v>
      </c>
    </row>
    <row r="158" ht="14.25" customHeight="1">
      <c r="A158" s="21">
        <v>2.0211111E7</v>
      </c>
      <c r="B158" s="21">
        <v>0.24</v>
      </c>
      <c r="C158" s="21">
        <v>0.54</v>
      </c>
      <c r="D158" s="21">
        <v>0.33</v>
      </c>
      <c r="E158" s="21">
        <v>0.0</v>
      </c>
      <c r="F158" s="22">
        <v>-0.0015087732369706286</v>
      </c>
      <c r="G158" s="108">
        <v>-0.07150877323697064</v>
      </c>
    </row>
    <row r="159" ht="14.25" customHeight="1">
      <c r="A159" s="21">
        <v>2.0211112E7</v>
      </c>
      <c r="B159" s="21">
        <v>0.74</v>
      </c>
      <c r="C159" s="21">
        <v>-0.32</v>
      </c>
      <c r="D159" s="21">
        <v>-0.91</v>
      </c>
      <c r="E159" s="21">
        <v>0.0</v>
      </c>
      <c r="F159" s="22">
        <v>-0.005170017604002486</v>
      </c>
      <c r="G159" s="108">
        <v>-0.07517001760400249</v>
      </c>
    </row>
    <row r="160" ht="14.25" customHeight="1">
      <c r="A160" s="21">
        <v>2.0211115E7</v>
      </c>
      <c r="B160" s="21">
        <v>-0.02</v>
      </c>
      <c r="C160" s="21">
        <v>-0.53</v>
      </c>
      <c r="D160" s="21">
        <v>0.69</v>
      </c>
      <c r="E160" s="21">
        <v>0.0</v>
      </c>
      <c r="F160" s="22">
        <v>0.011195952592870206</v>
      </c>
      <c r="G160" s="108">
        <v>-0.0588040474071298</v>
      </c>
    </row>
    <row r="161" ht="14.25" customHeight="1">
      <c r="A161" s="21">
        <v>2.0211116E7</v>
      </c>
      <c r="B161" s="21">
        <v>0.5</v>
      </c>
      <c r="C161" s="21">
        <v>0.04</v>
      </c>
      <c r="D161" s="21">
        <v>-0.71</v>
      </c>
      <c r="E161" s="21">
        <v>0.0</v>
      </c>
      <c r="F161" s="22">
        <v>0.00343141863307328</v>
      </c>
      <c r="G161" s="108">
        <v>-0.06656858136692673</v>
      </c>
    </row>
    <row r="162" ht="14.25" customHeight="1">
      <c r="A162" s="21">
        <v>2.0211117E7</v>
      </c>
      <c r="B162" s="21">
        <v>-0.47</v>
      </c>
      <c r="C162" s="21">
        <v>-0.56</v>
      </c>
      <c r="D162" s="21">
        <v>-0.25</v>
      </c>
      <c r="E162" s="21">
        <v>0.0</v>
      </c>
      <c r="F162" s="22">
        <v>0.004002038774469918</v>
      </c>
      <c r="G162" s="108">
        <v>-0.06599796122553009</v>
      </c>
    </row>
    <row r="163" ht="14.25" customHeight="1">
      <c r="A163" s="21">
        <v>2.0211118E7</v>
      </c>
      <c r="B163" s="21">
        <v>0.06</v>
      </c>
      <c r="C163" s="21">
        <v>-0.58</v>
      </c>
      <c r="D163" s="21">
        <v>-0.07</v>
      </c>
      <c r="E163" s="21">
        <v>0.0</v>
      </c>
      <c r="F163" s="22">
        <v>0.007397687509508755</v>
      </c>
      <c r="G163" s="108">
        <v>-0.06260231249049125</v>
      </c>
    </row>
    <row r="164" ht="14.25" customHeight="1">
      <c r="A164" s="21">
        <v>2.0211119E7</v>
      </c>
      <c r="B164" s="21">
        <v>-0.2</v>
      </c>
      <c r="C164" s="21">
        <v>-0.17</v>
      </c>
      <c r="D164" s="21">
        <v>-1.28</v>
      </c>
      <c r="E164" s="21">
        <v>0.0</v>
      </c>
      <c r="F164" s="22">
        <v>7.231758839871816E-4</v>
      </c>
      <c r="G164" s="108">
        <v>-0.06927682411601283</v>
      </c>
    </row>
    <row r="165" ht="14.25" customHeight="1">
      <c r="A165" s="21">
        <v>2.0211122E7</v>
      </c>
      <c r="B165" s="21">
        <v>-0.61</v>
      </c>
      <c r="C165" s="21">
        <v>-0.55</v>
      </c>
      <c r="D165" s="21">
        <v>2.77</v>
      </c>
      <c r="E165" s="21">
        <v>0.0</v>
      </c>
      <c r="F165" s="22">
        <v>-0.016268838341289782</v>
      </c>
      <c r="G165" s="108">
        <v>-0.08626883834128979</v>
      </c>
    </row>
    <row r="166" ht="14.25" customHeight="1">
      <c r="A166" s="21">
        <v>2.0211123E7</v>
      </c>
      <c r="B166" s="21">
        <v>-0.03</v>
      </c>
      <c r="C166" s="21">
        <v>-0.52</v>
      </c>
      <c r="D166" s="21">
        <v>1.74</v>
      </c>
      <c r="E166" s="21">
        <v>0.0</v>
      </c>
      <c r="F166" s="22">
        <v>0.008829500920723321</v>
      </c>
      <c r="G166" s="108">
        <v>-0.061170499079276686</v>
      </c>
    </row>
    <row r="167" ht="14.25" customHeight="1">
      <c r="A167" s="21">
        <v>2.0211124E7</v>
      </c>
      <c r="B167" s="21">
        <v>0.3</v>
      </c>
      <c r="C167" s="21">
        <v>0.02</v>
      </c>
      <c r="D167" s="21">
        <v>-0.86</v>
      </c>
      <c r="E167" s="21">
        <v>0.0</v>
      </c>
      <c r="F167" s="22">
        <v>0.011935477705788955</v>
      </c>
      <c r="G167" s="108">
        <v>-0.05806452229421105</v>
      </c>
    </row>
    <row r="168" ht="14.25" customHeight="1">
      <c r="A168" s="21">
        <v>2.0211126E7</v>
      </c>
      <c r="B168" s="21">
        <v>-2.23</v>
      </c>
      <c r="C168" s="21">
        <v>-1.22</v>
      </c>
      <c r="D168" s="21">
        <v>-0.94</v>
      </c>
      <c r="E168" s="21">
        <v>0.0</v>
      </c>
      <c r="F168" s="22">
        <v>0.002894272790002317</v>
      </c>
      <c r="G168" s="108">
        <v>-0.06710572720999769</v>
      </c>
    </row>
    <row r="169" ht="14.25" customHeight="1">
      <c r="A169" s="21">
        <v>2.0211129E7</v>
      </c>
      <c r="B169" s="21">
        <v>1.11</v>
      </c>
      <c r="C169" s="21">
        <v>-1.04</v>
      </c>
      <c r="D169" s="21">
        <v>-0.76</v>
      </c>
      <c r="E169" s="21">
        <v>0.0</v>
      </c>
      <c r="F169" s="22">
        <v>-8.617883064901966E-4</v>
      </c>
      <c r="G169" s="108">
        <v>-0.0708617883064902</v>
      </c>
    </row>
    <row r="170" ht="14.25" customHeight="1">
      <c r="A170" s="21">
        <v>2.021113E7</v>
      </c>
      <c r="B170" s="21">
        <v>-1.95</v>
      </c>
      <c r="C170" s="21">
        <v>0.53</v>
      </c>
      <c r="D170" s="21">
        <v>-1.14</v>
      </c>
      <c r="E170" s="21">
        <v>0.0</v>
      </c>
      <c r="F170" s="22">
        <v>0.006621878222984545</v>
      </c>
      <c r="G170" s="108">
        <v>-0.06337812177701546</v>
      </c>
    </row>
    <row r="171" ht="14.25" customHeight="1">
      <c r="A171" s="21">
        <v>2.0211201E7</v>
      </c>
      <c r="B171" s="21">
        <v>-1.61</v>
      </c>
      <c r="C171" s="21">
        <v>-0.78</v>
      </c>
      <c r="D171" s="21">
        <v>1.08</v>
      </c>
      <c r="E171" s="21">
        <v>0.0</v>
      </c>
      <c r="F171" s="22">
        <v>-0.001674348784172608</v>
      </c>
      <c r="G171" s="108">
        <v>-0.07167434878417261</v>
      </c>
    </row>
    <row r="172" ht="14.25" customHeight="1">
      <c r="A172" s="21">
        <v>2.0211202E7</v>
      </c>
      <c r="B172" s="21">
        <v>1.51</v>
      </c>
      <c r="C172" s="21">
        <v>0.71</v>
      </c>
      <c r="D172" s="21">
        <v>1.27</v>
      </c>
      <c r="E172" s="21">
        <v>0.0</v>
      </c>
      <c r="F172" s="22">
        <v>0.0023437952120990424</v>
      </c>
      <c r="G172" s="108">
        <v>-0.06765620478790096</v>
      </c>
    </row>
    <row r="173" ht="14.25" customHeight="1">
      <c r="A173" s="21">
        <v>2.0211203E7</v>
      </c>
      <c r="B173" s="21">
        <v>-1.21</v>
      </c>
      <c r="C173" s="21">
        <v>-1.13</v>
      </c>
      <c r="D173" s="21">
        <v>1.07</v>
      </c>
      <c r="E173" s="21">
        <v>0.0</v>
      </c>
      <c r="F173" s="22">
        <v>0.006533663414397317</v>
      </c>
      <c r="G173" s="108">
        <v>-0.06346633658560269</v>
      </c>
    </row>
    <row r="174" ht="14.25" customHeight="1">
      <c r="A174" s="21">
        <v>2.0211206E7</v>
      </c>
      <c r="B174" s="21">
        <v>1.19</v>
      </c>
      <c r="C174" s="21">
        <v>0.77</v>
      </c>
      <c r="D174" s="21">
        <v>0.61</v>
      </c>
      <c r="E174" s="21">
        <v>0.0</v>
      </c>
      <c r="F174" s="22">
        <v>0.003341060957316122</v>
      </c>
      <c r="G174" s="108">
        <v>-0.06665893904268388</v>
      </c>
    </row>
    <row r="175" ht="14.25" customHeight="1">
      <c r="A175" s="21">
        <v>2.0211207E7</v>
      </c>
      <c r="B175" s="21">
        <v>2.22</v>
      </c>
      <c r="C175" s="21">
        <v>0.2</v>
      </c>
      <c r="D175" s="21">
        <v>-1.8</v>
      </c>
      <c r="E175" s="21">
        <v>0.0</v>
      </c>
      <c r="F175" s="22">
        <v>0.0035974739476412054</v>
      </c>
      <c r="G175" s="108">
        <v>-0.0664025260523588</v>
      </c>
    </row>
    <row r="176" ht="14.25" customHeight="1">
      <c r="A176" s="21">
        <v>2.0211208E7</v>
      </c>
      <c r="B176" s="21">
        <v>0.47</v>
      </c>
      <c r="C176" s="21">
        <v>0.65</v>
      </c>
      <c r="D176" s="21">
        <v>-0.82</v>
      </c>
      <c r="E176" s="21">
        <v>0.0</v>
      </c>
      <c r="F176" s="22">
        <v>-0.012291560052912764</v>
      </c>
      <c r="G176" s="108">
        <v>-0.08229156005291277</v>
      </c>
    </row>
    <row r="177" ht="14.25" customHeight="1">
      <c r="A177" s="21">
        <v>2.0211209E7</v>
      </c>
      <c r="B177" s="21">
        <v>-1.07</v>
      </c>
      <c r="C177" s="21">
        <v>-1.36</v>
      </c>
      <c r="D177" s="21">
        <v>1.54</v>
      </c>
      <c r="E177" s="21">
        <v>0.0</v>
      </c>
      <c r="F177" s="22">
        <v>0.009238055330884176</v>
      </c>
      <c r="G177" s="108">
        <v>-0.06076194466911583</v>
      </c>
    </row>
    <row r="178" ht="14.25" customHeight="1">
      <c r="A178" s="21">
        <v>2.021121E7</v>
      </c>
      <c r="B178" s="21">
        <v>0.7</v>
      </c>
      <c r="C178" s="21">
        <v>-0.83</v>
      </c>
      <c r="D178" s="21">
        <v>0.52</v>
      </c>
      <c r="E178" s="21">
        <v>0.0</v>
      </c>
      <c r="F178" s="22">
        <v>0.013370858638226402</v>
      </c>
      <c r="G178" s="108">
        <v>-0.056629141361773605</v>
      </c>
    </row>
    <row r="179" ht="14.25" customHeight="1">
      <c r="A179" s="21">
        <v>2.0211213E7</v>
      </c>
      <c r="B179" s="21">
        <v>-1.04</v>
      </c>
      <c r="C179" s="21">
        <v>-0.31</v>
      </c>
      <c r="D179" s="21">
        <v>-0.98</v>
      </c>
      <c r="E179" s="21">
        <v>0.0</v>
      </c>
      <c r="F179" s="22">
        <v>-0.013588544710695483</v>
      </c>
      <c r="G179" s="108">
        <v>-0.08358854471069549</v>
      </c>
    </row>
    <row r="180" ht="14.25" customHeight="1">
      <c r="A180" s="21">
        <v>2.0211214E7</v>
      </c>
      <c r="B180" s="21">
        <v>-0.76</v>
      </c>
      <c r="C180" s="21">
        <v>-0.67</v>
      </c>
      <c r="D180" s="21">
        <v>1.63</v>
      </c>
      <c r="E180" s="21">
        <v>0.0</v>
      </c>
      <c r="F180" s="22">
        <v>0.009092249471666536</v>
      </c>
      <c r="G180" s="108">
        <v>-0.06090775052833347</v>
      </c>
    </row>
    <row r="181" ht="14.25" customHeight="1">
      <c r="A181" s="21">
        <v>2.0211215E7</v>
      </c>
      <c r="B181" s="21">
        <v>1.62</v>
      </c>
      <c r="C181" s="21">
        <v>0.39</v>
      </c>
      <c r="D181" s="21">
        <v>-1.91</v>
      </c>
      <c r="E181" s="21">
        <v>0.0</v>
      </c>
      <c r="F181" s="22">
        <v>0.013316998346580622</v>
      </c>
      <c r="G181" s="108">
        <v>-0.056683001653419385</v>
      </c>
    </row>
    <row r="182" ht="14.25" customHeight="1">
      <c r="A182" s="21">
        <v>2.0211216E7</v>
      </c>
      <c r="B182" s="21">
        <v>-1.2</v>
      </c>
      <c r="C182" s="21">
        <v>-1.59</v>
      </c>
      <c r="D182" s="21">
        <v>2.77</v>
      </c>
      <c r="E182" s="21">
        <v>0.0</v>
      </c>
      <c r="F182" s="22">
        <v>-0.007090936062898789</v>
      </c>
      <c r="G182" s="108">
        <v>-0.0770909360628988</v>
      </c>
    </row>
    <row r="183" ht="14.25" customHeight="1">
      <c r="A183" s="21">
        <v>2.0211217E7</v>
      </c>
      <c r="B183" s="21">
        <v>-0.65</v>
      </c>
      <c r="C183" s="21">
        <v>1.89</v>
      </c>
      <c r="D183" s="21">
        <v>-2.33</v>
      </c>
      <c r="E183" s="21">
        <v>0.0</v>
      </c>
      <c r="F183" s="22">
        <v>-0.005898834980091472</v>
      </c>
      <c r="G183" s="108">
        <v>-0.07589883498009148</v>
      </c>
    </row>
    <row r="184" ht="14.25" customHeight="1">
      <c r="A184" s="21">
        <v>2.021122E7</v>
      </c>
      <c r="B184" s="21">
        <v>-1.27</v>
      </c>
      <c r="C184" s="21">
        <v>-0.17</v>
      </c>
      <c r="D184" s="21">
        <v>-0.4</v>
      </c>
      <c r="E184" s="21">
        <v>0.0</v>
      </c>
      <c r="F184" s="22">
        <v>0.0068299925760950675</v>
      </c>
      <c r="G184" s="108">
        <v>-0.06317000742390494</v>
      </c>
    </row>
    <row r="185" ht="14.25" customHeight="1">
      <c r="A185" s="21">
        <v>2.0211221E7</v>
      </c>
      <c r="B185" s="21">
        <v>2.06</v>
      </c>
      <c r="C185" s="21">
        <v>0.81</v>
      </c>
      <c r="D185" s="21">
        <v>0.2</v>
      </c>
      <c r="E185" s="21">
        <v>0.0</v>
      </c>
      <c r="F185" s="22">
        <v>0.006505798429840892</v>
      </c>
      <c r="G185" s="108">
        <v>-0.06349420157015911</v>
      </c>
    </row>
    <row r="186" ht="14.25" customHeight="1">
      <c r="A186" s="21">
        <v>2.0211222E7</v>
      </c>
      <c r="B186" s="21">
        <v>0.97</v>
      </c>
      <c r="C186" s="21">
        <v>0.25</v>
      </c>
      <c r="D186" s="21">
        <v>-0.36</v>
      </c>
      <c r="E186" s="21">
        <v>0.0</v>
      </c>
      <c r="F186" s="22">
        <v>0.00470461051830795</v>
      </c>
      <c r="G186" s="108">
        <v>-0.06529538948169206</v>
      </c>
    </row>
    <row r="187" ht="14.25" customHeight="1">
      <c r="A187" s="21">
        <v>2.0211223E7</v>
      </c>
      <c r="B187" s="21">
        <v>0.71</v>
      </c>
      <c r="C187" s="21">
        <v>0.35</v>
      </c>
      <c r="D187" s="21">
        <v>-0.48</v>
      </c>
      <c r="E187" s="21">
        <v>0.0</v>
      </c>
      <c r="F187" s="22">
        <v>0.019512195121951237</v>
      </c>
      <c r="G187" s="108">
        <v>-0.05048780487804877</v>
      </c>
    </row>
    <row r="188" ht="14.25" customHeight="1">
      <c r="A188" s="21">
        <v>2.0211227E7</v>
      </c>
      <c r="B188" s="21">
        <v>1.22</v>
      </c>
      <c r="C188" s="21">
        <v>-0.12</v>
      </c>
      <c r="D188" s="21">
        <v>0.31</v>
      </c>
      <c r="E188" s="21">
        <v>0.0</v>
      </c>
      <c r="F188" s="22">
        <v>0.009342521347712962</v>
      </c>
      <c r="G188" s="108">
        <v>-0.060657478652287045</v>
      </c>
    </row>
    <row r="189" ht="14.25" customHeight="1">
      <c r="A189" s="21">
        <v>2.0211228E7</v>
      </c>
      <c r="B189" s="21">
        <v>-0.27</v>
      </c>
      <c r="C189" s="21">
        <v>-0.59</v>
      </c>
      <c r="D189" s="21">
        <v>0.8</v>
      </c>
      <c r="E189" s="21">
        <v>0.0</v>
      </c>
      <c r="F189" s="22">
        <v>0.003690838037342381</v>
      </c>
      <c r="G189" s="108">
        <v>-0.06630916196265763</v>
      </c>
    </row>
    <row r="190" ht="14.25" customHeight="1">
      <c r="A190" s="21">
        <v>2.0211229E7</v>
      </c>
      <c r="B190" s="21">
        <v>0.06</v>
      </c>
      <c r="C190" s="21">
        <v>-0.07</v>
      </c>
      <c r="D190" s="21">
        <v>0.17</v>
      </c>
      <c r="E190" s="21">
        <v>0.0</v>
      </c>
      <c r="F190" s="22">
        <v>0.00832925036746679</v>
      </c>
      <c r="G190" s="108">
        <v>-0.06167074963253322</v>
      </c>
    </row>
    <row r="191" ht="14.25" customHeight="1">
      <c r="A191" s="21">
        <v>2.021123E7</v>
      </c>
      <c r="B191" s="21">
        <v>-0.15</v>
      </c>
      <c r="C191" s="21">
        <v>0.11</v>
      </c>
      <c r="D191" s="21">
        <v>-0.41</v>
      </c>
      <c r="E191" s="21">
        <v>0.0</v>
      </c>
      <c r="F191" s="22">
        <v>0.008134267968429976</v>
      </c>
      <c r="G191" s="108">
        <v>-0.06186573203157003</v>
      </c>
    </row>
    <row r="192" ht="14.25" customHeight="1">
      <c r="A192" s="21">
        <v>2.0211231E7</v>
      </c>
      <c r="B192" s="21">
        <v>-0.31</v>
      </c>
      <c r="C192" s="21">
        <v>0.05</v>
      </c>
      <c r="D192" s="21">
        <v>0.53</v>
      </c>
      <c r="E192" s="21">
        <v>0.0</v>
      </c>
      <c r="F192" s="22">
        <v>-0.011684912441056072</v>
      </c>
      <c r="G192" s="108">
        <v>-0.08168491244105608</v>
      </c>
    </row>
    <row r="193" ht="14.25" customHeight="1">
      <c r="A193" s="21">
        <v>2.0220103E7</v>
      </c>
      <c r="B193" s="21">
        <v>0.73</v>
      </c>
      <c r="C193" s="21">
        <v>0.33</v>
      </c>
      <c r="D193" s="21">
        <v>0.8</v>
      </c>
      <c r="E193" s="21">
        <v>0.0</v>
      </c>
      <c r="F193" s="22">
        <v>-0.00620361481848497</v>
      </c>
      <c r="G193" s="108">
        <v>-0.07620361481848498</v>
      </c>
    </row>
    <row r="194" ht="14.25" customHeight="1">
      <c r="A194" s="21">
        <v>2.0220104E7</v>
      </c>
      <c r="B194" s="21">
        <v>-0.29</v>
      </c>
      <c r="C194" s="21">
        <v>-0.83</v>
      </c>
      <c r="D194" s="21">
        <v>3.64</v>
      </c>
      <c r="E194" s="21">
        <v>0.0</v>
      </c>
      <c r="F194" s="22">
        <v>-0.003948058357237549</v>
      </c>
      <c r="G194" s="108">
        <v>-0.07394805835723756</v>
      </c>
    </row>
    <row r="195" ht="14.25" customHeight="1">
      <c r="A195" s="21">
        <v>2.0220105E7</v>
      </c>
      <c r="B195" s="21">
        <v>-2.28</v>
      </c>
      <c r="C195" s="21">
        <v>-1.45</v>
      </c>
      <c r="D195" s="21">
        <v>2.59</v>
      </c>
      <c r="E195" s="21">
        <v>0.0</v>
      </c>
      <c r="F195" s="22">
        <v>0.003621842496285055</v>
      </c>
      <c r="G195" s="108">
        <v>-0.06637815750371495</v>
      </c>
    </row>
    <row r="196" ht="14.25" customHeight="1">
      <c r="A196" s="21">
        <v>2.0220106E7</v>
      </c>
      <c r="B196" s="21">
        <v>0.0</v>
      </c>
      <c r="C196" s="21">
        <v>0.2</v>
      </c>
      <c r="D196" s="21">
        <v>1.75</v>
      </c>
      <c r="E196" s="21">
        <v>0.0</v>
      </c>
      <c r="F196" s="22">
        <v>0.001746896416278343</v>
      </c>
      <c r="G196" s="108">
        <v>-0.06825310358372166</v>
      </c>
    </row>
    <row r="197" ht="14.25" customHeight="1">
      <c r="A197" s="21">
        <v>2.0220107E7</v>
      </c>
      <c r="B197" s="21">
        <v>-0.48</v>
      </c>
      <c r="C197" s="21">
        <v>-1.32</v>
      </c>
      <c r="D197" s="21">
        <v>2.02</v>
      </c>
      <c r="E197" s="21">
        <v>0.0</v>
      </c>
      <c r="F197" s="22">
        <v>0.010201950587891195</v>
      </c>
      <c r="G197" s="108">
        <v>-0.05979804941210881</v>
      </c>
    </row>
    <row r="198" ht="14.25" customHeight="1">
      <c r="A198" s="21">
        <v>2.022011E7</v>
      </c>
      <c r="B198" s="21">
        <v>-0.15</v>
      </c>
      <c r="C198" s="21">
        <v>-0.23</v>
      </c>
      <c r="D198" s="21">
        <v>-0.28</v>
      </c>
      <c r="E198" s="21">
        <v>0.0</v>
      </c>
      <c r="F198" s="22">
        <v>0.0026278594985080783</v>
      </c>
      <c r="G198" s="108">
        <v>-0.06737214050149193</v>
      </c>
    </row>
    <row r="199" ht="14.25" customHeight="1">
      <c r="A199" s="21">
        <v>2.0220111E7</v>
      </c>
      <c r="B199" s="21">
        <v>1.1</v>
      </c>
      <c r="C199" s="21">
        <v>-0.08</v>
      </c>
      <c r="D199" s="21">
        <v>-0.28</v>
      </c>
      <c r="E199" s="21">
        <v>0.0</v>
      </c>
      <c r="F199" s="22">
        <v>-0.004170359172183669</v>
      </c>
      <c r="G199" s="108">
        <v>-0.07417035917218368</v>
      </c>
    </row>
    <row r="200" ht="14.25" customHeight="1">
      <c r="A200" s="21">
        <v>2.0220112E7</v>
      </c>
      <c r="B200" s="21">
        <v>0.12</v>
      </c>
      <c r="C200" s="21">
        <v>-0.89</v>
      </c>
      <c r="D200" s="21">
        <v>0.51</v>
      </c>
      <c r="E200" s="21">
        <v>0.0</v>
      </c>
      <c r="F200" s="22">
        <v>4.276446168931525E-4</v>
      </c>
      <c r="G200" s="108">
        <v>-0.06957235538310685</v>
      </c>
    </row>
    <row r="201" ht="14.25" customHeight="1">
      <c r="A201" s="21">
        <v>2.0220113E7</v>
      </c>
      <c r="B201" s="21">
        <v>-1.57</v>
      </c>
      <c r="C201" s="21">
        <v>0.31</v>
      </c>
      <c r="D201" s="21">
        <v>2.4</v>
      </c>
      <c r="E201" s="21">
        <v>0.0</v>
      </c>
      <c r="F201" s="22">
        <v>0.011585211445935606</v>
      </c>
      <c r="G201" s="108">
        <v>-0.0584147885540644</v>
      </c>
    </row>
    <row r="202" ht="14.25" customHeight="1">
      <c r="A202" s="21">
        <v>2.0220114E7</v>
      </c>
      <c r="B202" s="21">
        <v>0.08</v>
      </c>
      <c r="C202" s="21">
        <v>0.17</v>
      </c>
      <c r="D202" s="21">
        <v>0.55</v>
      </c>
      <c r="E202" s="21">
        <v>0.0</v>
      </c>
      <c r="F202" s="22">
        <v>-0.0016222479721900163</v>
      </c>
      <c r="G202" s="108">
        <v>-0.07162224797219002</v>
      </c>
    </row>
    <row r="203" ht="14.25" customHeight="1">
      <c r="A203" s="21">
        <v>2.0220118E7</v>
      </c>
      <c r="B203" s="21">
        <v>-2.08</v>
      </c>
      <c r="C203" s="21">
        <v>-1.03</v>
      </c>
      <c r="D203" s="21">
        <v>1.36</v>
      </c>
      <c r="E203" s="21">
        <v>0.0</v>
      </c>
      <c r="F203" s="22">
        <v>-0.013478545522566554</v>
      </c>
      <c r="G203" s="108">
        <v>-0.08347854552256656</v>
      </c>
    </row>
    <row r="204" ht="14.25" customHeight="1">
      <c r="A204" s="21">
        <v>2.0220119E7</v>
      </c>
      <c r="B204" s="21">
        <v>-1.01</v>
      </c>
      <c r="C204" s="21">
        <v>-0.33</v>
      </c>
      <c r="D204" s="21">
        <v>-0.67</v>
      </c>
      <c r="E204" s="21">
        <v>0.0</v>
      </c>
      <c r="F204" s="22">
        <v>0.013246427781697268</v>
      </c>
      <c r="G204" s="108">
        <v>-0.05675357221830274</v>
      </c>
    </row>
    <row r="205" ht="14.25" customHeight="1">
      <c r="A205" s="21">
        <v>2.022012E7</v>
      </c>
      <c r="B205" s="21">
        <v>-1.14</v>
      </c>
      <c r="C205" s="21">
        <v>-0.86</v>
      </c>
      <c r="D205" s="21">
        <v>-0.23</v>
      </c>
      <c r="E205" s="21">
        <v>0.0</v>
      </c>
      <c r="F205" s="22">
        <v>0.004442141112015907</v>
      </c>
      <c r="G205" s="108">
        <v>-0.0655578588879841</v>
      </c>
    </row>
    <row r="206" ht="14.25" customHeight="1">
      <c r="A206" s="21">
        <v>2.0220121E7</v>
      </c>
      <c r="B206" s="21">
        <v>-2.1</v>
      </c>
      <c r="C206" s="21">
        <v>0.28</v>
      </c>
      <c r="D206" s="21">
        <v>0.48</v>
      </c>
      <c r="E206" s="21">
        <v>0.0</v>
      </c>
      <c r="F206" s="22">
        <v>0.006172248294650462</v>
      </c>
      <c r="G206" s="108">
        <v>-0.06382775170534954</v>
      </c>
    </row>
    <row r="207" ht="14.25" customHeight="1">
      <c r="A207" s="21">
        <v>2.0220124E7</v>
      </c>
      <c r="B207" s="21">
        <v>0.53</v>
      </c>
      <c r="C207" s="21">
        <v>1.81</v>
      </c>
      <c r="D207" s="21">
        <v>-0.24</v>
      </c>
      <c r="E207" s="21">
        <v>0.0</v>
      </c>
      <c r="F207" s="22">
        <v>0.005403149875887969</v>
      </c>
      <c r="G207" s="108">
        <v>-0.06459685012411204</v>
      </c>
    </row>
    <row r="208" ht="14.25" customHeight="1">
      <c r="A208" s="21">
        <v>2.0220125E7</v>
      </c>
      <c r="B208" s="21">
        <v>-1.43</v>
      </c>
      <c r="C208" s="21">
        <v>-0.62</v>
      </c>
      <c r="D208" s="21">
        <v>2.79</v>
      </c>
      <c r="E208" s="21">
        <v>0.0</v>
      </c>
      <c r="F208" s="22">
        <v>0.01038885225344055</v>
      </c>
      <c r="G208" s="108">
        <v>-0.059611147746559456</v>
      </c>
    </row>
    <row r="209" ht="14.25" customHeight="1">
      <c r="A209" s="21">
        <v>2.0220126E7</v>
      </c>
      <c r="B209" s="21">
        <v>-0.3</v>
      </c>
      <c r="C209" s="21">
        <v>-1.08</v>
      </c>
      <c r="D209" s="21">
        <v>0.09</v>
      </c>
      <c r="E209" s="21">
        <v>0.0</v>
      </c>
      <c r="F209" s="22">
        <v>0.013464951683940685</v>
      </c>
      <c r="G209" s="108">
        <v>-0.05653504831605932</v>
      </c>
    </row>
    <row r="210" ht="14.25" customHeight="1">
      <c r="A210" s="21">
        <v>2.0220127E7</v>
      </c>
      <c r="B210" s="21">
        <v>-0.79</v>
      </c>
      <c r="C210" s="21">
        <v>-1.64</v>
      </c>
      <c r="D210" s="21">
        <v>0.78</v>
      </c>
      <c r="E210" s="21">
        <v>0.0</v>
      </c>
      <c r="F210" s="22">
        <v>0.0023500988359324015</v>
      </c>
      <c r="G210" s="108">
        <v>-0.0676499011640676</v>
      </c>
    </row>
    <row r="211" ht="14.25" customHeight="1">
      <c r="A211" s="21">
        <v>2.0220128E7</v>
      </c>
      <c r="B211" s="21">
        <v>2.45</v>
      </c>
      <c r="C211" s="21">
        <v>-0.13</v>
      </c>
      <c r="D211" s="21">
        <v>-2.08</v>
      </c>
      <c r="E211" s="21">
        <v>0.0</v>
      </c>
      <c r="F211" s="22">
        <v>0.0017160961013817921</v>
      </c>
      <c r="G211" s="108">
        <v>-0.06828390389861821</v>
      </c>
    </row>
    <row r="212" ht="14.25" customHeight="1">
      <c r="A212" s="21">
        <v>2.0220131E7</v>
      </c>
      <c r="B212" s="21">
        <v>2.34</v>
      </c>
      <c r="C212" s="21">
        <v>1.3</v>
      </c>
      <c r="D212" s="21">
        <v>-2.84</v>
      </c>
      <c r="E212" s="21">
        <v>0.0</v>
      </c>
      <c r="F212" s="22">
        <v>0.009741521987848056</v>
      </c>
      <c r="G212" s="108">
        <v>-0.06025847801215195</v>
      </c>
    </row>
    <row r="213" ht="14.25" customHeight="1">
      <c r="A213" s="21">
        <v>2.0220201E7</v>
      </c>
      <c r="B213" s="21">
        <v>0.87</v>
      </c>
      <c r="C213" s="21">
        <v>0.05</v>
      </c>
      <c r="D213" s="21">
        <v>0.66</v>
      </c>
      <c r="E213" s="21">
        <v>0.0</v>
      </c>
      <c r="F213" s="22">
        <v>0.003992461162720895</v>
      </c>
      <c r="G213" s="108">
        <v>-0.06600753883727911</v>
      </c>
    </row>
    <row r="214" ht="14.25" customHeight="1">
      <c r="A214" s="21">
        <v>2.0220202E7</v>
      </c>
      <c r="B214" s="21">
        <v>0.48</v>
      </c>
      <c r="C214" s="21">
        <v>-1.75</v>
      </c>
      <c r="D214" s="21">
        <v>0.72</v>
      </c>
      <c r="E214" s="21">
        <v>0.0</v>
      </c>
      <c r="F214" s="22">
        <v>-0.0013253441439835534</v>
      </c>
      <c r="G214" s="108">
        <v>-0.07132534414398356</v>
      </c>
    </row>
    <row r="215" ht="14.25" customHeight="1">
      <c r="A215" s="21">
        <v>2.0220203E7</v>
      </c>
      <c r="B215" s="21">
        <v>-2.49</v>
      </c>
      <c r="C215" s="21">
        <v>-0.04</v>
      </c>
      <c r="D215" s="21">
        <v>2.17</v>
      </c>
      <c r="E215" s="21">
        <v>0.0</v>
      </c>
      <c r="F215" s="22">
        <v>0.0012266107629519407</v>
      </c>
      <c r="G215" s="108">
        <v>-0.06877338923704807</v>
      </c>
    </row>
    <row r="216" ht="14.25" customHeight="1">
      <c r="A216" s="21">
        <v>2.0220204E7</v>
      </c>
      <c r="B216" s="21">
        <v>0.89</v>
      </c>
      <c r="C216" s="21">
        <v>-0.02</v>
      </c>
      <c r="D216" s="21">
        <v>-0.6</v>
      </c>
      <c r="E216" s="21">
        <v>0.0</v>
      </c>
      <c r="F216" s="22">
        <v>0.005279854719920873</v>
      </c>
      <c r="G216" s="108">
        <v>-0.06472014528007913</v>
      </c>
    </row>
    <row r="217" ht="14.25" customHeight="1">
      <c r="A217" s="21">
        <v>2.0220207E7</v>
      </c>
      <c r="B217" s="21">
        <v>-0.25</v>
      </c>
      <c r="C217" s="21">
        <v>0.53</v>
      </c>
      <c r="D217" s="21">
        <v>0.23</v>
      </c>
      <c r="E217" s="21">
        <v>0.0</v>
      </c>
      <c r="F217" s="22">
        <v>-0.0011644702220330316</v>
      </c>
      <c r="G217" s="108">
        <v>-0.07116447022203304</v>
      </c>
    </row>
    <row r="218" ht="14.25" customHeight="1">
      <c r="A218" s="21">
        <v>2.0220208E7</v>
      </c>
      <c r="B218" s="21">
        <v>1.02</v>
      </c>
      <c r="C218" s="21">
        <v>0.68</v>
      </c>
      <c r="D218" s="21">
        <v>-0.27</v>
      </c>
      <c r="E218" s="21">
        <v>0.0</v>
      </c>
      <c r="F218" s="22">
        <v>-0.006131624045759065</v>
      </c>
      <c r="G218" s="108">
        <v>-0.07613162404575907</v>
      </c>
    </row>
    <row r="219" ht="14.25" customHeight="1">
      <c r="A219" s="21">
        <v>2.0220209E7</v>
      </c>
      <c r="B219" s="21">
        <v>1.61</v>
      </c>
      <c r="C219" s="21">
        <v>0.22</v>
      </c>
      <c r="D219" s="21">
        <v>-1.95</v>
      </c>
      <c r="E219" s="21">
        <v>0.0</v>
      </c>
      <c r="F219" s="22">
        <v>9.021953419989792E-4</v>
      </c>
      <c r="G219" s="108">
        <v>-0.06909780465800103</v>
      </c>
    </row>
    <row r="220" ht="14.25" customHeight="1">
      <c r="A220" s="21">
        <v>2.022021E7</v>
      </c>
      <c r="B220" s="21">
        <v>-1.69</v>
      </c>
      <c r="C220" s="21">
        <v>-0.15</v>
      </c>
      <c r="D220" s="21">
        <v>1.23</v>
      </c>
      <c r="E220" s="21">
        <v>0.0</v>
      </c>
      <c r="F220" s="22">
        <v>-0.0017456470012674474</v>
      </c>
      <c r="G220" s="108">
        <v>-0.07174564700126745</v>
      </c>
    </row>
    <row r="221" ht="14.25" customHeight="1">
      <c r="A221" s="21">
        <v>2.0220211E7</v>
      </c>
      <c r="B221" s="21">
        <v>-1.92</v>
      </c>
      <c r="C221" s="21">
        <v>0.6</v>
      </c>
      <c r="D221" s="21">
        <v>2.12</v>
      </c>
      <c r="E221" s="21">
        <v>0.0</v>
      </c>
      <c r="F221" s="22">
        <v>0.008940891396775674</v>
      </c>
      <c r="G221" s="108">
        <v>-0.06105910860322433</v>
      </c>
    </row>
    <row r="222" ht="14.25" customHeight="1">
      <c r="A222" s="21">
        <v>2.0220214E7</v>
      </c>
      <c r="B222" s="21">
        <v>-0.35</v>
      </c>
      <c r="C222" s="21">
        <v>0.22</v>
      </c>
      <c r="D222" s="21">
        <v>-0.59</v>
      </c>
      <c r="E222" s="21">
        <v>0.0</v>
      </c>
      <c r="F222" s="22">
        <v>-0.007868845160715732</v>
      </c>
      <c r="G222" s="108">
        <v>-0.07786884516071574</v>
      </c>
    </row>
    <row r="223" ht="14.25" customHeight="1">
      <c r="A223" s="21">
        <v>2.0220215E7</v>
      </c>
      <c r="B223" s="21">
        <v>1.87</v>
      </c>
      <c r="C223" s="21">
        <v>1.32</v>
      </c>
      <c r="D223" s="21">
        <v>-1.41</v>
      </c>
      <c r="E223" s="21">
        <v>0.0</v>
      </c>
      <c r="F223" s="22">
        <v>0.0045729491608805795</v>
      </c>
      <c r="G223" s="108">
        <v>-0.06542705083911943</v>
      </c>
    </row>
    <row r="224" ht="14.25" customHeight="1">
      <c r="A224" s="21">
        <v>2.0220216E7</v>
      </c>
      <c r="B224" s="21">
        <v>-0.02</v>
      </c>
      <c r="C224" s="21">
        <v>-0.09</v>
      </c>
      <c r="D224" s="21">
        <v>0.32</v>
      </c>
      <c r="E224" s="21">
        <v>0.0</v>
      </c>
      <c r="F224" s="22">
        <v>6.936907705561435E-4</v>
      </c>
      <c r="G224" s="108">
        <v>-0.06930630922944386</v>
      </c>
    </row>
    <row r="225" ht="14.25" customHeight="1">
      <c r="A225" s="21">
        <v>2.0220217E7</v>
      </c>
      <c r="B225" s="21">
        <v>-2.28</v>
      </c>
      <c r="C225" s="21">
        <v>-0.26</v>
      </c>
      <c r="D225" s="21">
        <v>1.08</v>
      </c>
      <c r="E225" s="21">
        <v>0.0</v>
      </c>
      <c r="F225" s="22">
        <v>-0.001463556330160265</v>
      </c>
      <c r="G225" s="108">
        <v>-0.07146355633016027</v>
      </c>
    </row>
    <row r="226" ht="14.25" customHeight="1">
      <c r="A226" s="21">
        <v>2.0220218E7</v>
      </c>
      <c r="B226" s="21">
        <v>-0.87</v>
      </c>
      <c r="C226" s="21">
        <v>-0.09</v>
      </c>
      <c r="D226" s="21">
        <v>0.94</v>
      </c>
      <c r="E226" s="21">
        <v>0.0</v>
      </c>
      <c r="F226" s="22">
        <v>0.008075142750954445</v>
      </c>
      <c r="G226" s="108">
        <v>-0.06192485724904556</v>
      </c>
    </row>
    <row r="227" ht="14.25" customHeight="1">
      <c r="A227" s="21">
        <v>2.0220222E7</v>
      </c>
      <c r="B227" s="21">
        <v>-1.18</v>
      </c>
      <c r="C227" s="21">
        <v>-0.48</v>
      </c>
      <c r="D227" s="21">
        <v>0.09</v>
      </c>
      <c r="E227" s="21">
        <v>0.0</v>
      </c>
      <c r="F227" s="22">
        <v>-0.008697108406832577</v>
      </c>
      <c r="G227" s="108">
        <v>-0.07869710840683258</v>
      </c>
    </row>
    <row r="228" ht="14.25" customHeight="1">
      <c r="A228" s="21">
        <v>2.0220223E7</v>
      </c>
      <c r="B228" s="21">
        <v>-1.96</v>
      </c>
      <c r="C228" s="21">
        <v>-0.2</v>
      </c>
      <c r="D228" s="21">
        <v>1.26</v>
      </c>
      <c r="E228" s="21">
        <v>0.0</v>
      </c>
      <c r="F228" s="22">
        <v>0.00569259962049351</v>
      </c>
      <c r="G228" s="108">
        <v>-0.0643074003795065</v>
      </c>
    </row>
    <row r="229" ht="14.25" customHeight="1">
      <c r="A229" s="21">
        <v>2.0220224E7</v>
      </c>
      <c r="B229" s="21">
        <v>1.89</v>
      </c>
      <c r="C229" s="21">
        <v>1.52</v>
      </c>
      <c r="D229" s="21">
        <v>-3.86</v>
      </c>
      <c r="E229" s="21">
        <v>0.0</v>
      </c>
      <c r="F229" s="22">
        <v>-0.0018603817144651202</v>
      </c>
      <c r="G229" s="108">
        <v>-0.07186038171446513</v>
      </c>
    </row>
    <row r="230" ht="14.25" customHeight="1">
      <c r="A230" s="21">
        <v>2.0220225E7</v>
      </c>
      <c r="B230" s="21">
        <v>2.23</v>
      </c>
      <c r="C230" s="21">
        <v>-0.43</v>
      </c>
      <c r="D230" s="21">
        <v>1.23</v>
      </c>
      <c r="E230" s="21">
        <v>0.0</v>
      </c>
      <c r="F230" s="22">
        <v>0.005680473372781103</v>
      </c>
      <c r="G230" s="108">
        <v>-0.0643195266272189</v>
      </c>
    </row>
    <row r="231" ht="14.25" customHeight="1">
      <c r="A231" s="21">
        <v>2.0220228E7</v>
      </c>
      <c r="B231" s="21">
        <v>0.05</v>
      </c>
      <c r="C231" s="21">
        <v>0.62</v>
      </c>
      <c r="D231" s="21">
        <v>-0.48</v>
      </c>
      <c r="E231" s="21">
        <v>0.0</v>
      </c>
      <c r="F231" s="22">
        <v>0.01058134766959773</v>
      </c>
      <c r="G231" s="108">
        <v>-0.05941865233040228</v>
      </c>
    </row>
    <row r="232" ht="14.25" customHeight="1">
      <c r="A232" s="21">
        <v>2.0220301E7</v>
      </c>
      <c r="B232" s="21">
        <v>-1.56</v>
      </c>
      <c r="C232" s="21">
        <v>-0.1</v>
      </c>
      <c r="D232" s="21">
        <v>-0.82</v>
      </c>
      <c r="E232" s="21">
        <v>0.0</v>
      </c>
      <c r="F232" s="22">
        <v>0.008152860390878036</v>
      </c>
      <c r="G232" s="108">
        <v>-0.06184713960912197</v>
      </c>
    </row>
    <row r="233" ht="14.25" customHeight="1">
      <c r="A233" s="21">
        <v>2.0220302E7</v>
      </c>
      <c r="B233" s="21">
        <v>1.81</v>
      </c>
      <c r="C233" s="21">
        <v>0.43</v>
      </c>
      <c r="D233" s="21">
        <v>1.32</v>
      </c>
      <c r="E233" s="21">
        <v>0.0</v>
      </c>
      <c r="F233" s="22">
        <v>0.007450082135998626</v>
      </c>
      <c r="G233" s="108">
        <v>-0.06254991786400138</v>
      </c>
    </row>
    <row r="234" ht="14.25" customHeight="1">
      <c r="A234" s="21">
        <v>2.0220303E7</v>
      </c>
      <c r="B234" s="21">
        <v>-0.88</v>
      </c>
      <c r="C234" s="21">
        <v>-0.56</v>
      </c>
      <c r="D234" s="21">
        <v>1.51</v>
      </c>
      <c r="E234" s="21">
        <v>0.0</v>
      </c>
      <c r="F234" s="22">
        <v>0.005607259190321123</v>
      </c>
      <c r="G234" s="108">
        <v>-0.06439274080967888</v>
      </c>
    </row>
    <row r="235" ht="14.25" customHeight="1">
      <c r="A235" s="21">
        <v>2.0220304E7</v>
      </c>
      <c r="B235" s="21">
        <v>-1.1</v>
      </c>
      <c r="C235" s="21">
        <v>-0.67</v>
      </c>
      <c r="D235" s="21">
        <v>0.69</v>
      </c>
      <c r="E235" s="21">
        <v>0.0</v>
      </c>
      <c r="F235" s="22">
        <v>0.006180353965727026</v>
      </c>
      <c r="G235" s="108">
        <v>-0.06381964603427298</v>
      </c>
    </row>
    <row r="236" ht="14.25" customHeight="1">
      <c r="A236" s="21">
        <v>2.0220307E7</v>
      </c>
      <c r="B236" s="21">
        <v>-3.12</v>
      </c>
      <c r="C236" s="21">
        <v>0.57</v>
      </c>
      <c r="D236" s="21">
        <v>0.9</v>
      </c>
      <c r="E236" s="21">
        <v>0.0</v>
      </c>
      <c r="F236" s="22">
        <v>-0.0017060459463879019</v>
      </c>
      <c r="G236" s="108">
        <v>-0.07170604594638791</v>
      </c>
    </row>
    <row r="237" ht="14.25" customHeight="1">
      <c r="A237" s="21">
        <v>2.0220308E7</v>
      </c>
      <c r="B237" s="21">
        <v>-0.52</v>
      </c>
      <c r="C237" s="21">
        <v>1.0</v>
      </c>
      <c r="D237" s="21">
        <v>0.35</v>
      </c>
      <c r="E237" s="21">
        <v>0.0</v>
      </c>
      <c r="F237" s="22">
        <v>4.44236614449256E-4</v>
      </c>
      <c r="G237" s="108">
        <v>-0.06955576338555075</v>
      </c>
    </row>
    <row r="238" ht="14.25" customHeight="1">
      <c r="A238" s="21">
        <v>2.0220309E7</v>
      </c>
      <c r="B238" s="21">
        <v>2.79</v>
      </c>
      <c r="C238" s="21">
        <v>0.33</v>
      </c>
      <c r="D238" s="21">
        <v>-2.11</v>
      </c>
      <c r="E238" s="21">
        <v>0.0</v>
      </c>
      <c r="F238" s="22">
        <v>-0.006019196355945944</v>
      </c>
      <c r="G238" s="108">
        <v>-0.07601919635594595</v>
      </c>
    </row>
    <row r="239" ht="14.25" customHeight="1">
      <c r="A239" s="21">
        <v>2.022031E7</v>
      </c>
      <c r="B239" s="21">
        <v>-0.47</v>
      </c>
      <c r="C239" s="21">
        <v>0.1</v>
      </c>
      <c r="D239" s="21">
        <v>1.17</v>
      </c>
      <c r="E239" s="21">
        <v>0.0</v>
      </c>
      <c r="F239" s="22">
        <v>0.006126218813571116</v>
      </c>
      <c r="G239" s="108">
        <v>-0.06387378118642889</v>
      </c>
    </row>
    <row r="240" ht="14.25" customHeight="1">
      <c r="A240" s="21">
        <v>2.0220311E7</v>
      </c>
      <c r="B240" s="21">
        <v>-1.49</v>
      </c>
      <c r="C240" s="21">
        <v>-0.44</v>
      </c>
      <c r="D240" s="21">
        <v>1.78</v>
      </c>
      <c r="E240" s="21">
        <v>0.0</v>
      </c>
      <c r="F240" s="22">
        <v>0.0015808147636389158</v>
      </c>
      <c r="G240" s="108">
        <v>-0.06841918523636109</v>
      </c>
    </row>
    <row r="241" ht="14.25" customHeight="1">
      <c r="A241" s="21">
        <v>2.0220314E7</v>
      </c>
      <c r="B241" s="21">
        <v>-1.06</v>
      </c>
      <c r="C241" s="21">
        <v>-1.31</v>
      </c>
      <c r="D241" s="21">
        <v>1.74</v>
      </c>
      <c r="E241" s="21">
        <v>0.0</v>
      </c>
      <c r="F241" s="22">
        <v>0.0037258174466983096</v>
      </c>
      <c r="G241" s="108">
        <v>-0.0662741825533017</v>
      </c>
    </row>
    <row r="242" ht="14.25" customHeight="1">
      <c r="A242" s="21">
        <v>2.0220315E7</v>
      </c>
      <c r="B242" s="21">
        <v>2.15</v>
      </c>
      <c r="C242" s="21">
        <v>-0.13</v>
      </c>
      <c r="D242" s="21">
        <v>-2.39</v>
      </c>
      <c r="E242" s="21">
        <v>0.0</v>
      </c>
      <c r="F242" s="22">
        <v>0.0053290165542176915</v>
      </c>
      <c r="G242" s="108">
        <v>-0.06467098344578232</v>
      </c>
    </row>
    <row r="243" ht="14.25" customHeight="1">
      <c r="A243" s="21">
        <v>2.0220316E7</v>
      </c>
      <c r="B243" s="21">
        <v>2.61</v>
      </c>
      <c r="C243" s="21">
        <v>0.79</v>
      </c>
      <c r="D243" s="21">
        <v>-1.82</v>
      </c>
      <c r="E243" s="21">
        <v>0.0</v>
      </c>
      <c r="F243" s="22">
        <v>0.00631391200951259</v>
      </c>
      <c r="G243" s="108">
        <v>-0.06368608799048742</v>
      </c>
    </row>
    <row r="244" ht="14.25" customHeight="1">
      <c r="A244" s="21">
        <v>2.0220317E7</v>
      </c>
      <c r="B244" s="21">
        <v>1.43</v>
      </c>
      <c r="C244" s="21">
        <v>0.28</v>
      </c>
      <c r="D244" s="21">
        <v>-1.09</v>
      </c>
      <c r="E244" s="21">
        <v>0.0</v>
      </c>
      <c r="F244" s="22">
        <v>0.0064865123626702825</v>
      </c>
      <c r="G244" s="108">
        <v>-0.06351348763732972</v>
      </c>
    </row>
    <row r="245" ht="14.25" customHeight="1">
      <c r="A245" s="21">
        <v>2.0220318E7</v>
      </c>
      <c r="B245" s="21">
        <v>1.33</v>
      </c>
      <c r="C245" s="21">
        <v>0.28</v>
      </c>
      <c r="D245" s="21">
        <v>-1.85</v>
      </c>
      <c r="E245" s="21">
        <v>0.0</v>
      </c>
      <c r="F245" s="22">
        <v>0.008119683899378671</v>
      </c>
      <c r="G245" s="108">
        <v>-0.061880316100621335</v>
      </c>
    </row>
    <row r="246" ht="14.25" customHeight="1">
      <c r="A246" s="21">
        <v>2.0220321E7</v>
      </c>
      <c r="B246" s="21">
        <v>-0.17</v>
      </c>
      <c r="C246" s="21">
        <v>-1.11</v>
      </c>
      <c r="D246" s="21">
        <v>1.6</v>
      </c>
      <c r="E246" s="21">
        <v>0.0</v>
      </c>
      <c r="F246" s="22">
        <v>0.004751918344586992</v>
      </c>
      <c r="G246" s="108">
        <v>-0.06524808165541301</v>
      </c>
    </row>
    <row r="247" ht="14.25" customHeight="1">
      <c r="A247" s="21">
        <v>2.0220322E7</v>
      </c>
      <c r="B247" s="21">
        <v>1.31</v>
      </c>
      <c r="C247" s="21">
        <v>0.04</v>
      </c>
      <c r="D247" s="21">
        <v>-1.15</v>
      </c>
      <c r="E247" s="21">
        <v>0.0</v>
      </c>
      <c r="F247" s="22">
        <v>0.006576860189862588</v>
      </c>
      <c r="G247" s="108">
        <v>-0.06342313981013742</v>
      </c>
    </row>
    <row r="248" ht="14.25" customHeight="1">
      <c r="A248" s="21">
        <v>2.0220323E7</v>
      </c>
      <c r="B248" s="21">
        <v>-1.25</v>
      </c>
      <c r="C248" s="21">
        <v>-0.65</v>
      </c>
      <c r="D248" s="21">
        <v>0.39</v>
      </c>
      <c r="E248" s="21">
        <v>0.0</v>
      </c>
      <c r="F248" s="22">
        <v>0.013868098425148023</v>
      </c>
      <c r="G248" s="108">
        <v>-0.05613190157485198</v>
      </c>
    </row>
    <row r="249" ht="14.25" customHeight="1">
      <c r="A249" s="21">
        <v>2.0220324E7</v>
      </c>
      <c r="B249" s="21">
        <v>1.42</v>
      </c>
      <c r="C249" s="21">
        <v>-0.09</v>
      </c>
      <c r="D249" s="21">
        <v>-0.78</v>
      </c>
      <c r="E249" s="21">
        <v>0.0</v>
      </c>
      <c r="F249" s="22">
        <v>0.011993740219092386</v>
      </c>
      <c r="G249" s="108">
        <v>-0.05800625978090762</v>
      </c>
    </row>
    <row r="250" ht="14.25" customHeight="1">
      <c r="A250" s="21">
        <v>2.0220325E7</v>
      </c>
      <c r="B250" s="21">
        <v>0.27</v>
      </c>
      <c r="C250" s="21">
        <v>-0.6</v>
      </c>
      <c r="D250" s="21">
        <v>2.19</v>
      </c>
      <c r="E250" s="21">
        <v>0.0</v>
      </c>
      <c r="F250" s="22">
        <v>-0.007369389073917598</v>
      </c>
      <c r="G250" s="108">
        <v>-0.0773693890739176</v>
      </c>
    </row>
    <row r="251" ht="14.25" customHeight="1">
      <c r="A251" s="21">
        <v>2.0220328E7</v>
      </c>
      <c r="B251" s="21">
        <v>0.73</v>
      </c>
      <c r="C251" s="21">
        <v>-0.55</v>
      </c>
      <c r="D251" s="21">
        <v>-1.71</v>
      </c>
      <c r="E251" s="21">
        <v>0.0</v>
      </c>
      <c r="F251" s="22">
        <v>-0.016776432350533388</v>
      </c>
      <c r="G251" s="108">
        <v>-0.0867764323505334</v>
      </c>
    </row>
    <row r="252" ht="14.25" customHeight="1">
      <c r="A252" s="21">
        <v>2.0220329E7</v>
      </c>
      <c r="B252" s="21">
        <v>1.45</v>
      </c>
      <c r="C252" s="21">
        <v>1.55</v>
      </c>
      <c r="D252" s="21">
        <v>-1.94</v>
      </c>
      <c r="E252" s="21">
        <v>0.0</v>
      </c>
      <c r="F252" s="22">
        <v>-0.014462561113653405</v>
      </c>
      <c r="G252" s="108">
        <v>-0.08446256111365341</v>
      </c>
    </row>
    <row r="253" ht="14.25" customHeight="1">
      <c r="A253" s="21">
        <v>2.022033E7</v>
      </c>
      <c r="B253" s="21">
        <v>-0.83</v>
      </c>
      <c r="C253" s="21">
        <v>-1.3</v>
      </c>
      <c r="D253" s="21">
        <v>0.42</v>
      </c>
      <c r="E253" s="21">
        <v>0.0</v>
      </c>
      <c r="F253" s="22">
        <v>-0.002977548325128976</v>
      </c>
      <c r="G253" s="108">
        <v>-0.07297754832512898</v>
      </c>
    </row>
    <row r="254" ht="14.25" customHeight="1">
      <c r="A254" s="21">
        <v>2.0220331E7</v>
      </c>
      <c r="B254" s="21">
        <v>-1.55</v>
      </c>
      <c r="C254" s="21">
        <v>0.71</v>
      </c>
      <c r="D254" s="21">
        <v>-0.43</v>
      </c>
      <c r="E254" s="21">
        <v>0.0</v>
      </c>
      <c r="F254" s="22">
        <v>0.0065256797583082005</v>
      </c>
      <c r="G254" s="108">
        <v>-0.0634743202416918</v>
      </c>
    </row>
    <row r="255" ht="14.25" customHeight="1">
      <c r="A255" s="21">
        <v>2.0220401E7</v>
      </c>
      <c r="B255" s="21">
        <v>0.39</v>
      </c>
      <c r="C255" s="21">
        <v>0.68</v>
      </c>
      <c r="D255" s="21">
        <v>-0.58</v>
      </c>
      <c r="E255" s="21">
        <v>0.001</v>
      </c>
      <c r="F255" s="22">
        <v>0.009084811901713286</v>
      </c>
      <c r="G255" s="108">
        <v>-0.06091518809828672</v>
      </c>
    </row>
    <row r="256" ht="14.25" customHeight="1">
      <c r="A256" s="21">
        <v>2.0220404E7</v>
      </c>
      <c r="B256" s="21">
        <v>0.94</v>
      </c>
      <c r="C256" s="21">
        <v>-0.05</v>
      </c>
      <c r="D256" s="21">
        <v>-1.87</v>
      </c>
      <c r="E256" s="21">
        <v>0.001</v>
      </c>
      <c r="F256" s="22">
        <v>-0.00671035259632502</v>
      </c>
      <c r="G256" s="108">
        <v>-0.07671035259632503</v>
      </c>
    </row>
    <row r="257" ht="14.25" customHeight="1">
      <c r="A257" s="21">
        <v>2.0220405E7</v>
      </c>
      <c r="B257" s="21">
        <v>-1.55</v>
      </c>
      <c r="C257" s="21">
        <v>-0.96</v>
      </c>
      <c r="D257" s="21">
        <v>0.82</v>
      </c>
      <c r="E257" s="21">
        <v>0.001</v>
      </c>
      <c r="F257" s="22">
        <v>0.008871726565077509</v>
      </c>
      <c r="G257" s="108">
        <v>-0.0611282734349225</v>
      </c>
    </row>
    <row r="258" ht="14.25" customHeight="1">
      <c r="A258" s="21">
        <v>2.0220406E7</v>
      </c>
      <c r="B258" s="21">
        <v>-1.24</v>
      </c>
      <c r="C258" s="21">
        <v>-0.66</v>
      </c>
      <c r="D258" s="21">
        <v>1.09</v>
      </c>
      <c r="E258" s="21">
        <v>0.001</v>
      </c>
      <c r="F258" s="22">
        <v>-0.003846668857807045</v>
      </c>
      <c r="G258" s="108">
        <v>-0.07384666885780705</v>
      </c>
    </row>
    <row r="259" ht="14.25" customHeight="1">
      <c r="A259" s="21">
        <v>2.0220407E7</v>
      </c>
      <c r="B259" s="21">
        <v>0.33</v>
      </c>
      <c r="C259" s="21">
        <v>-0.61</v>
      </c>
      <c r="D259" s="21">
        <v>-0.13</v>
      </c>
      <c r="E259" s="21">
        <v>0.001</v>
      </c>
      <c r="F259" s="22">
        <v>0.007073505614671571</v>
      </c>
      <c r="G259" s="108">
        <v>-0.06292649438532844</v>
      </c>
    </row>
    <row r="260" ht="14.25" customHeight="1">
      <c r="A260" s="21">
        <v>2.0220408E7</v>
      </c>
      <c r="B260" s="21">
        <v>-0.39</v>
      </c>
      <c r="C260" s="21">
        <v>-1.0</v>
      </c>
      <c r="D260" s="21">
        <v>2.24</v>
      </c>
      <c r="E260" s="21">
        <v>0.001</v>
      </c>
      <c r="F260" s="22">
        <v>-0.007893360576981645</v>
      </c>
      <c r="G260" s="108">
        <v>-0.07789336057698165</v>
      </c>
    </row>
    <row r="261" ht="14.25" customHeight="1">
      <c r="A261" s="21">
        <v>2.0220411E7</v>
      </c>
      <c r="B261" s="21">
        <v>-1.54</v>
      </c>
      <c r="C261" s="21">
        <v>0.29</v>
      </c>
      <c r="D261" s="21">
        <v>1.06</v>
      </c>
      <c r="E261" s="21">
        <v>0.001</v>
      </c>
      <c r="F261" s="22">
        <v>-0.022563273457839372</v>
      </c>
      <c r="G261" s="108">
        <v>-0.09256327345783938</v>
      </c>
    </row>
    <row r="262" ht="14.25" customHeight="1">
      <c r="A262" s="21">
        <v>2.0220412E7</v>
      </c>
      <c r="B262" s="21">
        <v>-0.29</v>
      </c>
      <c r="C262" s="21">
        <v>0.55</v>
      </c>
      <c r="D262" s="21">
        <v>0.46</v>
      </c>
      <c r="E262" s="21">
        <v>0.001</v>
      </c>
      <c r="F262" s="22">
        <v>-0.00895392264282091</v>
      </c>
      <c r="G262" s="108">
        <v>-0.07895392264282092</v>
      </c>
    </row>
    <row r="263" ht="14.25" customHeight="1">
      <c r="A263" s="21">
        <v>2.0220413E7</v>
      </c>
      <c r="B263" s="21">
        <v>1.4</v>
      </c>
      <c r="C263" s="21">
        <v>0.92</v>
      </c>
      <c r="D263" s="21">
        <v>-0.7</v>
      </c>
      <c r="E263" s="21">
        <v>0.001</v>
      </c>
      <c r="F263" s="22">
        <v>-0.004748839172646679</v>
      </c>
      <c r="G263" s="108">
        <v>-0.07474883917264669</v>
      </c>
    </row>
    <row r="264" ht="14.25" customHeight="1">
      <c r="A264" s="21">
        <v>2.0220414E7</v>
      </c>
      <c r="B264" s="21">
        <v>-1.28</v>
      </c>
      <c r="C264" s="21">
        <v>0.02</v>
      </c>
      <c r="D264" s="21">
        <v>1.41</v>
      </c>
      <c r="E264" s="21">
        <v>0.001</v>
      </c>
      <c r="F264" s="22">
        <v>0.0017736952768021563</v>
      </c>
      <c r="G264" s="108">
        <v>-0.06822630472319785</v>
      </c>
    </row>
    <row r="265" ht="14.25" customHeight="1">
      <c r="A265" s="21">
        <v>2.0220418E7</v>
      </c>
      <c r="B265" s="21">
        <v>-0.21</v>
      </c>
      <c r="C265" s="21">
        <v>-0.81</v>
      </c>
      <c r="D265" s="21">
        <v>1.81</v>
      </c>
      <c r="E265" s="21">
        <v>0.001</v>
      </c>
      <c r="F265" s="22">
        <v>0.011897969856891288</v>
      </c>
      <c r="G265" s="108">
        <v>-0.05810203014310872</v>
      </c>
    </row>
    <row r="266" ht="14.25" customHeight="1">
      <c r="A266" s="21">
        <v>2.0220419E7</v>
      </c>
      <c r="B266" s="21">
        <v>1.77</v>
      </c>
      <c r="C266" s="21">
        <v>0.59</v>
      </c>
      <c r="D266" s="21">
        <v>-0.94</v>
      </c>
      <c r="E266" s="21">
        <v>0.001</v>
      </c>
      <c r="F266" s="22">
        <v>0.007653336207825934</v>
      </c>
      <c r="G266" s="108">
        <v>-0.06234666379217407</v>
      </c>
    </row>
    <row r="267" ht="14.25" customHeight="1">
      <c r="A267" s="21">
        <v>2.022042E7</v>
      </c>
      <c r="B267" s="21">
        <v>-0.28</v>
      </c>
      <c r="C267" s="21">
        <v>0.19</v>
      </c>
      <c r="D267" s="21">
        <v>1.26</v>
      </c>
      <c r="E267" s="21">
        <v>0.001</v>
      </c>
      <c r="F267" s="22">
        <v>-0.0016739803666017128</v>
      </c>
      <c r="G267" s="108">
        <v>-0.07167398036660172</v>
      </c>
    </row>
    <row r="268" ht="14.25" customHeight="1">
      <c r="A268" s="21">
        <v>2.0220421E7</v>
      </c>
      <c r="B268" s="21">
        <v>-1.76</v>
      </c>
      <c r="C268" s="21">
        <v>-0.7</v>
      </c>
      <c r="D268" s="21">
        <v>0.38</v>
      </c>
      <c r="E268" s="21">
        <v>0.001</v>
      </c>
      <c r="F268" s="22">
        <v>0.013143867810243792</v>
      </c>
      <c r="G268" s="108">
        <v>-0.056856132189756214</v>
      </c>
    </row>
    <row r="269" ht="14.25" customHeight="1">
      <c r="A269" s="21">
        <v>2.0220422E7</v>
      </c>
      <c r="B269" s="21">
        <v>-2.74</v>
      </c>
      <c r="C269" s="21">
        <v>0.32</v>
      </c>
      <c r="D269" s="21">
        <v>-0.17</v>
      </c>
      <c r="E269" s="21">
        <v>0.001</v>
      </c>
      <c r="F269" s="22">
        <v>-1.2114017129305488E-5</v>
      </c>
      <c r="G269" s="108">
        <v>-0.07001211401712931</v>
      </c>
    </row>
    <row r="270" ht="14.25" customHeight="1">
      <c r="A270" s="21">
        <v>2.0220425E7</v>
      </c>
      <c r="B270" s="21">
        <v>0.71</v>
      </c>
      <c r="C270" s="21">
        <v>0.44</v>
      </c>
      <c r="D270" s="21">
        <v>-1.84</v>
      </c>
      <c r="E270" s="21">
        <v>0.001</v>
      </c>
      <c r="F270" s="22">
        <v>-0.01421082171986765</v>
      </c>
      <c r="G270" s="108">
        <v>-0.08421082171986766</v>
      </c>
    </row>
    <row r="271" ht="14.25" customHeight="1">
      <c r="A271" s="21">
        <v>2.0220426E7</v>
      </c>
      <c r="B271" s="21">
        <v>-3.0</v>
      </c>
      <c r="C271" s="21">
        <v>-0.67</v>
      </c>
      <c r="D271" s="21">
        <v>1.78</v>
      </c>
      <c r="E271" s="21">
        <v>0.001</v>
      </c>
      <c r="F271" s="22">
        <v>1.1943293243676933E-4</v>
      </c>
      <c r="G271" s="108">
        <v>-0.06988056706756324</v>
      </c>
    </row>
    <row r="272" ht="14.25" customHeight="1">
      <c r="A272" s="21">
        <v>2.0220427E7</v>
      </c>
      <c r="B272" s="21">
        <v>0.12</v>
      </c>
      <c r="C272" s="21">
        <v>-0.62</v>
      </c>
      <c r="D272" s="21">
        <v>0.35</v>
      </c>
      <c r="E272" s="21">
        <v>0.001</v>
      </c>
      <c r="F272" s="22">
        <v>0.004041155026860865</v>
      </c>
      <c r="G272" s="108">
        <v>-0.06595884497313914</v>
      </c>
    </row>
    <row r="273" ht="14.25" customHeight="1">
      <c r="A273" s="21">
        <v>2.0220428E7</v>
      </c>
      <c r="B273" s="21">
        <v>2.44</v>
      </c>
      <c r="C273" s="21">
        <v>-0.19</v>
      </c>
      <c r="D273" s="21">
        <v>-0.44</v>
      </c>
      <c r="E273" s="21">
        <v>0.001</v>
      </c>
      <c r="F273" s="22">
        <v>-0.013497687293719474</v>
      </c>
      <c r="G273" s="108">
        <v>-0.08349768729371948</v>
      </c>
    </row>
    <row r="274" ht="14.25" customHeight="1">
      <c r="A274" s="21">
        <v>2.0220429E7</v>
      </c>
      <c r="B274" s="21">
        <v>-3.53</v>
      </c>
      <c r="C274" s="21">
        <v>0.75</v>
      </c>
      <c r="D274" s="21">
        <v>0.59</v>
      </c>
      <c r="E274" s="21">
        <v>0.001</v>
      </c>
      <c r="F274" s="22">
        <v>-0.003383635934921081</v>
      </c>
      <c r="G274" s="108">
        <v>-0.07338363593492109</v>
      </c>
    </row>
    <row r="275" ht="14.25" customHeight="1">
      <c r="A275" s="21">
        <v>2.0220502E7</v>
      </c>
      <c r="B275" s="21">
        <v>0.8</v>
      </c>
      <c r="C275" s="21">
        <v>0.6</v>
      </c>
      <c r="D275" s="21">
        <v>-1.15</v>
      </c>
      <c r="E275" s="21">
        <v>0.001</v>
      </c>
      <c r="F275" s="22">
        <v>-0.004787159149575171</v>
      </c>
      <c r="G275" s="108">
        <v>-0.07478715914957518</v>
      </c>
    </row>
    <row r="276" ht="14.25" customHeight="1">
      <c r="A276" s="21">
        <v>2.0220503E7</v>
      </c>
      <c r="B276" s="21">
        <v>0.41</v>
      </c>
      <c r="C276" s="21">
        <v>-0.17</v>
      </c>
      <c r="D276" s="21">
        <v>1.64</v>
      </c>
      <c r="E276" s="21">
        <v>0.001</v>
      </c>
      <c r="F276" s="22">
        <v>-0.007788397732167773</v>
      </c>
      <c r="G276" s="108">
        <v>-0.07778839773216778</v>
      </c>
    </row>
    <row r="277" ht="14.25" customHeight="1">
      <c r="A277" s="21">
        <v>2.0220504E7</v>
      </c>
      <c r="B277" s="21">
        <v>3.0</v>
      </c>
      <c r="C277" s="21">
        <v>-0.53</v>
      </c>
      <c r="D277" s="21">
        <v>0.34</v>
      </c>
      <c r="E277" s="21">
        <v>0.001</v>
      </c>
      <c r="F277" s="22">
        <v>0.00825175481841467</v>
      </c>
      <c r="G277" s="108">
        <v>-0.06174824518158534</v>
      </c>
    </row>
    <row r="278" ht="14.25" customHeight="1">
      <c r="A278" s="21">
        <v>2.0220505E7</v>
      </c>
      <c r="B278" s="21">
        <v>-3.8</v>
      </c>
      <c r="C278" s="21">
        <v>-0.79</v>
      </c>
      <c r="D278" s="21">
        <v>2.37</v>
      </c>
      <c r="E278" s="21">
        <v>0.001</v>
      </c>
      <c r="F278" s="22">
        <v>0.0036520427878046213</v>
      </c>
      <c r="G278" s="108">
        <v>-0.06634795721219539</v>
      </c>
    </row>
    <row r="279" ht="14.25" customHeight="1">
      <c r="A279" s="21">
        <v>2.0220506E7</v>
      </c>
      <c r="B279" s="21">
        <v>-0.85</v>
      </c>
      <c r="C279" s="21">
        <v>-1.32</v>
      </c>
      <c r="D279" s="21">
        <v>1.79</v>
      </c>
      <c r="E279" s="21">
        <v>0.001</v>
      </c>
      <c r="F279" s="22">
        <v>-0.0029014107669357303</v>
      </c>
      <c r="G279" s="108">
        <v>-0.07290141076693574</v>
      </c>
    </row>
    <row r="280" ht="14.25" customHeight="1">
      <c r="A280" s="21">
        <v>2.0220509E7</v>
      </c>
      <c r="B280" s="21">
        <v>-3.54</v>
      </c>
      <c r="C280" s="21">
        <v>-0.47</v>
      </c>
      <c r="D280" s="21">
        <v>1.31</v>
      </c>
      <c r="E280" s="21">
        <v>0.001</v>
      </c>
      <c r="F280" s="22">
        <v>-0.011541364296081214</v>
      </c>
      <c r="G280" s="108">
        <v>-0.08154136429608122</v>
      </c>
    </row>
    <row r="281" ht="14.25" customHeight="1">
      <c r="A281" s="21">
        <v>2.022051E7</v>
      </c>
      <c r="B281" s="21">
        <v>0.2</v>
      </c>
      <c r="C281" s="21">
        <v>-0.21</v>
      </c>
      <c r="D281" s="21">
        <v>-1.24</v>
      </c>
      <c r="E281" s="21">
        <v>0.001</v>
      </c>
      <c r="F281" s="22">
        <v>0.005886406372268338</v>
      </c>
      <c r="G281" s="108">
        <v>-0.06411359362773167</v>
      </c>
    </row>
    <row r="282" ht="14.25" customHeight="1">
      <c r="A282" s="21">
        <v>2.0220511E7</v>
      </c>
      <c r="B282" s="21">
        <v>-1.95</v>
      </c>
      <c r="C282" s="21">
        <v>-1.11</v>
      </c>
      <c r="D282" s="21">
        <v>2.59</v>
      </c>
      <c r="E282" s="21">
        <v>0.001</v>
      </c>
      <c r="F282" s="22">
        <v>0.0019425428588146776</v>
      </c>
      <c r="G282" s="108">
        <v>-0.06805745714118533</v>
      </c>
    </row>
    <row r="283" ht="14.25" customHeight="1">
      <c r="A283" s="21">
        <v>2.0220512E7</v>
      </c>
      <c r="B283" s="21">
        <v>0.17</v>
      </c>
      <c r="C283" s="21">
        <v>1.29</v>
      </c>
      <c r="D283" s="21">
        <v>-1.24</v>
      </c>
      <c r="E283" s="21">
        <v>0.001</v>
      </c>
      <c r="F283" s="22">
        <v>0.006572670412382076</v>
      </c>
      <c r="G283" s="108">
        <v>-0.06342732958761793</v>
      </c>
    </row>
    <row r="284" ht="14.25" customHeight="1">
      <c r="A284" s="21">
        <v>2.0220513E7</v>
      </c>
      <c r="B284" s="21">
        <v>2.76</v>
      </c>
      <c r="C284" s="21">
        <v>0.86</v>
      </c>
      <c r="D284" s="21">
        <v>-2.16</v>
      </c>
      <c r="E284" s="21">
        <v>0.001</v>
      </c>
      <c r="F284" s="22">
        <v>-0.007853311362759796</v>
      </c>
      <c r="G284" s="108">
        <v>-0.0778533113627598</v>
      </c>
    </row>
    <row r="285" ht="14.25" customHeight="1">
      <c r="A285" s="21">
        <v>2.0220516E7</v>
      </c>
      <c r="B285" s="21">
        <v>-0.6</v>
      </c>
      <c r="C285" s="21">
        <v>-0.22</v>
      </c>
      <c r="D285" s="21">
        <v>1.34</v>
      </c>
      <c r="E285" s="21">
        <v>0.001</v>
      </c>
      <c r="F285" s="22">
        <v>0.006185106357960102</v>
      </c>
      <c r="G285" s="108">
        <v>-0.0638148936420399</v>
      </c>
    </row>
    <row r="286" ht="14.25" customHeight="1">
      <c r="A286" s="21">
        <v>2.0220517E7</v>
      </c>
      <c r="B286" s="21">
        <v>2.15</v>
      </c>
      <c r="C286" s="21">
        <v>0.96</v>
      </c>
      <c r="D286" s="21">
        <v>-0.04</v>
      </c>
      <c r="E286" s="21">
        <v>0.001</v>
      </c>
      <c r="F286" s="22">
        <v>-0.005612525285595638</v>
      </c>
      <c r="G286" s="108">
        <v>-0.07561252528559564</v>
      </c>
    </row>
    <row r="287" ht="14.25" customHeight="1">
      <c r="A287" s="21">
        <v>2.0220518E7</v>
      </c>
      <c r="B287" s="21">
        <v>-4.04</v>
      </c>
      <c r="C287" s="21">
        <v>0.21</v>
      </c>
      <c r="D287" s="21">
        <v>1.54</v>
      </c>
      <c r="E287" s="21">
        <v>0.001</v>
      </c>
      <c r="F287" s="22">
        <v>0.008811456072473245</v>
      </c>
      <c r="G287" s="108">
        <v>-0.06118854392752676</v>
      </c>
    </row>
    <row r="288" ht="14.25" customHeight="1">
      <c r="A288" s="21">
        <v>2.0220519E7</v>
      </c>
      <c r="B288" s="21">
        <v>-0.34</v>
      </c>
      <c r="C288" s="21">
        <v>0.46</v>
      </c>
      <c r="D288" s="21">
        <v>-0.77</v>
      </c>
      <c r="E288" s="21">
        <v>0.001</v>
      </c>
      <c r="F288" s="22">
        <v>-0.013578767322527607</v>
      </c>
      <c r="G288" s="108">
        <v>-0.08357876732252761</v>
      </c>
    </row>
    <row r="289" ht="14.25" customHeight="1">
      <c r="A289" s="21">
        <v>2.022052E7</v>
      </c>
      <c r="B289" s="21">
        <v>-0.05</v>
      </c>
      <c r="C289" s="21">
        <v>-0.1</v>
      </c>
      <c r="D289" s="21">
        <v>-0.19</v>
      </c>
      <c r="E289" s="21">
        <v>0.001</v>
      </c>
      <c r="F289" s="22">
        <v>0.027780435302559026</v>
      </c>
      <c r="G289" s="108">
        <v>-0.04221956469744098</v>
      </c>
    </row>
    <row r="290" ht="14.25" customHeight="1">
      <c r="A290" s="21">
        <v>2.0220523E7</v>
      </c>
      <c r="B290" s="21">
        <v>1.74</v>
      </c>
      <c r="C290" s="21">
        <v>-1.08</v>
      </c>
      <c r="D290" s="21">
        <v>1.32</v>
      </c>
      <c r="E290" s="21">
        <v>0.001</v>
      </c>
      <c r="F290" s="22">
        <v>-0.001242176675744111</v>
      </c>
      <c r="G290" s="108">
        <v>-0.07124217667574412</v>
      </c>
    </row>
    <row r="291" ht="14.25" customHeight="1">
      <c r="A291" s="21">
        <v>2.0220524E7</v>
      </c>
      <c r="B291" s="21">
        <v>-1.23</v>
      </c>
      <c r="C291" s="21">
        <v>-0.95</v>
      </c>
      <c r="D291" s="21">
        <v>1.85</v>
      </c>
      <c r="E291" s="21">
        <v>0.001</v>
      </c>
      <c r="F291" s="22">
        <v>-0.015637124650222267</v>
      </c>
      <c r="G291" s="108">
        <v>-0.08563712465022227</v>
      </c>
    </row>
    <row r="292" ht="14.25" customHeight="1">
      <c r="A292" s="21">
        <v>2.0220525E7</v>
      </c>
      <c r="B292" s="21">
        <v>1.22</v>
      </c>
      <c r="C292" s="21">
        <v>0.8</v>
      </c>
      <c r="D292" s="21">
        <v>0.2</v>
      </c>
      <c r="E292" s="21">
        <v>0.001</v>
      </c>
      <c r="F292" s="22">
        <v>-0.01159763863710328</v>
      </c>
      <c r="G292" s="108">
        <v>-0.08159763863710329</v>
      </c>
    </row>
    <row r="293" ht="14.25" customHeight="1">
      <c r="A293" s="21">
        <v>2.0220526E7</v>
      </c>
      <c r="B293" s="21">
        <v>2.18</v>
      </c>
      <c r="C293" s="21">
        <v>0.18</v>
      </c>
      <c r="D293" s="21">
        <v>-0.59</v>
      </c>
      <c r="E293" s="21">
        <v>0.001</v>
      </c>
      <c r="F293" s="22">
        <v>-0.002041100338636914</v>
      </c>
      <c r="G293" s="108">
        <v>-0.07204110033863692</v>
      </c>
    </row>
    <row r="294" ht="14.25" customHeight="1">
      <c r="A294" s="21">
        <v>2.0220527E7</v>
      </c>
      <c r="B294" s="21">
        <v>2.58</v>
      </c>
      <c r="C294" s="21">
        <v>0.33</v>
      </c>
      <c r="D294" s="21">
        <v>-1.24</v>
      </c>
      <c r="E294" s="21">
        <v>0.001</v>
      </c>
      <c r="F294" s="22">
        <v>0.005304699614097741</v>
      </c>
      <c r="G294" s="108">
        <v>-0.06469530038590227</v>
      </c>
    </row>
    <row r="295" ht="14.25" customHeight="1">
      <c r="A295" s="21">
        <v>2.0220531E7</v>
      </c>
      <c r="B295" s="21">
        <v>-0.71</v>
      </c>
      <c r="C295" s="21">
        <v>-0.47</v>
      </c>
      <c r="D295" s="21">
        <v>0.4</v>
      </c>
      <c r="E295" s="21">
        <v>0.001</v>
      </c>
      <c r="F295" s="22">
        <v>-0.006267812869291234</v>
      </c>
      <c r="G295" s="108">
        <v>-0.07626781286929124</v>
      </c>
    </row>
    <row r="296" ht="14.25" customHeight="1">
      <c r="A296" s="21">
        <v>2.0220601E7</v>
      </c>
      <c r="B296" s="21">
        <v>-0.75</v>
      </c>
      <c r="C296" s="21">
        <v>0.24</v>
      </c>
      <c r="D296" s="21">
        <v>0.72</v>
      </c>
      <c r="E296" s="21">
        <v>0.003</v>
      </c>
      <c r="F296" s="22">
        <v>-0.005175017000334181</v>
      </c>
      <c r="G296" s="108">
        <v>-0.07517501700033419</v>
      </c>
    </row>
    <row r="297" ht="14.25" customHeight="1">
      <c r="A297" s="21">
        <v>2.0220602E7</v>
      </c>
      <c r="B297" s="21">
        <v>2.09</v>
      </c>
      <c r="C297" s="21">
        <v>0.84</v>
      </c>
      <c r="D297" s="21">
        <v>-2.05</v>
      </c>
      <c r="E297" s="21">
        <v>0.003</v>
      </c>
      <c r="F297" s="22">
        <v>1.383269357124739E-4</v>
      </c>
      <c r="G297" s="108">
        <v>-0.06986167306428753</v>
      </c>
    </row>
    <row r="298" ht="14.25" customHeight="1">
      <c r="A298" s="21">
        <v>2.0220603E7</v>
      </c>
      <c r="B298" s="21">
        <v>-1.63</v>
      </c>
      <c r="C298" s="21">
        <v>0.85</v>
      </c>
      <c r="D298" s="21">
        <v>0.52</v>
      </c>
      <c r="E298" s="21">
        <v>0.003</v>
      </c>
      <c r="F298" s="22">
        <v>-1.959247648901652E-4</v>
      </c>
      <c r="G298" s="108">
        <v>-0.07019592476489017</v>
      </c>
    </row>
    <row r="299" ht="14.25" customHeight="1">
      <c r="A299" s="21">
        <v>2.0220606E7</v>
      </c>
      <c r="B299" s="21">
        <v>0.33</v>
      </c>
      <c r="C299" s="21">
        <v>-0.03</v>
      </c>
      <c r="D299" s="21">
        <v>0.69</v>
      </c>
      <c r="E299" s="21">
        <v>0.003</v>
      </c>
      <c r="F299" s="22">
        <v>-5.989403363281243E-4</v>
      </c>
      <c r="G299" s="108">
        <v>-0.07059894033632813</v>
      </c>
    </row>
    <row r="300" ht="14.25" customHeight="1">
      <c r="A300" s="21">
        <v>2.0220607E7</v>
      </c>
      <c r="B300" s="21">
        <v>0.99</v>
      </c>
      <c r="C300" s="21">
        <v>0.31</v>
      </c>
      <c r="D300" s="21">
        <v>-0.15</v>
      </c>
      <c r="E300" s="21">
        <v>0.003</v>
      </c>
      <c r="F300" s="22">
        <v>0.0032123130965311386</v>
      </c>
      <c r="G300" s="108">
        <v>-0.06678768690346887</v>
      </c>
    </row>
    <row r="301" ht="14.25" customHeight="1">
      <c r="A301" s="21">
        <v>2.0220608E7</v>
      </c>
      <c r="B301" s="21">
        <v>-1.02</v>
      </c>
      <c r="C301" s="21">
        <v>-0.08</v>
      </c>
      <c r="D301" s="21">
        <v>-0.54</v>
      </c>
      <c r="E301" s="21">
        <v>0.003</v>
      </c>
      <c r="F301" s="22">
        <v>-8.889504612150656E-4</v>
      </c>
      <c r="G301" s="108">
        <v>-0.07088895046121507</v>
      </c>
    </row>
    <row r="302" ht="14.25" customHeight="1">
      <c r="A302" s="21">
        <v>2.0220609E7</v>
      </c>
      <c r="B302" s="21">
        <v>-2.44</v>
      </c>
      <c r="C302" s="21">
        <v>0.32</v>
      </c>
      <c r="D302" s="21">
        <v>0.24</v>
      </c>
      <c r="E302" s="21">
        <v>0.003</v>
      </c>
      <c r="F302" s="22">
        <v>0.0021635505368380326</v>
      </c>
      <c r="G302" s="108">
        <v>-0.06783644946316197</v>
      </c>
    </row>
    <row r="303" ht="14.25" customHeight="1">
      <c r="A303" s="21">
        <v>2.022061E7</v>
      </c>
      <c r="B303" s="21">
        <v>-3.0</v>
      </c>
      <c r="C303" s="21">
        <v>0.1</v>
      </c>
      <c r="D303" s="21">
        <v>0.62</v>
      </c>
      <c r="E303" s="21">
        <v>0.003</v>
      </c>
      <c r="F303" s="22">
        <v>-0.004744138915756868</v>
      </c>
      <c r="G303" s="108">
        <v>-0.07474413891575687</v>
      </c>
    </row>
    <row r="304" ht="14.25" customHeight="1">
      <c r="A304" s="21">
        <v>2.0220613E7</v>
      </c>
      <c r="B304" s="21">
        <v>-4.13</v>
      </c>
      <c r="C304" s="21">
        <v>-0.64</v>
      </c>
      <c r="D304" s="21">
        <v>0.61</v>
      </c>
      <c r="E304" s="21">
        <v>0.003</v>
      </c>
      <c r="F304" s="22">
        <v>0.0035244225147044173</v>
      </c>
      <c r="G304" s="108">
        <v>-0.06647557748529559</v>
      </c>
    </row>
    <row r="305" ht="14.25" customHeight="1">
      <c r="A305" s="21">
        <v>2.0220614E7</v>
      </c>
      <c r="B305" s="21">
        <v>-0.25</v>
      </c>
      <c r="C305" s="21">
        <v>0.21</v>
      </c>
      <c r="D305" s="21">
        <v>0.13</v>
      </c>
      <c r="E305" s="21">
        <v>0.003</v>
      </c>
      <c r="F305" s="22">
        <v>-0.007272894130063157</v>
      </c>
      <c r="G305" s="108">
        <v>-0.07727289413006316</v>
      </c>
    </row>
    <row r="306" ht="14.25" customHeight="1">
      <c r="A306" s="21">
        <v>2.0220615E7</v>
      </c>
      <c r="B306" s="21">
        <v>1.55</v>
      </c>
      <c r="C306" s="21">
        <v>0.3</v>
      </c>
      <c r="D306" s="21">
        <v>-1.68</v>
      </c>
      <c r="E306" s="21">
        <v>0.003</v>
      </c>
      <c r="F306" s="22">
        <v>4.016617319653193E-4</v>
      </c>
      <c r="G306" s="108">
        <v>-0.06959833826803469</v>
      </c>
    </row>
    <row r="307" ht="14.25" customHeight="1">
      <c r="A307" s="21">
        <v>2.0220616E7</v>
      </c>
      <c r="B307" s="21">
        <v>-3.52</v>
      </c>
      <c r="C307" s="21">
        <v>-1.16</v>
      </c>
      <c r="D307" s="21">
        <v>0.0</v>
      </c>
      <c r="E307" s="21">
        <v>0.003</v>
      </c>
      <c r="F307" s="22">
        <v>-0.010312791041046876</v>
      </c>
      <c r="G307" s="108">
        <v>-0.08031279104104688</v>
      </c>
    </row>
    <row r="308" ht="14.25" customHeight="1">
      <c r="A308" s="21">
        <v>2.0220617E7</v>
      </c>
      <c r="B308" s="21">
        <v>0.46</v>
      </c>
      <c r="C308" s="21">
        <v>1.11</v>
      </c>
      <c r="D308" s="21">
        <v>-2.63</v>
      </c>
      <c r="E308" s="21">
        <v>0.003</v>
      </c>
      <c r="F308" s="22">
        <v>0.00370492812439438</v>
      </c>
      <c r="G308" s="108">
        <v>-0.06629507187560563</v>
      </c>
    </row>
    <row r="309" ht="14.25" customHeight="1">
      <c r="A309" s="21">
        <v>2.0220621E7</v>
      </c>
      <c r="B309" s="21">
        <v>2.38</v>
      </c>
      <c r="C309" s="21">
        <v>-0.77</v>
      </c>
      <c r="D309" s="21">
        <v>0.26</v>
      </c>
      <c r="E309" s="21">
        <v>0.003</v>
      </c>
      <c r="F309" s="22">
        <v>0.010156726816292316</v>
      </c>
      <c r="G309" s="108">
        <v>-0.05984327318370769</v>
      </c>
    </row>
    <row r="310" ht="14.25" customHeight="1">
      <c r="A310" s="21">
        <v>2.0220622E7</v>
      </c>
      <c r="B310" s="21">
        <v>-0.19</v>
      </c>
      <c r="C310" s="21">
        <v>0.21</v>
      </c>
      <c r="D310" s="21">
        <v>-1.79</v>
      </c>
      <c r="E310" s="21">
        <v>0.003</v>
      </c>
      <c r="F310" s="22">
        <v>0.00816151202749138</v>
      </c>
      <c r="G310" s="108">
        <v>-0.06183848797250863</v>
      </c>
    </row>
    <row r="311" ht="14.25" customHeight="1">
      <c r="A311" s="21">
        <v>2.0220623E7</v>
      </c>
      <c r="B311" s="21">
        <v>1.13</v>
      </c>
      <c r="C311" s="21">
        <v>0.82</v>
      </c>
      <c r="D311" s="21">
        <v>-3.87</v>
      </c>
      <c r="E311" s="21">
        <v>0.003</v>
      </c>
      <c r="F311" s="22">
        <v>-8.467793385840139E-4</v>
      </c>
      <c r="G311" s="108">
        <v>-0.07084677933858402</v>
      </c>
    </row>
    <row r="312" ht="14.25" customHeight="1">
      <c r="A312" s="21">
        <v>2.0220624E7</v>
      </c>
      <c r="B312" s="21">
        <v>3.11</v>
      </c>
      <c r="C312" s="21">
        <v>-0.37</v>
      </c>
      <c r="D312" s="21">
        <v>-0.03</v>
      </c>
      <c r="E312" s="21">
        <v>0.003</v>
      </c>
      <c r="F312" s="22">
        <v>1.6242241429309523E-4</v>
      </c>
      <c r="G312" s="108">
        <v>-0.06983757758570691</v>
      </c>
    </row>
    <row r="313" ht="14.25" customHeight="1">
      <c r="A313" s="21">
        <v>2.0220627E7</v>
      </c>
      <c r="B313" s="21">
        <v>-0.28</v>
      </c>
      <c r="C313" s="21">
        <v>0.55</v>
      </c>
      <c r="D313" s="21">
        <v>1.26</v>
      </c>
      <c r="E313" s="21">
        <v>0.003</v>
      </c>
      <c r="F313" s="22">
        <v>0.011096904362514648</v>
      </c>
      <c r="G313" s="108">
        <v>-0.05890309563748536</v>
      </c>
    </row>
    <row r="314" ht="14.25" customHeight="1">
      <c r="A314" s="21">
        <v>2.0220628E7</v>
      </c>
      <c r="B314" s="21">
        <v>-2.09</v>
      </c>
      <c r="C314" s="21">
        <v>-0.35</v>
      </c>
      <c r="D314" s="21">
        <v>2.36</v>
      </c>
      <c r="E314" s="21">
        <v>0.003</v>
      </c>
      <c r="F314" s="22">
        <v>0.035153119459892634</v>
      </c>
      <c r="G314" s="108">
        <v>-0.03484688054010737</v>
      </c>
    </row>
    <row r="315" ht="14.25" customHeight="1">
      <c r="A315" s="21">
        <v>2.0220629E7</v>
      </c>
      <c r="B315" s="21">
        <v>-0.2</v>
      </c>
      <c r="C315" s="21">
        <v>-0.44</v>
      </c>
      <c r="D315" s="21">
        <v>-1.32</v>
      </c>
      <c r="E315" s="21">
        <v>0.003</v>
      </c>
      <c r="F315" s="22">
        <v>-0.046630084971406194</v>
      </c>
      <c r="G315" s="108">
        <v>-0.1166300849714062</v>
      </c>
    </row>
    <row r="316" ht="14.25" customHeight="1">
      <c r="A316" s="21">
        <v>2.022063E7</v>
      </c>
      <c r="B316" s="21">
        <v>-0.96</v>
      </c>
      <c r="C316" s="21">
        <v>0.41</v>
      </c>
      <c r="D316" s="21">
        <v>-0.15</v>
      </c>
      <c r="E316" s="21">
        <v>0.003</v>
      </c>
      <c r="F316" s="22">
        <v>-0.013059125964010154</v>
      </c>
      <c r="G316" s="108">
        <v>-0.08305912596401016</v>
      </c>
    </row>
    <row r="317" ht="14.25" customHeight="1">
      <c r="A317" s="21">
        <v>2.0220701E7</v>
      </c>
      <c r="B317" s="21">
        <v>1.14</v>
      </c>
      <c r="C317" s="21">
        <v>0.02</v>
      </c>
      <c r="D317" s="21">
        <v>0.11</v>
      </c>
      <c r="E317" s="21">
        <v>0.004</v>
      </c>
      <c r="F317" s="22">
        <v>-0.016506730790839752</v>
      </c>
      <c r="G317" s="108">
        <v>-0.08650673079083976</v>
      </c>
    </row>
    <row r="318" ht="14.25" customHeight="1">
      <c r="A318" s="21">
        <v>2.0220705E7</v>
      </c>
      <c r="B318" s="21">
        <v>0.48</v>
      </c>
      <c r="C318" s="21">
        <v>1.82</v>
      </c>
      <c r="D318" s="21">
        <v>-3.35</v>
      </c>
      <c r="E318" s="21">
        <v>0.004</v>
      </c>
      <c r="F318" s="22">
        <v>-0.005686960213624137</v>
      </c>
      <c r="G318" s="108">
        <v>-0.07568696021362414</v>
      </c>
    </row>
    <row r="319" ht="14.25" customHeight="1">
      <c r="A319" s="21">
        <v>2.0220706E7</v>
      </c>
      <c r="B319" s="21">
        <v>0.17</v>
      </c>
      <c r="C319" s="21">
        <v>-0.75</v>
      </c>
      <c r="D319" s="21">
        <v>-0.73</v>
      </c>
      <c r="E319" s="21">
        <v>0.004</v>
      </c>
      <c r="F319" s="22">
        <v>0.0035993810410170912</v>
      </c>
      <c r="G319" s="108">
        <v>-0.06640061895898292</v>
      </c>
    </row>
    <row r="320" ht="14.25" customHeight="1">
      <c r="A320" s="21">
        <v>2.0220707E7</v>
      </c>
      <c r="B320" s="21">
        <v>1.77</v>
      </c>
      <c r="C320" s="21">
        <v>1.0</v>
      </c>
      <c r="D320" s="21">
        <v>-0.96</v>
      </c>
      <c r="E320" s="21">
        <v>0.004</v>
      </c>
      <c r="F320" s="22">
        <v>-0.0034417253324392494</v>
      </c>
      <c r="G320" s="108">
        <v>-0.07344172533243926</v>
      </c>
    </row>
    <row r="321" ht="14.25" customHeight="1">
      <c r="A321" s="21">
        <v>2.0220708E7</v>
      </c>
      <c r="B321" s="21">
        <v>-0.07</v>
      </c>
      <c r="C321" s="21">
        <v>0.11</v>
      </c>
      <c r="D321" s="21">
        <v>-0.07</v>
      </c>
      <c r="E321" s="21">
        <v>0.004</v>
      </c>
      <c r="F321" s="22">
        <v>-0.005412494304100068</v>
      </c>
      <c r="G321" s="108">
        <v>-0.07541249430410008</v>
      </c>
    </row>
    <row r="322" ht="14.25" customHeight="1">
      <c r="A322" s="21">
        <v>2.0220711E7</v>
      </c>
      <c r="B322" s="21">
        <v>-1.39</v>
      </c>
      <c r="C322" s="21">
        <v>-1.32</v>
      </c>
      <c r="D322" s="21">
        <v>1.59</v>
      </c>
      <c r="E322" s="21">
        <v>0.004</v>
      </c>
      <c r="F322" s="22">
        <v>0.004824389971522791</v>
      </c>
      <c r="G322" s="108">
        <v>-0.06517561002847722</v>
      </c>
    </row>
    <row r="323" ht="14.25" customHeight="1">
      <c r="A323" s="21">
        <v>2.0220712E7</v>
      </c>
      <c r="B323" s="21">
        <v>-0.88</v>
      </c>
      <c r="C323" s="21">
        <v>0.73</v>
      </c>
      <c r="D323" s="21">
        <v>0.52</v>
      </c>
      <c r="E323" s="21">
        <v>0.004</v>
      </c>
      <c r="F323" s="22">
        <v>5.584096493183033E-5</v>
      </c>
      <c r="G323" s="108">
        <v>-0.06994415903506818</v>
      </c>
    </row>
    <row r="324" ht="14.25" customHeight="1">
      <c r="A324" s="21">
        <v>2.0220713E7</v>
      </c>
      <c r="B324" s="21">
        <v>-0.39</v>
      </c>
      <c r="C324" s="21">
        <v>0.45</v>
      </c>
      <c r="D324" s="21">
        <v>-0.38</v>
      </c>
      <c r="E324" s="21">
        <v>0.004</v>
      </c>
      <c r="F324" s="22">
        <v>0.003384208521033827</v>
      </c>
      <c r="G324" s="108">
        <v>-0.06661579147896618</v>
      </c>
    </row>
    <row r="325" ht="14.25" customHeight="1">
      <c r="A325" s="21">
        <v>2.0220714E7</v>
      </c>
      <c r="B325" s="21">
        <v>-0.41</v>
      </c>
      <c r="C325" s="21">
        <v>-0.26</v>
      </c>
      <c r="D325" s="21">
        <v>-1.01</v>
      </c>
      <c r="E325" s="21">
        <v>0.004</v>
      </c>
      <c r="F325" s="22">
        <v>-0.010621313583751069</v>
      </c>
      <c r="G325" s="108">
        <v>-0.08062131358375108</v>
      </c>
    </row>
    <row r="326" ht="14.25" customHeight="1">
      <c r="A326" s="21">
        <v>2.0220715E7</v>
      </c>
      <c r="B326" s="21">
        <v>1.95</v>
      </c>
      <c r="C326" s="21">
        <v>-0.06</v>
      </c>
      <c r="D326" s="21">
        <v>0.46</v>
      </c>
      <c r="E326" s="21">
        <v>0.004</v>
      </c>
      <c r="F326" s="22">
        <v>0.004801425945524462</v>
      </c>
      <c r="G326" s="108">
        <v>-0.06519857405447554</v>
      </c>
    </row>
    <row r="327" ht="14.25" customHeight="1">
      <c r="A327" s="21">
        <v>2.0220718E7</v>
      </c>
      <c r="B327" s="21">
        <v>-0.71</v>
      </c>
      <c r="C327" s="21">
        <v>0.21</v>
      </c>
      <c r="D327" s="21">
        <v>1.02</v>
      </c>
      <c r="E327" s="21">
        <v>0.004</v>
      </c>
      <c r="F327" s="22">
        <v>-0.008417378240745954</v>
      </c>
      <c r="G327" s="108">
        <v>-0.07841737824074596</v>
      </c>
    </row>
    <row r="328" ht="14.25" customHeight="1">
      <c r="A328" s="21">
        <v>2.0220719E7</v>
      </c>
      <c r="B328" s="21">
        <v>2.81</v>
      </c>
      <c r="C328" s="21">
        <v>0.91</v>
      </c>
      <c r="D328" s="21">
        <v>-0.54</v>
      </c>
      <c r="E328" s="21">
        <v>0.004</v>
      </c>
      <c r="F328" s="22">
        <v>-0.0026441327795344582</v>
      </c>
      <c r="G328" s="108">
        <v>-0.07264413277953446</v>
      </c>
    </row>
    <row r="329" ht="14.25" customHeight="1">
      <c r="A329" s="21">
        <v>2.022072E7</v>
      </c>
      <c r="B329" s="21">
        <v>0.89</v>
      </c>
      <c r="C329" s="21">
        <v>1.48</v>
      </c>
      <c r="D329" s="21">
        <v>-1.31</v>
      </c>
      <c r="E329" s="21">
        <v>0.004</v>
      </c>
      <c r="F329" s="22">
        <v>0.004270809130237696</v>
      </c>
      <c r="G329" s="108">
        <v>-0.06572919086976231</v>
      </c>
    </row>
    <row r="330" ht="14.25" customHeight="1">
      <c r="A330" s="21">
        <v>2.0220721E7</v>
      </c>
      <c r="B330" s="21">
        <v>0.97</v>
      </c>
      <c r="C330" s="21">
        <v>0.05</v>
      </c>
      <c r="D330" s="21">
        <v>-1.6</v>
      </c>
      <c r="E330" s="21">
        <v>0.004</v>
      </c>
      <c r="F330" s="22">
        <v>0.007210199032696707</v>
      </c>
      <c r="G330" s="108">
        <v>-0.0627898009673033</v>
      </c>
    </row>
    <row r="331" ht="14.25" customHeight="1">
      <c r="A331" s="21">
        <v>2.0220722E7</v>
      </c>
      <c r="B331" s="21">
        <v>-1.19</v>
      </c>
      <c r="C331" s="21">
        <v>-1.09</v>
      </c>
      <c r="D331" s="21">
        <v>1.38</v>
      </c>
      <c r="E331" s="21">
        <v>0.004</v>
      </c>
      <c r="F331" s="22">
        <v>0.005682136573010199</v>
      </c>
      <c r="G331" s="108">
        <v>-0.06431786342698981</v>
      </c>
    </row>
    <row r="332" ht="14.25" customHeight="1">
      <c r="A332" s="21">
        <v>2.0220725E7</v>
      </c>
      <c r="B332" s="21">
        <v>0.12</v>
      </c>
      <c r="C332" s="21">
        <v>-0.31</v>
      </c>
      <c r="D332" s="21">
        <v>1.68</v>
      </c>
      <c r="E332" s="21">
        <v>0.004</v>
      </c>
      <c r="F332" s="22">
        <v>0.005680601422404674</v>
      </c>
      <c r="G332" s="108">
        <v>-0.06431939857759533</v>
      </c>
    </row>
    <row r="333" ht="14.25" customHeight="1">
      <c r="A333" s="21">
        <v>2.0220726E7</v>
      </c>
      <c r="B333" s="21">
        <v>-1.32</v>
      </c>
      <c r="C333" s="21">
        <v>0.09</v>
      </c>
      <c r="D333" s="21">
        <v>1.06</v>
      </c>
      <c r="E333" s="21">
        <v>0.004</v>
      </c>
      <c r="F333" s="22">
        <v>-0.002226695606212359</v>
      </c>
      <c r="G333" s="108">
        <v>-0.07222669560621237</v>
      </c>
    </row>
    <row r="334" ht="14.25" customHeight="1">
      <c r="A334" s="21">
        <v>2.0220727E7</v>
      </c>
      <c r="B334" s="21">
        <v>2.72</v>
      </c>
      <c r="C334" s="21">
        <v>0.49</v>
      </c>
      <c r="D334" s="21">
        <v>-1.26</v>
      </c>
      <c r="E334" s="21">
        <v>0.004</v>
      </c>
      <c r="F334" s="22">
        <v>0.010316657766466397</v>
      </c>
      <c r="G334" s="108">
        <v>-0.05968334223353361</v>
      </c>
    </row>
    <row r="335" ht="14.25" customHeight="1">
      <c r="A335" s="21">
        <v>2.0220728E7</v>
      </c>
      <c r="B335" s="21">
        <v>1.19</v>
      </c>
      <c r="C335" s="21">
        <v>0.07</v>
      </c>
      <c r="D335" s="21">
        <v>-0.86</v>
      </c>
      <c r="E335" s="21">
        <v>0.004</v>
      </c>
      <c r="F335" s="22">
        <v>0.011608795099019575</v>
      </c>
      <c r="G335" s="108">
        <v>-0.05839120490098043</v>
      </c>
    </row>
    <row r="336" ht="14.25" customHeight="1">
      <c r="A336" s="21">
        <v>2.0220729E7</v>
      </c>
      <c r="B336" s="21">
        <v>1.45</v>
      </c>
      <c r="C336" s="21">
        <v>-0.96</v>
      </c>
      <c r="D336" s="21">
        <v>0.45</v>
      </c>
      <c r="E336" s="21">
        <v>0.004</v>
      </c>
      <c r="F336" s="22">
        <v>0.008964397541458835</v>
      </c>
      <c r="G336" s="108">
        <v>-0.06103560245854117</v>
      </c>
    </row>
    <row r="337" ht="14.25" customHeight="1">
      <c r="A337" s="21">
        <v>2.0220801E7</v>
      </c>
      <c r="B337" s="21">
        <v>-0.19</v>
      </c>
      <c r="C337" s="21">
        <v>0.33</v>
      </c>
      <c r="D337" s="21">
        <v>-0.26</v>
      </c>
      <c r="E337" s="21">
        <v>0.008</v>
      </c>
      <c r="F337" s="22">
        <v>0.00698337070254107</v>
      </c>
      <c r="G337" s="108">
        <v>-0.06301662929745894</v>
      </c>
    </row>
    <row r="338" ht="14.25" customHeight="1">
      <c r="A338" s="21">
        <v>2.0220802E7</v>
      </c>
      <c r="B338" s="21">
        <v>-0.49</v>
      </c>
      <c r="C338" s="21">
        <v>0.93</v>
      </c>
      <c r="D338" s="21">
        <v>-1.4</v>
      </c>
      <c r="E338" s="21">
        <v>0.008</v>
      </c>
      <c r="F338" s="22">
        <v>0.0015087189923161937</v>
      </c>
      <c r="G338" s="108">
        <v>-0.06849128100768381</v>
      </c>
    </row>
    <row r="339" ht="14.25" customHeight="1">
      <c r="A339" s="21">
        <v>2.0220803E7</v>
      </c>
      <c r="B339" s="21">
        <v>1.67</v>
      </c>
      <c r="C339" s="21">
        <v>0.77</v>
      </c>
      <c r="D339" s="21">
        <v>-1.93</v>
      </c>
      <c r="E339" s="21">
        <v>0.008</v>
      </c>
      <c r="F339" s="22">
        <v>-6.661991584853144E-4</v>
      </c>
      <c r="G339" s="108">
        <v>-0.07066619915848532</v>
      </c>
    </row>
    <row r="340" ht="14.25" customHeight="1">
      <c r="A340" s="21">
        <v>2.0220804E7</v>
      </c>
      <c r="B340" s="21">
        <v>-0.06</v>
      </c>
      <c r="C340" s="21">
        <v>0.82</v>
      </c>
      <c r="D340" s="21">
        <v>-1.65</v>
      </c>
      <c r="E340" s="21">
        <v>0.008</v>
      </c>
      <c r="F340" s="22">
        <v>-0.0025647003963628068</v>
      </c>
      <c r="G340" s="108">
        <v>-0.07256470039636281</v>
      </c>
    </row>
    <row r="341" ht="14.25" customHeight="1">
      <c r="A341" s="21">
        <v>2.0220805E7</v>
      </c>
      <c r="B341" s="21">
        <v>-0.04</v>
      </c>
      <c r="C341" s="21">
        <v>0.88</v>
      </c>
      <c r="D341" s="21">
        <v>-0.06</v>
      </c>
      <c r="E341" s="21">
        <v>0.008</v>
      </c>
      <c r="F341" s="22">
        <v>-0.0041561215723605605</v>
      </c>
      <c r="G341" s="108">
        <v>-0.07415612157236057</v>
      </c>
    </row>
    <row r="342" ht="14.25" customHeight="1">
      <c r="A342" s="21">
        <v>2.0220808E7</v>
      </c>
      <c r="B342" s="21">
        <v>0.0</v>
      </c>
      <c r="C342" s="21">
        <v>0.94</v>
      </c>
      <c r="D342" s="21">
        <v>-0.08</v>
      </c>
      <c r="E342" s="21">
        <v>0.008</v>
      </c>
      <c r="F342" s="22">
        <v>-0.00680287796328749</v>
      </c>
      <c r="G342" s="108">
        <v>-0.0768028779632875</v>
      </c>
    </row>
    <row r="343" ht="14.25" customHeight="1">
      <c r="A343" s="21">
        <v>2.0220809E7</v>
      </c>
      <c r="B343" s="21">
        <v>-0.68</v>
      </c>
      <c r="C343" s="21">
        <v>-1.82</v>
      </c>
      <c r="D343" s="21">
        <v>2.11</v>
      </c>
      <c r="E343" s="21">
        <v>0.008</v>
      </c>
      <c r="F343" s="22">
        <v>5.0759078953444E-4</v>
      </c>
      <c r="G343" s="108">
        <v>-0.06949240921046557</v>
      </c>
    </row>
    <row r="344" ht="14.25" customHeight="1">
      <c r="A344" s="21">
        <v>2.022081E7</v>
      </c>
      <c r="B344" s="21">
        <v>2.36</v>
      </c>
      <c r="C344" s="21">
        <v>1.14</v>
      </c>
      <c r="D344" s="21">
        <v>-1.59</v>
      </c>
      <c r="E344" s="21">
        <v>0.008</v>
      </c>
      <c r="F344" s="22">
        <v>0.007660563789595898</v>
      </c>
      <c r="G344" s="108">
        <v>-0.06233943621040411</v>
      </c>
    </row>
    <row r="345" ht="14.25" customHeight="1">
      <c r="A345" s="21">
        <v>2.0220811E7</v>
      </c>
      <c r="B345" s="21">
        <v>-0.07</v>
      </c>
      <c r="C345" s="21">
        <v>-0.24</v>
      </c>
      <c r="D345" s="21">
        <v>1.65</v>
      </c>
      <c r="E345" s="21">
        <v>0.008</v>
      </c>
      <c r="F345" s="22">
        <v>0.0036986045643347953</v>
      </c>
      <c r="G345" s="108">
        <v>-0.06630139543566521</v>
      </c>
    </row>
    <row r="346" ht="14.25" customHeight="1">
      <c r="A346" s="21">
        <v>2.0220812E7</v>
      </c>
      <c r="B346" s="21">
        <v>1.76</v>
      </c>
      <c r="C346" s="21">
        <v>0.62</v>
      </c>
      <c r="D346" s="21">
        <v>-0.73</v>
      </c>
      <c r="E346" s="21">
        <v>0.008</v>
      </c>
      <c r="F346" s="22">
        <v>-0.013546642113138163</v>
      </c>
      <c r="G346" s="108">
        <v>-0.08354664211313817</v>
      </c>
    </row>
    <row r="347" ht="14.25" customHeight="1">
      <c r="A347" s="21">
        <v>2.0220815E7</v>
      </c>
      <c r="B347" s="21">
        <v>0.38</v>
      </c>
      <c r="C347" s="21">
        <v>0.14</v>
      </c>
      <c r="D347" s="21">
        <v>-0.62</v>
      </c>
      <c r="E347" s="21">
        <v>0.008</v>
      </c>
      <c r="F347" s="22">
        <v>-0.007742996471112096</v>
      </c>
      <c r="G347" s="108">
        <v>-0.0777429964711121</v>
      </c>
    </row>
    <row r="348" ht="14.25" customHeight="1">
      <c r="A348" s="21">
        <v>2.0220816E7</v>
      </c>
      <c r="B348" s="21">
        <v>0.19</v>
      </c>
      <c r="C348" s="21">
        <v>-0.35</v>
      </c>
      <c r="D348" s="21">
        <v>0.71</v>
      </c>
      <c r="E348" s="21">
        <v>0.008</v>
      </c>
      <c r="F348" s="22">
        <v>0.007699035606601123</v>
      </c>
      <c r="G348" s="108">
        <v>-0.06230096439339888</v>
      </c>
    </row>
    <row r="349" ht="14.25" customHeight="1">
      <c r="A349" s="21">
        <v>2.0220817E7</v>
      </c>
      <c r="B349" s="21">
        <v>-0.93</v>
      </c>
      <c r="C349" s="21">
        <v>-1.17</v>
      </c>
      <c r="D349" s="21">
        <v>1.04</v>
      </c>
      <c r="E349" s="21">
        <v>0.008</v>
      </c>
      <c r="F349" s="22">
        <v>0.0028159261396421</v>
      </c>
      <c r="G349" s="108">
        <v>-0.0671840738603579</v>
      </c>
    </row>
    <row r="350" ht="14.25" customHeight="1">
      <c r="A350" s="21">
        <v>2.0220818E7</v>
      </c>
      <c r="B350" s="21">
        <v>0.27</v>
      </c>
      <c r="C350" s="21">
        <v>0.18</v>
      </c>
      <c r="D350" s="21">
        <v>0.47</v>
      </c>
      <c r="E350" s="21">
        <v>0.008</v>
      </c>
      <c r="F350" s="22">
        <v>0.0030212179791409</v>
      </c>
      <c r="G350" s="108">
        <v>-0.0669787820208591</v>
      </c>
    </row>
    <row r="351" ht="14.25" customHeight="1">
      <c r="A351" s="21">
        <v>2.0220819E7</v>
      </c>
      <c r="B351" s="21">
        <v>-1.5</v>
      </c>
      <c r="C351" s="21">
        <v>-1.16</v>
      </c>
      <c r="D351" s="21">
        <v>0.96</v>
      </c>
      <c r="E351" s="21">
        <v>0.008</v>
      </c>
      <c r="F351" s="22">
        <v>-0.002540151716334371</v>
      </c>
      <c r="G351" s="108">
        <v>-0.07254015171633438</v>
      </c>
    </row>
    <row r="352" ht="14.25" customHeight="1">
      <c r="A352" s="21">
        <v>2.0220822E7</v>
      </c>
      <c r="B352" s="21">
        <v>-2.14</v>
      </c>
      <c r="C352" s="21">
        <v>-0.17</v>
      </c>
      <c r="D352" s="21">
        <v>0.37</v>
      </c>
      <c r="E352" s="21">
        <v>0.008</v>
      </c>
      <c r="F352" s="22">
        <v>0.004651540460282044</v>
      </c>
      <c r="G352" s="108">
        <v>-0.06534845953971796</v>
      </c>
    </row>
    <row r="353" ht="14.25" customHeight="1">
      <c r="A353" s="21">
        <v>2.0220823E7</v>
      </c>
      <c r="B353" s="21">
        <v>-0.11</v>
      </c>
      <c r="C353" s="21">
        <v>0.02</v>
      </c>
      <c r="D353" s="21">
        <v>0.33</v>
      </c>
      <c r="E353" s="21">
        <v>0.008</v>
      </c>
      <c r="F353" s="22">
        <v>0.0032702177429677626</v>
      </c>
      <c r="G353" s="108">
        <v>-0.06672978225703224</v>
      </c>
    </row>
    <row r="354" ht="14.25" customHeight="1">
      <c r="A354" s="21">
        <v>2.0220824E7</v>
      </c>
      <c r="B354" s="21">
        <v>0.4</v>
      </c>
      <c r="C354" s="21">
        <v>0.65</v>
      </c>
      <c r="D354" s="21">
        <v>-0.61</v>
      </c>
      <c r="E354" s="21">
        <v>0.008</v>
      </c>
      <c r="F354" s="22">
        <v>-0.011424298205246153</v>
      </c>
      <c r="G354" s="108">
        <v>-0.08142429820524616</v>
      </c>
    </row>
    <row r="355" ht="14.25" customHeight="1">
      <c r="A355" s="21">
        <v>2.0220825E7</v>
      </c>
      <c r="B355" s="21">
        <v>1.45</v>
      </c>
      <c r="C355" s="21">
        <v>0.17</v>
      </c>
      <c r="D355" s="21">
        <v>-0.01</v>
      </c>
      <c r="E355" s="21">
        <v>0.008</v>
      </c>
      <c r="F355" s="22">
        <v>-9.884375790175648E-4</v>
      </c>
      <c r="G355" s="108">
        <v>-0.07098843757901757</v>
      </c>
    </row>
    <row r="356" ht="14.25" customHeight="1">
      <c r="A356" s="21">
        <v>2.0220826E7</v>
      </c>
      <c r="B356" s="21">
        <v>-3.37</v>
      </c>
      <c r="C356" s="21">
        <v>-0.55</v>
      </c>
      <c r="D356" s="21">
        <v>1.68</v>
      </c>
      <c r="E356" s="21">
        <v>0.008</v>
      </c>
      <c r="F356" s="22">
        <v>-0.004485228494931159</v>
      </c>
      <c r="G356" s="108">
        <v>-0.07448522849493117</v>
      </c>
    </row>
    <row r="357" ht="14.25" customHeight="1">
      <c r="A357" s="21">
        <v>2.0220829E7</v>
      </c>
      <c r="B357" s="21">
        <v>-0.72</v>
      </c>
      <c r="C357" s="21">
        <v>-0.57</v>
      </c>
      <c r="D357" s="21">
        <v>0.43</v>
      </c>
      <c r="E357" s="21">
        <v>0.008</v>
      </c>
      <c r="F357" s="22">
        <v>0.008876934975585504</v>
      </c>
      <c r="G357" s="108">
        <v>-0.0611230650244145</v>
      </c>
    </row>
    <row r="358" ht="14.25" customHeight="1">
      <c r="A358" s="21">
        <v>2.022083E7</v>
      </c>
      <c r="B358" s="21">
        <v>-1.11</v>
      </c>
      <c r="C358" s="21">
        <v>-0.24</v>
      </c>
      <c r="D358" s="21">
        <v>-0.24</v>
      </c>
      <c r="E358" s="21">
        <v>0.008</v>
      </c>
      <c r="F358" s="22">
        <v>-2.4235429890362425E-4</v>
      </c>
      <c r="G358" s="108">
        <v>-0.07024235429890363</v>
      </c>
    </row>
    <row r="359" ht="14.25" customHeight="1">
      <c r="A359" s="21">
        <v>2.0220831E7</v>
      </c>
      <c r="B359" s="21">
        <v>-0.74</v>
      </c>
      <c r="C359" s="21">
        <v>0.28</v>
      </c>
      <c r="D359" s="21">
        <v>-0.45</v>
      </c>
      <c r="E359" s="21">
        <v>0.008</v>
      </c>
      <c r="F359" s="22">
        <v>0.0018730922208862744</v>
      </c>
      <c r="G359" s="108">
        <v>-0.06812690777911373</v>
      </c>
    </row>
    <row r="360" ht="14.25" customHeight="1">
      <c r="A360" s="21">
        <v>2.0220901E7</v>
      </c>
      <c r="B360" s="21">
        <v>-0.01</v>
      </c>
      <c r="C360" s="21">
        <v>-1.1</v>
      </c>
      <c r="D360" s="21">
        <v>-0.3</v>
      </c>
      <c r="E360" s="21">
        <v>0.009</v>
      </c>
      <c r="F360" s="22">
        <v>-0.0027557738651171615</v>
      </c>
      <c r="G360" s="108">
        <v>-0.07275577386511717</v>
      </c>
    </row>
    <row r="361" ht="14.25" customHeight="1">
      <c r="A361" s="21">
        <v>2.0220902E7</v>
      </c>
      <c r="B361" s="21">
        <v>-0.99</v>
      </c>
      <c r="C361" s="21">
        <v>-0.07</v>
      </c>
      <c r="D361" s="21">
        <v>1.06</v>
      </c>
      <c r="E361" s="21">
        <v>0.009</v>
      </c>
      <c r="F361" s="22">
        <v>0.007715278342609544</v>
      </c>
      <c r="G361" s="108">
        <v>-0.06228472165739046</v>
      </c>
    </row>
    <row r="362" ht="14.25" customHeight="1">
      <c r="A362" s="21">
        <v>2.0220906E7</v>
      </c>
      <c r="B362" s="21">
        <v>-0.51</v>
      </c>
      <c r="C362" s="21">
        <v>-0.44</v>
      </c>
      <c r="D362" s="21">
        <v>-0.52</v>
      </c>
      <c r="E362" s="21">
        <v>0.009</v>
      </c>
      <c r="F362" s="22">
        <v>-0.0015082431287923859</v>
      </c>
      <c r="G362" s="108">
        <v>-0.07150824312879239</v>
      </c>
    </row>
    <row r="363" ht="14.25" customHeight="1">
      <c r="A363" s="21">
        <v>2.0220907E7</v>
      </c>
      <c r="B363" s="21">
        <v>1.92</v>
      </c>
      <c r="C363" s="21">
        <v>0.69</v>
      </c>
      <c r="D363" s="21">
        <v>-1.53</v>
      </c>
      <c r="E363" s="21">
        <v>0.009</v>
      </c>
      <c r="F363" s="22">
        <v>0.0011847928354880022</v>
      </c>
      <c r="G363" s="108">
        <v>-0.068815207164512</v>
      </c>
    </row>
    <row r="364" ht="14.25" customHeight="1">
      <c r="A364" s="21">
        <v>2.0220908E7</v>
      </c>
      <c r="B364" s="21">
        <v>0.78</v>
      </c>
      <c r="C364" s="21">
        <v>-0.08</v>
      </c>
      <c r="D364" s="21">
        <v>-0.2</v>
      </c>
      <c r="E364" s="21">
        <v>0.009</v>
      </c>
      <c r="F364" s="22">
        <v>-0.005946470221462663</v>
      </c>
      <c r="G364" s="108">
        <v>-0.07594647022146267</v>
      </c>
    </row>
    <row r="365" ht="14.25" customHeight="1">
      <c r="A365" s="21">
        <v>2.0220909E7</v>
      </c>
      <c r="B365" s="21">
        <v>1.67</v>
      </c>
      <c r="C365" s="21">
        <v>0.53</v>
      </c>
      <c r="D365" s="21">
        <v>-0.51</v>
      </c>
      <c r="E365" s="21">
        <v>0.009</v>
      </c>
      <c r="F365" s="22">
        <v>0.008735557212075973</v>
      </c>
      <c r="G365" s="108">
        <v>-0.061264442787924034</v>
      </c>
    </row>
    <row r="366" ht="14.25" customHeight="1">
      <c r="A366" s="21">
        <v>2.0220912E7</v>
      </c>
      <c r="B366" s="21">
        <v>1.07</v>
      </c>
      <c r="C366" s="21">
        <v>0.27</v>
      </c>
      <c r="D366" s="21">
        <v>-0.17</v>
      </c>
      <c r="E366" s="21">
        <v>0.009</v>
      </c>
      <c r="F366" s="22">
        <v>-0.01567247171044317</v>
      </c>
      <c r="G366" s="108">
        <v>-0.08567247171044318</v>
      </c>
    </row>
    <row r="367" ht="14.25" customHeight="1">
      <c r="A367" s="21">
        <v>2.0220913E7</v>
      </c>
      <c r="B367" s="21">
        <v>-4.29</v>
      </c>
      <c r="C367" s="21">
        <v>-0.19</v>
      </c>
      <c r="D367" s="21">
        <v>1.44</v>
      </c>
      <c r="E367" s="21">
        <v>0.009</v>
      </c>
      <c r="F367" s="22">
        <v>-0.003575671723633822</v>
      </c>
      <c r="G367" s="108">
        <v>-0.07357567172363383</v>
      </c>
    </row>
    <row r="368" ht="14.25" customHeight="1">
      <c r="A368" s="21">
        <v>2.0220914E7</v>
      </c>
      <c r="B368" s="21">
        <v>0.45</v>
      </c>
      <c r="C368" s="21">
        <v>-0.04</v>
      </c>
      <c r="D368" s="21">
        <v>-0.28</v>
      </c>
      <c r="E368" s="21">
        <v>0.009</v>
      </c>
      <c r="F368" s="22">
        <v>-4.569339730409183E-5</v>
      </c>
      <c r="G368" s="108">
        <v>-0.0700456933973041</v>
      </c>
    </row>
    <row r="369" ht="14.25" customHeight="1">
      <c r="A369" s="21">
        <v>2.0220915E7</v>
      </c>
      <c r="B369" s="21">
        <v>-1.03</v>
      </c>
      <c r="C369" s="21">
        <v>0.35</v>
      </c>
      <c r="D369" s="21">
        <v>0.54</v>
      </c>
      <c r="E369" s="21">
        <v>0.009</v>
      </c>
      <c r="F369" s="22">
        <v>0.013933771152576435</v>
      </c>
      <c r="G369" s="108">
        <v>-0.05606622884742357</v>
      </c>
    </row>
    <row r="370" ht="14.25" customHeight="1">
      <c r="A370" s="21">
        <v>2.0220916E7</v>
      </c>
      <c r="B370" s="21">
        <v>-0.99</v>
      </c>
      <c r="C370" s="21">
        <v>-0.84</v>
      </c>
      <c r="D370" s="21">
        <v>0.85</v>
      </c>
      <c r="E370" s="21">
        <v>0.009</v>
      </c>
      <c r="F370" s="22">
        <v>0.020073725749663485</v>
      </c>
      <c r="G370" s="108">
        <v>-0.04992627425033652</v>
      </c>
    </row>
    <row r="371" ht="14.25" customHeight="1">
      <c r="A371" s="21">
        <v>2.0220919E7</v>
      </c>
      <c r="B371" s="21">
        <v>0.72</v>
      </c>
      <c r="C371" s="21">
        <v>-0.16</v>
      </c>
      <c r="D371" s="21">
        <v>0.67</v>
      </c>
      <c r="E371" s="21">
        <v>0.009</v>
      </c>
      <c r="F371" s="22">
        <v>-0.007970182142103654</v>
      </c>
      <c r="G371" s="108">
        <v>-0.07797018214210366</v>
      </c>
    </row>
    <row r="372" ht="14.25" customHeight="1">
      <c r="A372" s="21">
        <v>2.022092E7</v>
      </c>
      <c r="B372" s="21">
        <v>-1.16</v>
      </c>
      <c r="C372" s="21">
        <v>-0.2</v>
      </c>
      <c r="D372" s="21">
        <v>0.04</v>
      </c>
      <c r="E372" s="21">
        <v>0.009</v>
      </c>
      <c r="F372" s="22">
        <v>0.014844772213631341</v>
      </c>
      <c r="G372" s="108">
        <v>-0.055155227786368666</v>
      </c>
    </row>
    <row r="373" ht="14.25" customHeight="1">
      <c r="A373" s="21">
        <v>2.0220921E7</v>
      </c>
      <c r="B373" s="21">
        <v>-1.68</v>
      </c>
      <c r="C373" s="21">
        <v>0.36</v>
      </c>
      <c r="D373" s="21">
        <v>0.08</v>
      </c>
      <c r="E373" s="21">
        <v>0.009</v>
      </c>
      <c r="F373" s="22">
        <v>0.006754005700189136</v>
      </c>
      <c r="G373" s="108">
        <v>-0.06324599429981087</v>
      </c>
    </row>
    <row r="374" ht="14.25" customHeight="1">
      <c r="A374" s="21">
        <v>2.0220922E7</v>
      </c>
      <c r="B374" s="21">
        <v>-1.14</v>
      </c>
      <c r="C374" s="21">
        <v>-1.35</v>
      </c>
      <c r="D374" s="21">
        <v>0.41</v>
      </c>
      <c r="E374" s="21">
        <v>0.009</v>
      </c>
      <c r="F374" s="22">
        <v>-0.006744139022040185</v>
      </c>
      <c r="G374" s="108">
        <v>-0.07674413902204019</v>
      </c>
    </row>
    <row r="375" ht="14.25" customHeight="1">
      <c r="A375" s="21">
        <v>2.0220923E7</v>
      </c>
      <c r="B375" s="21">
        <v>-1.85</v>
      </c>
      <c r="C375" s="21">
        <v>-0.24</v>
      </c>
      <c r="D375" s="21">
        <v>-0.81</v>
      </c>
      <c r="E375" s="21">
        <v>0.009</v>
      </c>
      <c r="F375" s="22">
        <v>-0.0014608770012828343</v>
      </c>
      <c r="G375" s="108">
        <v>-0.07146087700128284</v>
      </c>
    </row>
    <row r="376" ht="14.25" customHeight="1">
      <c r="A376" s="21">
        <v>2.0220926E7</v>
      </c>
      <c r="B376" s="21">
        <v>-1.02</v>
      </c>
      <c r="C376" s="21">
        <v>0.17</v>
      </c>
      <c r="D376" s="21">
        <v>-0.75</v>
      </c>
      <c r="E376" s="21">
        <v>0.009</v>
      </c>
      <c r="F376" s="22">
        <v>-0.035179795109206324</v>
      </c>
      <c r="G376" s="108">
        <v>-0.10517979510920633</v>
      </c>
    </row>
    <row r="377" ht="14.25" customHeight="1">
      <c r="A377" s="21">
        <v>2.0220927E7</v>
      </c>
      <c r="B377" s="21">
        <v>-0.05</v>
      </c>
      <c r="C377" s="21">
        <v>0.63</v>
      </c>
      <c r="D377" s="21">
        <v>-0.93</v>
      </c>
      <c r="E377" s="21">
        <v>0.009</v>
      </c>
      <c r="F377" s="22">
        <v>-0.021176840074477843</v>
      </c>
      <c r="G377" s="108">
        <v>-0.09117684007447785</v>
      </c>
    </row>
    <row r="378" ht="14.25" customHeight="1">
      <c r="A378" s="21">
        <v>2.0220928E7</v>
      </c>
      <c r="B378" s="21">
        <v>2.15</v>
      </c>
      <c r="C378" s="21">
        <v>0.91</v>
      </c>
      <c r="D378" s="21">
        <v>-0.33</v>
      </c>
      <c r="E378" s="21">
        <v>0.009</v>
      </c>
      <c r="F378" s="22">
        <v>0.007435364310251158</v>
      </c>
      <c r="G378" s="108">
        <v>-0.06256463568974885</v>
      </c>
    </row>
    <row r="379" ht="14.25" customHeight="1">
      <c r="A379" s="21">
        <v>2.0220929E7</v>
      </c>
      <c r="B379" s="21">
        <v>-2.17</v>
      </c>
      <c r="C379" s="21">
        <v>-0.46</v>
      </c>
      <c r="D379" s="21">
        <v>0.86</v>
      </c>
      <c r="E379" s="21">
        <v>0.009</v>
      </c>
      <c r="F379" s="22">
        <v>-0.007814514591952149</v>
      </c>
      <c r="G379" s="108">
        <v>-0.07781451459195216</v>
      </c>
    </row>
    <row r="380" ht="14.25" customHeight="1">
      <c r="A380" s="21">
        <v>2.022093E7</v>
      </c>
      <c r="B380" s="21">
        <v>-1.42</v>
      </c>
      <c r="C380" s="21">
        <v>0.51</v>
      </c>
      <c r="D380" s="21">
        <v>0.26</v>
      </c>
      <c r="E380" s="21">
        <v>0.009</v>
      </c>
      <c r="F380" s="22">
        <v>0.010410766477105371</v>
      </c>
      <c r="G380" s="108">
        <v>-0.059589233522894636</v>
      </c>
    </row>
    <row r="381" ht="14.25" customHeight="1">
      <c r="A381" s="21">
        <v>2.0221003E7</v>
      </c>
      <c r="B381" s="21">
        <v>2.55</v>
      </c>
      <c r="C381" s="21">
        <v>-0.27</v>
      </c>
      <c r="D381" s="21">
        <v>0.69</v>
      </c>
      <c r="E381" s="21">
        <v>0.011</v>
      </c>
      <c r="F381" s="22">
        <v>-0.006907569075690678</v>
      </c>
      <c r="G381" s="108">
        <v>-0.07690756907569068</v>
      </c>
    </row>
    <row r="382" ht="14.25" customHeight="1">
      <c r="A382" s="21">
        <v>2.0221004E7</v>
      </c>
      <c r="B382" s="21">
        <v>3.3</v>
      </c>
      <c r="C382" s="21">
        <v>0.76</v>
      </c>
      <c r="D382" s="21">
        <v>-0.06</v>
      </c>
      <c r="E382" s="21">
        <v>0.011</v>
      </c>
      <c r="F382" s="22">
        <v>-0.0278345892620826</v>
      </c>
      <c r="G382" s="108">
        <v>-0.0978345892620826</v>
      </c>
    </row>
    <row r="383" ht="14.25" customHeight="1">
      <c r="A383" s="21">
        <v>2.0221005E7</v>
      </c>
      <c r="B383" s="21">
        <v>-0.22</v>
      </c>
      <c r="C383" s="21">
        <v>-0.35</v>
      </c>
      <c r="D383" s="21">
        <v>0.06</v>
      </c>
      <c r="E383" s="21">
        <v>0.011</v>
      </c>
      <c r="F383" s="22">
        <v>-0.0018994181667341126</v>
      </c>
      <c r="G383" s="108">
        <v>-0.07189941816673412</v>
      </c>
    </row>
    <row r="384" ht="14.25" customHeight="1">
      <c r="A384" s="21">
        <v>2.0221006E7</v>
      </c>
      <c r="B384" s="21">
        <v>-0.86</v>
      </c>
      <c r="C384" s="21">
        <v>0.53</v>
      </c>
      <c r="D384" s="21">
        <v>0.13</v>
      </c>
      <c r="E384" s="21">
        <v>0.011</v>
      </c>
      <c r="F384" s="22">
        <v>-0.0028084689490012194</v>
      </c>
      <c r="G384" s="108">
        <v>-0.07280846894900123</v>
      </c>
    </row>
    <row r="385" ht="14.25" customHeight="1">
      <c r="A385" s="21">
        <v>2.0221007E7</v>
      </c>
      <c r="B385" s="21">
        <v>-2.91</v>
      </c>
      <c r="C385" s="21">
        <v>-0.63</v>
      </c>
      <c r="D385" s="21">
        <v>1.68</v>
      </c>
      <c r="E385" s="21">
        <v>0.011</v>
      </c>
      <c r="F385" s="22">
        <v>0.0025208983565052634</v>
      </c>
      <c r="G385" s="108">
        <v>-0.06747910164349474</v>
      </c>
    </row>
    <row r="386" ht="14.25" customHeight="1">
      <c r="A386" s="21">
        <v>2.022101E7</v>
      </c>
      <c r="B386" s="21">
        <v>-0.81</v>
      </c>
      <c r="C386" s="21">
        <v>0.05</v>
      </c>
      <c r="D386" s="21">
        <v>0.76</v>
      </c>
      <c r="E386" s="21">
        <v>0.011</v>
      </c>
      <c r="F386" s="22">
        <v>0.011703137765804783</v>
      </c>
      <c r="G386" s="108">
        <v>-0.058296862234195224</v>
      </c>
    </row>
    <row r="387" ht="14.25" customHeight="1">
      <c r="A387" s="21">
        <v>2.0221011E7</v>
      </c>
      <c r="B387" s="21">
        <v>-0.7</v>
      </c>
      <c r="C387" s="21">
        <v>0.55</v>
      </c>
      <c r="D387" s="21">
        <v>0.32</v>
      </c>
      <c r="E387" s="21">
        <v>0.011</v>
      </c>
      <c r="F387" s="22">
        <v>0.0012048858674624796</v>
      </c>
      <c r="G387" s="108">
        <v>-0.06879511413253753</v>
      </c>
    </row>
    <row r="388" ht="14.25" customHeight="1">
      <c r="A388" s="21">
        <v>2.0221012E7</v>
      </c>
      <c r="B388" s="21">
        <v>-0.28</v>
      </c>
      <c r="C388" s="21">
        <v>0.08</v>
      </c>
      <c r="D388" s="21">
        <v>0.02</v>
      </c>
      <c r="E388" s="21">
        <v>0.011</v>
      </c>
      <c r="F388" s="22">
        <v>0.011008046490835977</v>
      </c>
      <c r="G388" s="108">
        <v>-0.05899195350916403</v>
      </c>
    </row>
    <row r="389" ht="14.25" customHeight="1">
      <c r="A389" s="21">
        <v>2.0221013E7</v>
      </c>
      <c r="B389" s="21">
        <v>2.4</v>
      </c>
      <c r="C389" s="21">
        <v>-0.63</v>
      </c>
      <c r="D389" s="21">
        <v>1.57</v>
      </c>
      <c r="E389" s="21">
        <v>0.011</v>
      </c>
      <c r="F389" s="22">
        <v>0.008566275924256184</v>
      </c>
      <c r="G389" s="108">
        <v>-0.06143372407574382</v>
      </c>
    </row>
    <row r="390" ht="14.25" customHeight="1">
      <c r="A390" s="21">
        <v>2.0221014E7</v>
      </c>
      <c r="B390" s="21">
        <v>-2.46</v>
      </c>
      <c r="C390" s="21">
        <v>-0.46</v>
      </c>
      <c r="D390" s="21">
        <v>1.2</v>
      </c>
      <c r="E390" s="21">
        <v>0.011</v>
      </c>
      <c r="F390" s="22">
        <v>3.7209512104352527E-4</v>
      </c>
      <c r="G390" s="108">
        <v>-0.06962790487895648</v>
      </c>
    </row>
    <row r="391" ht="14.25" customHeight="1">
      <c r="A391" s="21">
        <v>2.0221017E7</v>
      </c>
      <c r="B391" s="21">
        <v>2.74</v>
      </c>
      <c r="C391" s="21">
        <v>0.69</v>
      </c>
      <c r="D391" s="21">
        <v>-1.42</v>
      </c>
      <c r="E391" s="21">
        <v>0.011</v>
      </c>
      <c r="F391" s="22">
        <v>0.010919992248857424</v>
      </c>
      <c r="G391" s="108">
        <v>-0.05908000775114258</v>
      </c>
    </row>
    <row r="392" ht="14.25" customHeight="1">
      <c r="A392" s="21">
        <v>2.0221018E7</v>
      </c>
      <c r="B392" s="21">
        <v>1.19</v>
      </c>
      <c r="C392" s="21">
        <v>-0.11</v>
      </c>
      <c r="D392" s="21">
        <v>0.01</v>
      </c>
      <c r="E392" s="21">
        <v>0.011</v>
      </c>
      <c r="F392" s="22">
        <v>-0.0017068924316389067</v>
      </c>
      <c r="G392" s="108">
        <v>-0.07170689243163891</v>
      </c>
    </row>
    <row r="393" ht="14.25" customHeight="1">
      <c r="A393" s="21">
        <v>2.0221019E7</v>
      </c>
      <c r="B393" s="21">
        <v>-0.87</v>
      </c>
      <c r="C393" s="21">
        <v>-1.34</v>
      </c>
      <c r="D393" s="21">
        <v>1.21</v>
      </c>
      <c r="E393" s="21">
        <v>0.011</v>
      </c>
      <c r="F393" s="22">
        <v>-0.0011479881791316426</v>
      </c>
      <c r="G393" s="108">
        <v>-0.07114798817913165</v>
      </c>
    </row>
    <row r="394" ht="14.25" customHeight="1">
      <c r="A394" s="21">
        <v>2.022102E7</v>
      </c>
      <c r="B394" s="21">
        <v>-0.8</v>
      </c>
      <c r="C394" s="21">
        <v>-0.26</v>
      </c>
      <c r="D394" s="21">
        <v>-0.43</v>
      </c>
      <c r="E394" s="21">
        <v>0.011</v>
      </c>
      <c r="F394" s="22">
        <v>0.011601568338871493</v>
      </c>
      <c r="G394" s="108">
        <v>-0.058398431661128514</v>
      </c>
    </row>
    <row r="395" ht="14.25" customHeight="1">
      <c r="A395" s="21">
        <v>2.0221021E7</v>
      </c>
      <c r="B395" s="21">
        <v>2.3</v>
      </c>
      <c r="C395" s="21">
        <v>-0.17</v>
      </c>
      <c r="D395" s="21">
        <v>0.11</v>
      </c>
      <c r="E395" s="21">
        <v>0.011</v>
      </c>
      <c r="F395" s="22">
        <v>-0.008832311444396335</v>
      </c>
      <c r="G395" s="108">
        <v>-0.07883231144439634</v>
      </c>
    </row>
    <row r="396" ht="14.25" customHeight="1">
      <c r="A396" s="21">
        <v>2.0221024E7</v>
      </c>
      <c r="B396" s="21">
        <v>1.03</v>
      </c>
      <c r="C396" s="21">
        <v>-0.74</v>
      </c>
      <c r="D396" s="21">
        <v>0.45</v>
      </c>
      <c r="E396" s="21">
        <v>0.011</v>
      </c>
      <c r="F396" s="22">
        <v>0.006296088168170844</v>
      </c>
      <c r="G396" s="108">
        <v>-0.06370391183182916</v>
      </c>
    </row>
    <row r="397" ht="14.25" customHeight="1">
      <c r="A397" s="21">
        <v>2.0221025E7</v>
      </c>
      <c r="B397" s="21">
        <v>1.78</v>
      </c>
      <c r="C397" s="21">
        <v>1.36</v>
      </c>
      <c r="D397" s="21">
        <v>-1.52</v>
      </c>
      <c r="E397" s="21">
        <v>0.011</v>
      </c>
      <c r="F397" s="22">
        <v>0.007010047349578663</v>
      </c>
      <c r="G397" s="108">
        <v>-0.06298995265042134</v>
      </c>
    </row>
    <row r="398" ht="14.25" customHeight="1">
      <c r="A398" s="21">
        <v>2.0221026E7</v>
      </c>
      <c r="B398" s="21">
        <v>-0.66</v>
      </c>
      <c r="C398" s="21">
        <v>0.43</v>
      </c>
      <c r="D398" s="21">
        <v>0.89</v>
      </c>
      <c r="E398" s="21">
        <v>0.011</v>
      </c>
      <c r="F398" s="22">
        <v>0.015575520161384748</v>
      </c>
      <c r="G398" s="108">
        <v>-0.05442447983861526</v>
      </c>
    </row>
    <row r="399" ht="14.25" customHeight="1">
      <c r="A399" s="21">
        <v>2.0221027E7</v>
      </c>
      <c r="B399" s="21">
        <v>-0.54</v>
      </c>
      <c r="C399" s="21">
        <v>0.33</v>
      </c>
      <c r="D399" s="21">
        <v>1.09</v>
      </c>
      <c r="E399" s="21">
        <v>0.011</v>
      </c>
      <c r="F399" s="22">
        <v>0.007574951844104838</v>
      </c>
      <c r="G399" s="108">
        <v>-0.06242504815589517</v>
      </c>
    </row>
    <row r="400" ht="14.25" customHeight="1">
      <c r="A400" s="21">
        <v>2.0221028E7</v>
      </c>
      <c r="B400" s="21">
        <v>2.32</v>
      </c>
      <c r="C400" s="21">
        <v>-0.05</v>
      </c>
      <c r="D400" s="21">
        <v>-0.34</v>
      </c>
      <c r="E400" s="21">
        <v>0.011</v>
      </c>
      <c r="F400" s="22">
        <v>-0.020238743067535703</v>
      </c>
      <c r="G400" s="108">
        <v>-0.09023874306753571</v>
      </c>
    </row>
    <row r="401" ht="14.25" customHeight="1">
      <c r="A401" s="21">
        <v>2.0221031E7</v>
      </c>
      <c r="B401" s="21">
        <v>-0.67</v>
      </c>
      <c r="C401" s="21">
        <v>0.38</v>
      </c>
      <c r="D401" s="21">
        <v>0.75</v>
      </c>
      <c r="E401" s="21">
        <v>0.011</v>
      </c>
      <c r="F401" s="22">
        <v>-0.016992556509071166</v>
      </c>
      <c r="G401" s="108">
        <v>-0.08699255650907117</v>
      </c>
    </row>
    <row r="402" ht="14.25" customHeight="1">
      <c r="A402" s="21">
        <v>2.0221101E7</v>
      </c>
      <c r="B402" s="21">
        <v>-0.35</v>
      </c>
      <c r="C402" s="21">
        <v>0.16</v>
      </c>
      <c r="D402" s="21">
        <v>0.78</v>
      </c>
      <c r="E402" s="21">
        <v>0.014</v>
      </c>
      <c r="F402" s="22">
        <v>0.0021900307973081734</v>
      </c>
      <c r="G402" s="108">
        <v>-0.06780996920269183</v>
      </c>
    </row>
    <row r="403" ht="14.25" customHeight="1">
      <c r="A403" s="21">
        <v>2.0221102E7</v>
      </c>
      <c r="B403" s="21">
        <v>-2.67</v>
      </c>
      <c r="C403" s="21">
        <v>-1.21</v>
      </c>
      <c r="D403" s="21">
        <v>1.6</v>
      </c>
      <c r="E403" s="21">
        <v>0.014</v>
      </c>
      <c r="F403" s="22">
        <v>0.005493686274959497</v>
      </c>
      <c r="G403" s="108">
        <v>-0.06450631372504051</v>
      </c>
    </row>
    <row r="404" ht="14.25" customHeight="1">
      <c r="A404" s="21">
        <v>2.0221103E7</v>
      </c>
      <c r="B404" s="21">
        <v>-1.03</v>
      </c>
      <c r="C404" s="21">
        <v>0.3</v>
      </c>
      <c r="D404" s="21">
        <v>0.32</v>
      </c>
      <c r="E404" s="21">
        <v>0.014</v>
      </c>
      <c r="F404" s="22">
        <v>0.011332266221263376</v>
      </c>
      <c r="G404" s="108">
        <v>-0.05866773377873663</v>
      </c>
    </row>
    <row r="405" ht="14.25" customHeight="1">
      <c r="A405" s="21">
        <v>2.0221104E7</v>
      </c>
      <c r="B405" s="21">
        <v>1.16</v>
      </c>
      <c r="C405" s="21">
        <v>-0.61</v>
      </c>
      <c r="D405" s="21">
        <v>1.28</v>
      </c>
      <c r="E405" s="21">
        <v>0.014</v>
      </c>
      <c r="F405" s="22">
        <v>0.004942300967478719</v>
      </c>
      <c r="G405" s="108">
        <v>-0.06505769903252129</v>
      </c>
    </row>
    <row r="406" ht="14.25" customHeight="1">
      <c r="A406" s="21">
        <v>2.0221107E7</v>
      </c>
      <c r="B406" s="21">
        <v>0.87</v>
      </c>
      <c r="C406" s="21">
        <v>-0.49</v>
      </c>
      <c r="D406" s="21">
        <v>0.61</v>
      </c>
      <c r="E406" s="21">
        <v>0.014</v>
      </c>
      <c r="F406" s="22">
        <v>0.01181771005330945</v>
      </c>
      <c r="G406" s="108">
        <v>-0.05818228994669056</v>
      </c>
    </row>
    <row r="407" ht="14.25" customHeight="1">
      <c r="A407" s="21">
        <v>2.0221108E7</v>
      </c>
      <c r="B407" s="21">
        <v>0.5</v>
      </c>
      <c r="C407" s="21">
        <v>-0.48</v>
      </c>
      <c r="D407" s="21">
        <v>-0.36</v>
      </c>
      <c r="E407" s="21">
        <v>0.014</v>
      </c>
      <c r="F407" s="22">
        <v>-0.006444960041247727</v>
      </c>
      <c r="G407" s="108">
        <v>-0.07644496004124773</v>
      </c>
    </row>
    <row r="408" ht="14.25" customHeight="1">
      <c r="A408" s="21">
        <v>2.0221109E7</v>
      </c>
      <c r="B408" s="21">
        <v>-2.25</v>
      </c>
      <c r="C408" s="21">
        <v>-0.63</v>
      </c>
      <c r="D408" s="21">
        <v>0.55</v>
      </c>
      <c r="E408" s="21">
        <v>0.014</v>
      </c>
      <c r="F408" s="22">
        <v>0.004910446179390071</v>
      </c>
      <c r="G408" s="108">
        <v>-0.06508955382060994</v>
      </c>
    </row>
    <row r="409" ht="14.25" customHeight="1">
      <c r="A409" s="21">
        <v>2.022111E7</v>
      </c>
      <c r="B409" s="21">
        <v>5.68</v>
      </c>
      <c r="C409" s="21">
        <v>1.63</v>
      </c>
      <c r="D409" s="21">
        <v>-3.1</v>
      </c>
      <c r="E409" s="21">
        <v>0.014</v>
      </c>
      <c r="F409" s="22">
        <v>2.3551855297565538E-5</v>
      </c>
      <c r="G409" s="108">
        <v>-0.06997644814470244</v>
      </c>
    </row>
    <row r="410" ht="14.25" customHeight="1">
      <c r="A410" s="21">
        <v>2.0221111E7</v>
      </c>
      <c r="B410" s="21">
        <v>1.07</v>
      </c>
      <c r="C410" s="21">
        <v>0.28</v>
      </c>
      <c r="D410" s="21">
        <v>-1.07</v>
      </c>
      <c r="E410" s="21">
        <v>0.014</v>
      </c>
      <c r="F410" s="22">
        <v>-0.0075266178137746165</v>
      </c>
      <c r="G410" s="108">
        <v>-0.07752661781377462</v>
      </c>
    </row>
    <row r="411" ht="14.25" customHeight="1">
      <c r="A411" s="21">
        <v>2.0221114E7</v>
      </c>
      <c r="B411" s="21">
        <v>-0.95</v>
      </c>
      <c r="C411" s="21">
        <v>-0.39</v>
      </c>
      <c r="D411" s="21">
        <v>0.27</v>
      </c>
      <c r="E411" s="21">
        <v>0.014</v>
      </c>
      <c r="F411" s="22">
        <v>-0.0037839977645305334</v>
      </c>
      <c r="G411" s="108">
        <v>-0.07378399776453054</v>
      </c>
    </row>
    <row r="412" ht="14.25" customHeight="1">
      <c r="A412" s="21">
        <v>2.0221115E7</v>
      </c>
      <c r="B412" s="21">
        <v>1.03</v>
      </c>
      <c r="C412" s="21">
        <v>0.72</v>
      </c>
      <c r="D412" s="21">
        <v>-0.71</v>
      </c>
      <c r="E412" s="21">
        <v>0.014</v>
      </c>
      <c r="F412" s="22">
        <v>0.003751446235113809</v>
      </c>
      <c r="G412" s="108">
        <v>-0.0662485537648862</v>
      </c>
    </row>
    <row r="413" ht="14.25" customHeight="1">
      <c r="A413" s="21">
        <v>2.0221116E7</v>
      </c>
      <c r="B413" s="21">
        <v>-1.04</v>
      </c>
      <c r="C413" s="21">
        <v>-1.22</v>
      </c>
      <c r="D413" s="21">
        <v>0.56</v>
      </c>
      <c r="E413" s="21">
        <v>0.014</v>
      </c>
      <c r="F413" s="22">
        <v>0.017225801849782618</v>
      </c>
      <c r="G413" s="108">
        <v>-0.05277419815021739</v>
      </c>
    </row>
    <row r="414" ht="14.25" customHeight="1">
      <c r="A414" s="21">
        <v>2.0221117E7</v>
      </c>
      <c r="B414" s="21">
        <v>-0.42</v>
      </c>
      <c r="C414" s="21">
        <v>-0.52</v>
      </c>
      <c r="D414" s="21">
        <v>0.58</v>
      </c>
      <c r="E414" s="21">
        <v>0.014</v>
      </c>
      <c r="F414" s="22">
        <v>0.016138774129641487</v>
      </c>
      <c r="G414" s="108">
        <v>-0.05386122587035852</v>
      </c>
    </row>
    <row r="415" ht="14.25" customHeight="1">
      <c r="A415" s="21">
        <v>2.0221118E7</v>
      </c>
      <c r="B415" s="21">
        <v>0.4</v>
      </c>
      <c r="C415" s="21">
        <v>-0.18</v>
      </c>
      <c r="D415" s="21">
        <v>0.09</v>
      </c>
      <c r="E415" s="21">
        <v>0.014</v>
      </c>
      <c r="F415" s="22">
        <v>0.008675520896795463</v>
      </c>
      <c r="G415" s="108">
        <v>-0.06132447910320454</v>
      </c>
    </row>
    <row r="416" ht="14.25" customHeight="1">
      <c r="A416" s="21">
        <v>2.0221121E7</v>
      </c>
      <c r="B416" s="21">
        <v>-0.53</v>
      </c>
      <c r="C416" s="21">
        <v>-0.35</v>
      </c>
      <c r="D416" s="21">
        <v>0.99</v>
      </c>
      <c r="E416" s="21">
        <v>0.014</v>
      </c>
      <c r="F416" s="22">
        <v>0.004799333969979669</v>
      </c>
      <c r="G416" s="108">
        <v>-0.06520066603002034</v>
      </c>
    </row>
    <row r="417" ht="14.25" customHeight="1">
      <c r="A417" s="21">
        <v>2.0221122E7</v>
      </c>
      <c r="B417" s="21">
        <v>1.36</v>
      </c>
      <c r="C417" s="21">
        <v>-0.53</v>
      </c>
      <c r="D417" s="21">
        <v>0.43</v>
      </c>
      <c r="E417" s="21">
        <v>0.014</v>
      </c>
      <c r="F417" s="22">
        <v>-0.012107064671802892</v>
      </c>
      <c r="G417" s="108">
        <v>-0.0821070646718029</v>
      </c>
    </row>
    <row r="418" ht="14.25" customHeight="1">
      <c r="A418" s="21">
        <v>2.0221123E7</v>
      </c>
      <c r="B418" s="21">
        <v>0.63</v>
      </c>
      <c r="C418" s="21">
        <v>0.02</v>
      </c>
      <c r="D418" s="21">
        <v>-0.94</v>
      </c>
      <c r="E418" s="21">
        <v>0.014</v>
      </c>
      <c r="F418" s="22">
        <v>-0.007978978690727612</v>
      </c>
      <c r="G418" s="108">
        <v>-0.07797897869072762</v>
      </c>
    </row>
    <row r="419" ht="14.25" customHeight="1">
      <c r="A419" s="21">
        <v>2.0221125E7</v>
      </c>
      <c r="B419" s="21">
        <v>-0.02</v>
      </c>
      <c r="C419" s="21">
        <v>0.22</v>
      </c>
      <c r="D419" s="21">
        <v>0.43</v>
      </c>
      <c r="E419" s="21">
        <v>0.014</v>
      </c>
      <c r="F419" s="22">
        <v>0.0029844998555885738</v>
      </c>
      <c r="G419" s="108">
        <v>-0.06701550014441143</v>
      </c>
    </row>
    <row r="420" ht="14.25" customHeight="1">
      <c r="A420" s="21">
        <v>2.0221128E7</v>
      </c>
      <c r="B420" s="21">
        <v>-1.55</v>
      </c>
      <c r="C420" s="21">
        <v>-0.41</v>
      </c>
      <c r="D420" s="21">
        <v>-0.2</v>
      </c>
      <c r="E420" s="21">
        <v>0.014</v>
      </c>
      <c r="F420" s="22">
        <v>0.008104042315718152</v>
      </c>
      <c r="G420" s="108">
        <v>-0.061895957684281855</v>
      </c>
    </row>
    <row r="421" ht="14.25" customHeight="1">
      <c r="A421" s="21">
        <v>2.0221129E7</v>
      </c>
      <c r="B421" s="21">
        <v>-0.18</v>
      </c>
      <c r="C421" s="21">
        <v>0.1</v>
      </c>
      <c r="D421" s="21">
        <v>1.02</v>
      </c>
      <c r="E421" s="21">
        <v>0.014</v>
      </c>
      <c r="F421" s="22">
        <v>0.01188313282592679</v>
      </c>
      <c r="G421" s="108">
        <v>-0.05811686717407322</v>
      </c>
    </row>
    <row r="422" ht="14.25" customHeight="1">
      <c r="A422" s="21">
        <v>2.022113E7</v>
      </c>
      <c r="B422" s="21">
        <v>3.12</v>
      </c>
      <c r="C422" s="21">
        <v>0.35</v>
      </c>
      <c r="D422" s="21">
        <v>-2.07</v>
      </c>
      <c r="E422" s="21">
        <v>0.014</v>
      </c>
      <c r="F422" s="22">
        <v>0.009517672136023503</v>
      </c>
      <c r="G422" s="108">
        <v>-0.060482327863976504</v>
      </c>
    </row>
    <row r="423" ht="14.25" customHeight="1">
      <c r="A423" s="21">
        <v>2.0221201E7</v>
      </c>
      <c r="B423" s="21">
        <v>-0.03</v>
      </c>
      <c r="C423" s="21">
        <v>0.26</v>
      </c>
      <c r="D423" s="21">
        <v>-0.69</v>
      </c>
      <c r="E423" s="21">
        <v>0.016</v>
      </c>
      <c r="F423" s="22">
        <v>0.018967041293092457</v>
      </c>
      <c r="G423" s="108">
        <v>-0.05103295870690755</v>
      </c>
    </row>
    <row r="424" ht="14.25" customHeight="1">
      <c r="A424" s="21">
        <v>2.0221202E7</v>
      </c>
      <c r="B424" s="21">
        <v>-0.08</v>
      </c>
      <c r="C424" s="21">
        <v>0.92</v>
      </c>
      <c r="D424" s="21">
        <v>-0.55</v>
      </c>
      <c r="E424" s="21">
        <v>0.016</v>
      </c>
      <c r="F424" s="22">
        <v>0.004426630813916477</v>
      </c>
      <c r="G424" s="108">
        <v>-0.06557336918608353</v>
      </c>
    </row>
    <row r="425" ht="14.25" customHeight="1">
      <c r="A425" s="21">
        <v>2.0221205E7</v>
      </c>
      <c r="B425" s="21">
        <v>-2.02</v>
      </c>
      <c r="C425" s="21">
        <v>-0.59</v>
      </c>
      <c r="D425" s="21">
        <v>-0.52</v>
      </c>
      <c r="E425" s="21">
        <v>0.016</v>
      </c>
      <c r="F425" s="22">
        <v>-0.010827561979323441</v>
      </c>
      <c r="G425" s="108">
        <v>-0.08082756197932345</v>
      </c>
    </row>
    <row r="426" ht="14.25" customHeight="1">
      <c r="A426" s="21">
        <v>2.0221206E7</v>
      </c>
      <c r="B426" s="21">
        <v>-1.51</v>
      </c>
      <c r="C426" s="21">
        <v>-0.24</v>
      </c>
      <c r="D426" s="21">
        <v>1.15</v>
      </c>
      <c r="E426" s="21">
        <v>0.016</v>
      </c>
      <c r="F426" s="22">
        <v>0.001268796402145611</v>
      </c>
      <c r="G426" s="108">
        <v>-0.0687312035978544</v>
      </c>
    </row>
    <row r="427" ht="14.25" customHeight="1">
      <c r="A427" s="21">
        <v>2.0221207E7</v>
      </c>
      <c r="B427" s="21">
        <v>-0.24</v>
      </c>
      <c r="C427" s="21">
        <v>-0.13</v>
      </c>
      <c r="D427" s="21">
        <v>-0.34</v>
      </c>
      <c r="E427" s="21">
        <v>0.016</v>
      </c>
      <c r="F427" s="22">
        <v>-0.00555916450129923</v>
      </c>
      <c r="G427" s="108">
        <v>-0.07555916450129924</v>
      </c>
    </row>
    <row r="428" ht="14.25" customHeight="1">
      <c r="A428" s="21">
        <v>2.0221208E7</v>
      </c>
      <c r="B428" s="21">
        <v>0.76</v>
      </c>
      <c r="C428" s="21">
        <v>0.21</v>
      </c>
      <c r="D428" s="21">
        <v>-1.22</v>
      </c>
      <c r="E428" s="21">
        <v>0.016</v>
      </c>
      <c r="F428" s="22">
        <v>0.010413642502808518</v>
      </c>
      <c r="G428" s="108">
        <v>-0.05958635749719149</v>
      </c>
    </row>
    <row r="429" ht="14.25" customHeight="1">
      <c r="A429" s="21">
        <v>2.0221209E7</v>
      </c>
      <c r="B429" s="21">
        <v>-0.8</v>
      </c>
      <c r="C429" s="21">
        <v>-0.55</v>
      </c>
      <c r="D429" s="21">
        <v>0.35</v>
      </c>
      <c r="E429" s="21">
        <v>0.016</v>
      </c>
      <c r="F429" s="22">
        <v>-8.071941175727959E-4</v>
      </c>
      <c r="G429" s="108">
        <v>-0.0708071941175728</v>
      </c>
    </row>
    <row r="430" ht="14.25" customHeight="1">
      <c r="A430" s="21">
        <v>2.0221212E7</v>
      </c>
      <c r="B430" s="21">
        <v>1.41</v>
      </c>
      <c r="C430" s="21">
        <v>-0.33</v>
      </c>
      <c r="D430" s="21">
        <v>-0.16</v>
      </c>
      <c r="E430" s="21">
        <v>0.016</v>
      </c>
      <c r="F430" s="22">
        <v>0.018144695276985923</v>
      </c>
      <c r="G430" s="108">
        <v>-0.051855304723014084</v>
      </c>
    </row>
    <row r="431" ht="14.25" customHeight="1">
      <c r="A431" s="21">
        <v>2.0221213E7</v>
      </c>
      <c r="B431" s="21">
        <v>0.66</v>
      </c>
      <c r="C431" s="21">
        <v>0.2</v>
      </c>
      <c r="D431" s="21">
        <v>-0.74</v>
      </c>
      <c r="E431" s="21">
        <v>0.016</v>
      </c>
      <c r="F431" s="22">
        <v>0.0028718239301488424</v>
      </c>
      <c r="G431" s="108">
        <v>-0.06712817606985116</v>
      </c>
    </row>
    <row r="432" ht="14.25" customHeight="1">
      <c r="A432" s="21">
        <v>2.0221214E7</v>
      </c>
      <c r="B432" s="21">
        <v>-0.56</v>
      </c>
      <c r="C432" s="21">
        <v>0.03</v>
      </c>
      <c r="D432" s="21">
        <v>-0.44</v>
      </c>
      <c r="E432" s="21">
        <v>0.016</v>
      </c>
      <c r="F432" s="22">
        <v>-0.004193490471671502</v>
      </c>
      <c r="G432" s="108">
        <v>-0.07419349047167151</v>
      </c>
    </row>
    <row r="433" ht="14.25" customHeight="1">
      <c r="A433" s="21">
        <v>2.0221215E7</v>
      </c>
      <c r="B433" s="21">
        <v>-2.57</v>
      </c>
      <c r="C433" s="21">
        <v>-0.39</v>
      </c>
      <c r="D433" s="21">
        <v>1.37</v>
      </c>
      <c r="E433" s="21">
        <v>0.016</v>
      </c>
      <c r="F433" s="22">
        <v>0.009175736712006222</v>
      </c>
      <c r="G433" s="108">
        <v>-0.060824263287993785</v>
      </c>
    </row>
    <row r="434" ht="14.25" customHeight="1">
      <c r="A434" s="21">
        <v>2.0221216E7</v>
      </c>
      <c r="B434" s="21">
        <v>-1.02</v>
      </c>
      <c r="C434" s="21">
        <v>0.53</v>
      </c>
      <c r="D434" s="21">
        <v>0.18</v>
      </c>
      <c r="E434" s="21">
        <v>0.016</v>
      </c>
      <c r="F434" s="22">
        <v>0.003871588000675441</v>
      </c>
      <c r="G434" s="108">
        <v>-0.06612841199932457</v>
      </c>
    </row>
    <row r="435" ht="14.25" customHeight="1">
      <c r="A435" s="21">
        <v>2.0221219E7</v>
      </c>
      <c r="B435" s="21">
        <v>-1.01</v>
      </c>
      <c r="C435" s="21">
        <v>-0.79</v>
      </c>
      <c r="D435" s="21">
        <v>1.23</v>
      </c>
      <c r="E435" s="21">
        <v>0.016</v>
      </c>
      <c r="F435" s="22">
        <v>-0.0024882391819913696</v>
      </c>
      <c r="G435" s="108">
        <v>-0.07248823918199138</v>
      </c>
    </row>
    <row r="436" ht="14.25" customHeight="1">
      <c r="A436" s="21">
        <v>2.022122E7</v>
      </c>
      <c r="B436" s="21">
        <v>0.13</v>
      </c>
      <c r="C436" s="21">
        <v>0.21</v>
      </c>
      <c r="D436" s="21">
        <v>0.25</v>
      </c>
      <c r="E436" s="21">
        <v>0.016</v>
      </c>
      <c r="F436" s="22">
        <v>-0.006745015253517228</v>
      </c>
      <c r="G436" s="108">
        <v>-0.07674501525351723</v>
      </c>
    </row>
    <row r="437" ht="14.25" customHeight="1">
      <c r="A437" s="21">
        <v>2.0221221E7</v>
      </c>
      <c r="B437" s="21">
        <v>1.52</v>
      </c>
      <c r="C437" s="21">
        <v>0.12</v>
      </c>
      <c r="D437" s="21">
        <v>-0.13</v>
      </c>
      <c r="E437" s="21">
        <v>0.016</v>
      </c>
      <c r="F437" s="22">
        <v>-0.0040766617524518045</v>
      </c>
      <c r="G437" s="108">
        <v>-0.07407666175245181</v>
      </c>
    </row>
    <row r="438" ht="14.25" customHeight="1">
      <c r="A438" s="21">
        <v>2.0221222E7</v>
      </c>
      <c r="B438" s="21">
        <v>-1.52</v>
      </c>
      <c r="C438" s="21">
        <v>0.09</v>
      </c>
      <c r="D438" s="21">
        <v>0.36</v>
      </c>
      <c r="E438" s="21">
        <v>0.016</v>
      </c>
      <c r="F438" s="22">
        <v>0.016060542906267905</v>
      </c>
      <c r="G438" s="108">
        <v>-0.0539394570937321</v>
      </c>
    </row>
    <row r="439" ht="14.25" customHeight="1">
      <c r="A439" s="21">
        <v>2.0221223E7</v>
      </c>
      <c r="B439" s="21">
        <v>0.51</v>
      </c>
      <c r="C439" s="21">
        <v>-0.61</v>
      </c>
      <c r="D439" s="21">
        <v>1.16</v>
      </c>
      <c r="E439" s="21">
        <v>0.016</v>
      </c>
      <c r="F439" s="22">
        <v>0.019480778168780244</v>
      </c>
      <c r="G439" s="108">
        <v>-0.05051922183121976</v>
      </c>
    </row>
    <row r="440" ht="14.25" customHeight="1">
      <c r="A440" s="21">
        <v>2.0221227E7</v>
      </c>
      <c r="B440" s="21">
        <v>-0.51</v>
      </c>
      <c r="C440" s="21">
        <v>-0.74</v>
      </c>
      <c r="D440" s="21">
        <v>1.43</v>
      </c>
      <c r="E440" s="21">
        <v>0.016</v>
      </c>
      <c r="F440" s="22">
        <v>0.016330386665766916</v>
      </c>
      <c r="G440" s="108">
        <v>-0.05366961333423309</v>
      </c>
    </row>
    <row r="441" ht="14.25" customHeight="1">
      <c r="A441" s="21">
        <v>2.0221228E7</v>
      </c>
      <c r="B441" s="21">
        <v>-1.24</v>
      </c>
      <c r="C441" s="21">
        <v>-0.23</v>
      </c>
      <c r="D441" s="21">
        <v>-0.29</v>
      </c>
      <c r="E441" s="21">
        <v>0.016</v>
      </c>
      <c r="F441" s="22">
        <v>-0.01077407812875486</v>
      </c>
      <c r="G441" s="108">
        <v>-0.08077407812875487</v>
      </c>
    </row>
    <row r="442" ht="14.25" customHeight="1">
      <c r="A442" s="21">
        <v>2.0221229E7</v>
      </c>
      <c r="B442" s="21">
        <v>1.87</v>
      </c>
      <c r="C442" s="21">
        <v>1.27</v>
      </c>
      <c r="D442" s="21">
        <v>-1.07</v>
      </c>
      <c r="E442" s="21">
        <v>0.016</v>
      </c>
      <c r="F442" s="22">
        <v>0.03391538408447792</v>
      </c>
      <c r="G442" s="108">
        <v>-0.03608461591552209</v>
      </c>
    </row>
    <row r="443" ht="14.25" customHeight="1">
      <c r="A443" s="21">
        <v>2.022123E7</v>
      </c>
      <c r="B443" s="21">
        <v>-0.22</v>
      </c>
      <c r="C443" s="21">
        <v>0.12</v>
      </c>
      <c r="D443" s="21">
        <v>-0.03</v>
      </c>
      <c r="E443" s="21">
        <v>0.016</v>
      </c>
      <c r="F443" s="22">
        <v>-0.028262152591479794</v>
      </c>
      <c r="G443" s="108">
        <v>-0.0982621525914798</v>
      </c>
    </row>
    <row r="444" ht="14.25" customHeight="1">
      <c r="A444" s="21">
        <v>2.0230103E7</v>
      </c>
      <c r="B444" s="21">
        <v>-0.48</v>
      </c>
      <c r="C444" s="21">
        <v>0.08</v>
      </c>
      <c r="D444" s="21">
        <v>-0.12</v>
      </c>
      <c r="E444" s="21">
        <v>0.017</v>
      </c>
      <c r="F444" s="22">
        <v>-0.006648812141077487</v>
      </c>
      <c r="G444" s="108">
        <v>-0.0766488121410775</v>
      </c>
    </row>
    <row r="445" ht="14.25" customHeight="1">
      <c r="A445" s="21">
        <v>2.0230104E7</v>
      </c>
      <c r="B445" s="21">
        <v>0.81</v>
      </c>
      <c r="C445" s="21">
        <v>0.54</v>
      </c>
      <c r="D445" s="21">
        <v>0.05</v>
      </c>
      <c r="E445" s="21">
        <v>0.017</v>
      </c>
      <c r="F445" s="22">
        <v>-0.03490001928888309</v>
      </c>
      <c r="G445" s="108">
        <v>-0.1049000192888831</v>
      </c>
    </row>
    <row r="446" ht="14.25" customHeight="1">
      <c r="A446" s="21">
        <v>2.0230105E7</v>
      </c>
      <c r="B446" s="21">
        <v>-1.14</v>
      </c>
      <c r="C446" s="21">
        <v>-0.18</v>
      </c>
      <c r="D446" s="21">
        <v>1.22</v>
      </c>
      <c r="E446" s="21">
        <v>0.017</v>
      </c>
      <c r="F446" s="22">
        <v>0.007253416229518805</v>
      </c>
      <c r="G446" s="108">
        <v>-0.0627465837704812</v>
      </c>
    </row>
    <row r="447" ht="14.25" customHeight="1">
      <c r="A447" s="21">
        <v>2.0230106E7</v>
      </c>
      <c r="B447" s="21">
        <v>2.21</v>
      </c>
      <c r="C447" s="21">
        <v>-0.06</v>
      </c>
      <c r="D447" s="21">
        <v>0.05</v>
      </c>
      <c r="E447" s="21">
        <v>0.017</v>
      </c>
      <c r="F447" s="22">
        <v>-0.0071373456790123635</v>
      </c>
      <c r="G447" s="108">
        <v>-0.07713734567901237</v>
      </c>
    </row>
    <row r="448" ht="14.25" customHeight="1">
      <c r="A448" s="21">
        <v>2.0230109E7</v>
      </c>
      <c r="B448" s="21">
        <v>0.04</v>
      </c>
      <c r="C448" s="21">
        <v>0.54</v>
      </c>
      <c r="D448" s="21">
        <v>-1.24</v>
      </c>
      <c r="E448" s="21">
        <v>0.017</v>
      </c>
      <c r="F448" s="22">
        <v>-0.04310694904199941</v>
      </c>
      <c r="G448" s="108">
        <v>-0.11310694904199942</v>
      </c>
    </row>
    <row r="449" ht="14.25" customHeight="1">
      <c r="A449" s="21">
        <v>2.023011E7</v>
      </c>
      <c r="B449" s="21">
        <v>0.8</v>
      </c>
      <c r="C449" s="21">
        <v>0.91</v>
      </c>
      <c r="D449" s="21">
        <v>-0.56</v>
      </c>
      <c r="E449" s="21">
        <v>0.017</v>
      </c>
      <c r="F449" s="22">
        <v>-0.01342738166057611</v>
      </c>
      <c r="G449" s="108">
        <v>-0.08342738166057612</v>
      </c>
    </row>
    <row r="450" ht="14.25" customHeight="1">
      <c r="A450" s="21">
        <v>2.0230111E7</v>
      </c>
      <c r="B450" s="21">
        <v>1.26</v>
      </c>
      <c r="C450" s="21">
        <v>0.17</v>
      </c>
      <c r="D450" s="21">
        <v>-0.82</v>
      </c>
      <c r="E450" s="21">
        <v>0.017</v>
      </c>
      <c r="F450" s="22">
        <v>0.0017269266785846504</v>
      </c>
      <c r="G450" s="108">
        <v>-0.06827307332141536</v>
      </c>
    </row>
    <row r="451" ht="14.25" customHeight="1">
      <c r="A451" s="21">
        <v>2.0230112E7</v>
      </c>
      <c r="B451" s="21">
        <v>0.46</v>
      </c>
      <c r="C451" s="21">
        <v>1.45</v>
      </c>
      <c r="D451" s="21">
        <v>-0.3</v>
      </c>
      <c r="E451" s="21">
        <v>0.017</v>
      </c>
      <c r="F451" s="22">
        <v>-1.0944112067701184E-4</v>
      </c>
      <c r="G451" s="108">
        <v>-0.07010944112067702</v>
      </c>
    </row>
    <row r="452" ht="14.25" customHeight="1">
      <c r="A452" s="21">
        <v>2.0230113E7</v>
      </c>
      <c r="B452" s="21">
        <v>0.46</v>
      </c>
      <c r="C452" s="21">
        <v>0.28</v>
      </c>
      <c r="D452" s="21">
        <v>-0.29</v>
      </c>
      <c r="E452" s="21">
        <v>0.017</v>
      </c>
      <c r="F452" s="22">
        <v>-0.0051655516978574845</v>
      </c>
      <c r="G452" s="108">
        <v>-0.07516555169785749</v>
      </c>
    </row>
    <row r="453" ht="14.25" customHeight="1">
      <c r="A453" s="21">
        <v>2.0230117E7</v>
      </c>
      <c r="B453" s="21">
        <v>-0.18</v>
      </c>
      <c r="C453" s="21">
        <v>0.17</v>
      </c>
      <c r="D453" s="21">
        <v>-0.52</v>
      </c>
      <c r="E453" s="21">
        <v>0.017</v>
      </c>
      <c r="F453" s="22">
        <v>-0.011338221047469954</v>
      </c>
      <c r="G453" s="108">
        <v>-0.08133822104746996</v>
      </c>
    </row>
    <row r="454" ht="14.25" customHeight="1">
      <c r="A454" s="21">
        <v>2.0230118E7</v>
      </c>
      <c r="B454" s="21">
        <v>-1.55</v>
      </c>
      <c r="C454" s="21">
        <v>0.05</v>
      </c>
      <c r="D454" s="21">
        <v>-0.7</v>
      </c>
      <c r="E454" s="21">
        <v>0.017</v>
      </c>
      <c r="F454" s="22">
        <v>-0.007183908045977017</v>
      </c>
      <c r="G454" s="108">
        <v>-0.07718390804597702</v>
      </c>
    </row>
    <row r="455" ht="14.25" customHeight="1">
      <c r="A455" s="21">
        <v>2.0230119E7</v>
      </c>
      <c r="B455" s="21">
        <v>-0.86</v>
      </c>
      <c r="C455" s="21">
        <v>-0.26</v>
      </c>
      <c r="D455" s="21">
        <v>0.84</v>
      </c>
      <c r="E455" s="21">
        <v>0.017</v>
      </c>
      <c r="F455" s="22">
        <v>0.006297123875300237</v>
      </c>
      <c r="G455" s="108">
        <v>-0.06370287612469977</v>
      </c>
    </row>
    <row r="456" ht="14.25" customHeight="1">
      <c r="A456" s="21">
        <v>2.023012E7</v>
      </c>
      <c r="B456" s="21">
        <v>1.95</v>
      </c>
      <c r="C456" s="21">
        <v>0.13</v>
      </c>
      <c r="D456" s="21">
        <v>-0.7</v>
      </c>
      <c r="E456" s="21">
        <v>0.017</v>
      </c>
      <c r="F456" s="22">
        <v>-0.002312745133101979</v>
      </c>
      <c r="G456" s="108">
        <v>-0.07231274513310199</v>
      </c>
    </row>
    <row r="457" ht="14.25" customHeight="1">
      <c r="A457" s="21">
        <v>2.0230123E7</v>
      </c>
      <c r="B457" s="21">
        <v>1.29</v>
      </c>
      <c r="C457" s="21">
        <v>0.18</v>
      </c>
      <c r="D457" s="21">
        <v>-1.0</v>
      </c>
      <c r="E457" s="21">
        <v>0.017</v>
      </c>
      <c r="F457" s="22">
        <v>0.01347138990914365</v>
      </c>
      <c r="G457" s="108">
        <v>-0.05652861009085636</v>
      </c>
    </row>
    <row r="458" ht="14.25" customHeight="1">
      <c r="A458" s="21">
        <v>2.0230124E7</v>
      </c>
      <c r="B458" s="21">
        <v>-0.16</v>
      </c>
      <c r="C458" s="21">
        <v>-0.23</v>
      </c>
      <c r="D458" s="21">
        <v>0.2</v>
      </c>
      <c r="E458" s="21">
        <v>0.017</v>
      </c>
      <c r="F458" s="22">
        <v>0.02988826120498711</v>
      </c>
      <c r="G458" s="108">
        <v>-0.0401117387950129</v>
      </c>
    </row>
    <row r="459" ht="14.25" customHeight="1">
      <c r="A459" s="21">
        <v>2.0230125E7</v>
      </c>
      <c r="B459" s="21">
        <v>0.0</v>
      </c>
      <c r="C459" s="21">
        <v>-0.04</v>
      </c>
      <c r="D459" s="21">
        <v>0.65</v>
      </c>
      <c r="E459" s="21">
        <v>0.017</v>
      </c>
      <c r="F459" s="22">
        <v>0.019834270268898502</v>
      </c>
      <c r="G459" s="108">
        <v>-0.050165729731101505</v>
      </c>
    </row>
    <row r="460" ht="14.25" customHeight="1">
      <c r="A460" s="21">
        <v>2.0230126E7</v>
      </c>
      <c r="B460" s="21">
        <v>1.08</v>
      </c>
      <c r="C460" s="21">
        <v>-0.58</v>
      </c>
      <c r="D460" s="21">
        <v>0.02</v>
      </c>
      <c r="E460" s="21">
        <v>0.017</v>
      </c>
      <c r="F460" s="22">
        <v>0.012852974821022434</v>
      </c>
      <c r="G460" s="108">
        <v>-0.05714702517897757</v>
      </c>
    </row>
    <row r="461" ht="14.25" customHeight="1">
      <c r="A461" s="21">
        <v>2.0230127E7</v>
      </c>
      <c r="B461" s="21">
        <v>0.36</v>
      </c>
      <c r="C461" s="21">
        <v>0.63</v>
      </c>
      <c r="D461" s="21">
        <v>-1.15</v>
      </c>
      <c r="E461" s="21">
        <v>0.017</v>
      </c>
      <c r="F461" s="22">
        <v>-0.03986030382683603</v>
      </c>
      <c r="G461" s="108">
        <v>-0.10986030382683604</v>
      </c>
    </row>
    <row r="462" ht="14.25" customHeight="1">
      <c r="A462" s="21">
        <v>2.023013E7</v>
      </c>
      <c r="B462" s="21">
        <v>-1.38</v>
      </c>
      <c r="C462" s="21">
        <v>-0.11</v>
      </c>
      <c r="D462" s="21">
        <v>0.72</v>
      </c>
      <c r="E462" s="21">
        <v>0.017</v>
      </c>
      <c r="F462" s="22">
        <v>-0.01507177324274056</v>
      </c>
      <c r="G462" s="108">
        <v>-0.08507177324274057</v>
      </c>
    </row>
    <row r="463" ht="14.25" customHeight="1">
      <c r="A463" s="21">
        <v>2.0230131E7</v>
      </c>
      <c r="B463" s="21">
        <v>1.58</v>
      </c>
      <c r="C463" s="21">
        <v>0.99</v>
      </c>
      <c r="D463" s="21">
        <v>-0.07</v>
      </c>
      <c r="E463" s="21">
        <v>0.017</v>
      </c>
      <c r="F463" s="22">
        <v>-0.010571002501443272</v>
      </c>
      <c r="G463" s="108">
        <v>-0.08057100250144328</v>
      </c>
    </row>
    <row r="464" ht="14.25" customHeight="1">
      <c r="A464" s="21">
        <v>2.0230201E7</v>
      </c>
      <c r="B464" s="21">
        <v>1.19</v>
      </c>
      <c r="C464" s="21">
        <v>1.02</v>
      </c>
      <c r="D464" s="21">
        <v>-1.67</v>
      </c>
      <c r="E464" s="21">
        <v>0.018</v>
      </c>
      <c r="F464" s="22">
        <v>0.02274208823782642</v>
      </c>
      <c r="G464" s="108">
        <v>-0.04725791176217359</v>
      </c>
    </row>
    <row r="465" ht="14.25" customHeight="1">
      <c r="A465" s="21">
        <v>2.0230202E7</v>
      </c>
      <c r="B465" s="21">
        <v>1.54</v>
      </c>
      <c r="C465" s="21">
        <v>1.63</v>
      </c>
      <c r="D465" s="21">
        <v>-2.07</v>
      </c>
      <c r="E465" s="21">
        <v>0.018</v>
      </c>
      <c r="F465" s="22">
        <v>-0.030410360988873286</v>
      </c>
      <c r="G465" s="108">
        <v>-0.10041036098887329</v>
      </c>
    </row>
    <row r="466" ht="14.25" customHeight="1">
      <c r="A466" s="21">
        <v>2.0230203E7</v>
      </c>
      <c r="B466" s="21">
        <v>-1.08</v>
      </c>
      <c r="C466" s="21">
        <v>0.08</v>
      </c>
      <c r="D466" s="21">
        <v>0.95</v>
      </c>
      <c r="E466" s="21">
        <v>0.018</v>
      </c>
      <c r="F466" s="22">
        <v>-0.002664224460910969</v>
      </c>
      <c r="G466" s="108">
        <v>-0.07266422446091098</v>
      </c>
    </row>
    <row r="467" ht="14.25" customHeight="1">
      <c r="A467" s="21">
        <v>2.0230206E7</v>
      </c>
      <c r="B467" s="21">
        <v>-0.73</v>
      </c>
      <c r="C467" s="21">
        <v>-0.81</v>
      </c>
      <c r="D467" s="21">
        <v>0.41</v>
      </c>
      <c r="E467" s="21">
        <v>0.018</v>
      </c>
      <c r="F467" s="22">
        <v>0.03400482093663926</v>
      </c>
      <c r="G467" s="108">
        <v>-0.03599517906336075</v>
      </c>
    </row>
    <row r="468" ht="14.25" customHeight="1">
      <c r="A468" s="21">
        <v>2.0230207E7</v>
      </c>
      <c r="B468" s="21">
        <v>1.24</v>
      </c>
      <c r="C468" s="21">
        <v>-0.53</v>
      </c>
      <c r="D468" s="21">
        <v>-0.04</v>
      </c>
      <c r="E468" s="21">
        <v>0.018</v>
      </c>
      <c r="F468" s="22">
        <v>0.008746138672820036</v>
      </c>
      <c r="G468" s="108">
        <v>-0.06125386132717997</v>
      </c>
    </row>
    <row r="469" ht="14.25" customHeight="1">
      <c r="A469" s="21">
        <v>2.0230208E7</v>
      </c>
      <c r="B469" s="21">
        <v>-1.18</v>
      </c>
      <c r="C469" s="21">
        <v>-0.67</v>
      </c>
      <c r="D469" s="21">
        <v>0.72</v>
      </c>
      <c r="E469" s="21">
        <v>0.018</v>
      </c>
      <c r="F469" s="22">
        <v>0.012269245259324268</v>
      </c>
      <c r="G469" s="108">
        <v>-0.05773075474067574</v>
      </c>
    </row>
    <row r="470" ht="14.25" customHeight="1">
      <c r="A470" s="21">
        <v>2.0230209E7</v>
      </c>
      <c r="B470" s="21">
        <v>-0.95</v>
      </c>
      <c r="C470" s="21">
        <v>-0.64</v>
      </c>
      <c r="D470" s="21">
        <v>0.2</v>
      </c>
      <c r="E470" s="21">
        <v>0.018</v>
      </c>
      <c r="F470" s="22">
        <v>-0.019745426791737408</v>
      </c>
      <c r="G470" s="108">
        <v>-0.08974542679173741</v>
      </c>
    </row>
    <row r="471" ht="14.25" customHeight="1">
      <c r="A471" s="21">
        <v>2.023021E7</v>
      </c>
      <c r="B471" s="21">
        <v>0.11</v>
      </c>
      <c r="C471" s="21">
        <v>-0.71</v>
      </c>
      <c r="D471" s="21">
        <v>1.54</v>
      </c>
      <c r="E471" s="21">
        <v>0.018</v>
      </c>
      <c r="F471" s="22">
        <v>-0.0295551201796721</v>
      </c>
      <c r="G471" s="108">
        <v>-0.09955512017967211</v>
      </c>
    </row>
    <row r="472" ht="14.25" customHeight="1">
      <c r="A472" s="21">
        <v>2.0230213E7</v>
      </c>
      <c r="B472" s="21">
        <v>1.14</v>
      </c>
      <c r="C472" s="21">
        <v>0.2</v>
      </c>
      <c r="D472" s="21">
        <v>-0.73</v>
      </c>
      <c r="E472" s="21">
        <v>0.018</v>
      </c>
      <c r="F472" s="22">
        <v>-0.02437091341390929</v>
      </c>
      <c r="G472" s="108">
        <v>-0.0943709134139093</v>
      </c>
    </row>
    <row r="473" ht="14.25" customHeight="1">
      <c r="A473" s="21">
        <v>2.0230214E7</v>
      </c>
      <c r="B473" s="21">
        <v>0.12</v>
      </c>
      <c r="C473" s="21">
        <v>0.15</v>
      </c>
      <c r="D473" s="21">
        <v>-0.67</v>
      </c>
      <c r="E473" s="21">
        <v>0.018</v>
      </c>
      <c r="F473" s="22">
        <v>-0.022990730829670403</v>
      </c>
      <c r="G473" s="108">
        <v>-0.09299073082967041</v>
      </c>
    </row>
    <row r="474" ht="14.25" customHeight="1">
      <c r="A474" s="21">
        <v>2.0230215E7</v>
      </c>
      <c r="B474" s="21">
        <v>0.51</v>
      </c>
      <c r="C474" s="21">
        <v>1.04</v>
      </c>
      <c r="D474" s="21">
        <v>-0.9</v>
      </c>
      <c r="E474" s="21">
        <v>0.018</v>
      </c>
      <c r="F474" s="22">
        <v>-0.023973325923867805</v>
      </c>
      <c r="G474" s="108">
        <v>-0.09397332592386781</v>
      </c>
    </row>
    <row r="475" ht="14.25" customHeight="1">
      <c r="A475" s="21">
        <v>2.0230216E7</v>
      </c>
      <c r="B475" s="21">
        <v>-1.37</v>
      </c>
      <c r="C475" s="21">
        <v>-0.03</v>
      </c>
      <c r="D475" s="21">
        <v>0.97</v>
      </c>
      <c r="E475" s="21">
        <v>0.018</v>
      </c>
      <c r="F475" s="22">
        <v>-0.004987503594099052</v>
      </c>
      <c r="G475" s="108">
        <v>-0.07498750359409906</v>
      </c>
    </row>
    <row r="476" ht="14.25" customHeight="1">
      <c r="A476" s="21">
        <v>2.0230217E7</v>
      </c>
      <c r="B476" s="21">
        <v>-0.28</v>
      </c>
      <c r="C476" s="21">
        <v>0.69</v>
      </c>
      <c r="D476" s="21">
        <v>-0.15</v>
      </c>
      <c r="E476" s="21">
        <v>0.018</v>
      </c>
      <c r="F476" s="22">
        <v>-0.024856843989604305</v>
      </c>
      <c r="G476" s="108">
        <v>-0.09485684398960431</v>
      </c>
    </row>
    <row r="477" ht="14.25" customHeight="1">
      <c r="A477" s="21">
        <v>2.0230221E7</v>
      </c>
      <c r="B477" s="21">
        <v>-2.16</v>
      </c>
      <c r="C477" s="21">
        <v>-1.26</v>
      </c>
      <c r="D477" s="21">
        <v>0.87</v>
      </c>
      <c r="E477" s="21">
        <v>0.018</v>
      </c>
      <c r="F477" s="22">
        <v>-0.01751356162061357</v>
      </c>
      <c r="G477" s="108">
        <v>-0.08751356162061358</v>
      </c>
    </row>
    <row r="478" ht="14.25" customHeight="1">
      <c r="A478" s="21">
        <v>2.0230222E7</v>
      </c>
      <c r="B478" s="21">
        <v>-0.04</v>
      </c>
      <c r="C478" s="21">
        <v>0.55</v>
      </c>
      <c r="D478" s="21">
        <v>-0.43</v>
      </c>
      <c r="E478" s="21">
        <v>0.018</v>
      </c>
      <c r="F478" s="22">
        <v>-0.012078963344428373</v>
      </c>
      <c r="G478" s="108">
        <v>-0.08207896334442838</v>
      </c>
    </row>
    <row r="479" ht="14.25" customHeight="1">
      <c r="A479" s="21">
        <v>2.0230223E7</v>
      </c>
      <c r="B479" s="21">
        <v>0.46</v>
      </c>
      <c r="C479" s="21">
        <v>0.21</v>
      </c>
      <c r="D479" s="21">
        <v>-0.24</v>
      </c>
      <c r="E479" s="21">
        <v>0.018</v>
      </c>
      <c r="F479" s="22">
        <v>0.0017405527827871747</v>
      </c>
      <c r="G479" s="108">
        <v>-0.06825944721721283</v>
      </c>
    </row>
    <row r="480" ht="14.25" customHeight="1">
      <c r="A480" s="21">
        <v>2.0230224E7</v>
      </c>
      <c r="B480" s="21">
        <v>-1.09</v>
      </c>
      <c r="C480" s="21">
        <v>-0.52</v>
      </c>
      <c r="D480" s="21">
        <v>1.24</v>
      </c>
      <c r="E480" s="21">
        <v>0.018</v>
      </c>
      <c r="F480" s="22">
        <v>-0.002739611435263467</v>
      </c>
      <c r="G480" s="108">
        <v>-0.07273961143526347</v>
      </c>
    </row>
    <row r="481" ht="14.25" customHeight="1">
      <c r="A481" s="21">
        <v>2.0230227E7</v>
      </c>
      <c r="B481" s="21">
        <v>0.31</v>
      </c>
      <c r="C481" s="21">
        <v>0.16</v>
      </c>
      <c r="D481" s="21">
        <v>-0.28</v>
      </c>
      <c r="E481" s="21">
        <v>0.018</v>
      </c>
      <c r="F481" s="22">
        <v>0.008403892995349826</v>
      </c>
      <c r="G481" s="108">
        <v>-0.06159610700465018</v>
      </c>
    </row>
    <row r="482" ht="14.25" customHeight="1">
      <c r="A482" s="21">
        <v>2.0230228E7</v>
      </c>
      <c r="B482" s="21">
        <v>-0.26</v>
      </c>
      <c r="C482" s="21">
        <v>0.63</v>
      </c>
      <c r="D482" s="21">
        <v>-0.71</v>
      </c>
      <c r="E482" s="21">
        <v>0.018</v>
      </c>
      <c r="F482" s="22">
        <v>-0.02175437872630115</v>
      </c>
      <c r="G482" s="108">
        <v>-0.09175437872630116</v>
      </c>
    </row>
    <row r="483" ht="14.25" customHeight="1">
      <c r="A483" s="21">
        <v>2.0230301E7</v>
      </c>
      <c r="B483" s="21">
        <v>-0.42</v>
      </c>
      <c r="C483" s="21">
        <v>0.2</v>
      </c>
      <c r="D483" s="21">
        <v>0.62</v>
      </c>
      <c r="E483" s="21">
        <v>0.016</v>
      </c>
      <c r="F483" s="22">
        <v>-0.0011539491850233174</v>
      </c>
      <c r="G483" s="108">
        <v>-0.07115394918502332</v>
      </c>
    </row>
    <row r="484" ht="14.25" customHeight="1">
      <c r="A484" s="21">
        <v>2.0230302E7</v>
      </c>
      <c r="B484" s="21">
        <v>0.67</v>
      </c>
      <c r="C484" s="21">
        <v>-0.34</v>
      </c>
      <c r="D484" s="21">
        <v>-0.41</v>
      </c>
      <c r="E484" s="21">
        <v>0.016</v>
      </c>
      <c r="F484" s="22">
        <v>0.01879979426244116</v>
      </c>
      <c r="G484" s="108">
        <v>-0.051200205737558846</v>
      </c>
    </row>
    <row r="485" ht="14.25" customHeight="1">
      <c r="A485" s="21">
        <v>2.0230303E7</v>
      </c>
      <c r="B485" s="21">
        <v>1.61</v>
      </c>
      <c r="C485" s="21">
        <v>0.0</v>
      </c>
      <c r="D485" s="21">
        <v>-0.52</v>
      </c>
      <c r="E485" s="21">
        <v>0.016</v>
      </c>
      <c r="F485" s="22">
        <v>-0.0013103824220059845</v>
      </c>
      <c r="G485" s="108">
        <v>-0.07131038242200599</v>
      </c>
    </row>
    <row r="486" ht="14.25" customHeight="1">
      <c r="A486" s="21">
        <v>2.0230306E7</v>
      </c>
      <c r="B486" s="21">
        <v>-0.13</v>
      </c>
      <c r="C486" s="21">
        <v>-1.65</v>
      </c>
      <c r="D486" s="21">
        <v>-0.09</v>
      </c>
      <c r="E486" s="21">
        <v>0.016</v>
      </c>
      <c r="F486" s="22">
        <v>-0.016567181104959694</v>
      </c>
      <c r="G486" s="108">
        <v>-0.0865671811049597</v>
      </c>
    </row>
    <row r="487" ht="14.25" customHeight="1">
      <c r="A487" s="21">
        <v>2.0230307E7</v>
      </c>
      <c r="B487" s="21">
        <v>-1.45</v>
      </c>
      <c r="C487" s="21">
        <v>0.74</v>
      </c>
      <c r="D487" s="21">
        <v>-0.66</v>
      </c>
      <c r="E487" s="21">
        <v>0.016</v>
      </c>
      <c r="F487" s="22">
        <v>-0.016087640107521506</v>
      </c>
      <c r="G487" s="108">
        <v>-0.08608764010752151</v>
      </c>
    </row>
    <row r="488" ht="14.25" customHeight="1">
      <c r="A488" s="21">
        <v>2.0230308E7</v>
      </c>
      <c r="B488" s="21">
        <v>0.08</v>
      </c>
      <c r="C488" s="21">
        <v>0.19</v>
      </c>
      <c r="D488" s="21">
        <v>-0.39</v>
      </c>
      <c r="E488" s="21">
        <v>0.016</v>
      </c>
      <c r="F488" s="22">
        <v>0.004309203153969987</v>
      </c>
      <c r="G488" s="108">
        <v>-0.06569079684603002</v>
      </c>
    </row>
    <row r="489" ht="14.25" customHeight="1">
      <c r="A489" s="21">
        <v>2.0230309E7</v>
      </c>
      <c r="B489" s="21">
        <v>-2.02</v>
      </c>
      <c r="C489" s="21">
        <v>-0.63</v>
      </c>
      <c r="D489" s="21">
        <v>-0.67</v>
      </c>
      <c r="E489" s="21">
        <v>0.016</v>
      </c>
      <c r="F489" s="22">
        <v>-0.019154867654552765</v>
      </c>
      <c r="G489" s="108">
        <v>-0.08915486765455277</v>
      </c>
    </row>
    <row r="490" ht="14.25" customHeight="1">
      <c r="A490" s="21">
        <v>2.023031E7</v>
      </c>
      <c r="B490" s="21">
        <v>-1.68</v>
      </c>
      <c r="C490" s="21">
        <v>-1.46</v>
      </c>
      <c r="D490" s="21">
        <v>0.81</v>
      </c>
      <c r="E490" s="21">
        <v>0.016</v>
      </c>
      <c r="F490" s="22">
        <v>-4.893736017896888E-4</v>
      </c>
      <c r="G490" s="108">
        <v>-0.0704893736017897</v>
      </c>
    </row>
    <row r="491" ht="14.25" customHeight="1">
      <c r="A491" s="21">
        <v>2.0230313E7</v>
      </c>
      <c r="B491" s="21">
        <v>-0.34</v>
      </c>
      <c r="C491" s="21">
        <v>-0.61</v>
      </c>
      <c r="D491" s="21">
        <v>-3.52</v>
      </c>
      <c r="E491" s="21">
        <v>0.016</v>
      </c>
      <c r="F491" s="22">
        <v>6.395906619762748E-4</v>
      </c>
      <c r="G491" s="108">
        <v>-0.06936040933802373</v>
      </c>
    </row>
    <row r="492" ht="14.25" customHeight="1">
      <c r="A492" s="21">
        <v>2.0230314E7</v>
      </c>
      <c r="B492" s="21">
        <v>1.71</v>
      </c>
      <c r="C492" s="21">
        <v>0.12</v>
      </c>
      <c r="D492" s="21">
        <v>-0.4</v>
      </c>
      <c r="E492" s="21">
        <v>0.016</v>
      </c>
      <c r="F492" s="22">
        <v>-0.009777144440486163</v>
      </c>
      <c r="G492" s="108">
        <v>-0.07977714444048617</v>
      </c>
    </row>
    <row r="493" ht="14.25" customHeight="1">
      <c r="A493" s="21">
        <v>2.0230315E7</v>
      </c>
      <c r="B493" s="21">
        <v>-0.79</v>
      </c>
      <c r="C493" s="21">
        <v>-0.07</v>
      </c>
      <c r="D493" s="21">
        <v>-1.82</v>
      </c>
      <c r="E493" s="21">
        <v>0.016</v>
      </c>
      <c r="F493" s="22">
        <v>0.002191786256210859</v>
      </c>
      <c r="G493" s="108">
        <v>-0.06780821374378915</v>
      </c>
    </row>
    <row r="494" ht="14.25" customHeight="1">
      <c r="A494" s="21">
        <v>2.0230316E7</v>
      </c>
      <c r="B494" s="21">
        <v>1.76</v>
      </c>
      <c r="C494" s="21">
        <v>0.18</v>
      </c>
      <c r="D494" s="21">
        <v>-0.19</v>
      </c>
      <c r="E494" s="21">
        <v>0.016</v>
      </c>
      <c r="F494" s="22">
        <v>0.011932719134501557</v>
      </c>
      <c r="G494" s="108">
        <v>-0.05806728086549845</v>
      </c>
    </row>
    <row r="495" ht="14.25" customHeight="1">
      <c r="A495" s="21">
        <v>2.0230317E7</v>
      </c>
      <c r="B495" s="21">
        <v>-1.21</v>
      </c>
      <c r="C495" s="21">
        <v>-0.81</v>
      </c>
      <c r="D495" s="21">
        <v>-1.56</v>
      </c>
      <c r="E495" s="21">
        <v>0.016</v>
      </c>
      <c r="F495" s="22">
        <v>0.017980834065507434</v>
      </c>
      <c r="G495" s="108">
        <v>-0.05201916593449257</v>
      </c>
    </row>
    <row r="496" ht="14.25" customHeight="1">
      <c r="A496" s="21">
        <v>2.023032E7</v>
      </c>
      <c r="B496" s="21">
        <v>0.84</v>
      </c>
      <c r="C496" s="21">
        <v>-0.62</v>
      </c>
      <c r="D496" s="21">
        <v>0.74</v>
      </c>
      <c r="E496" s="21">
        <v>0.016</v>
      </c>
      <c r="F496" s="22">
        <v>0.0192962542565267</v>
      </c>
      <c r="G496" s="108">
        <v>-0.050703745743473305</v>
      </c>
    </row>
    <row r="497" ht="14.25" customHeight="1">
      <c r="A497" s="21">
        <v>2.0230321E7</v>
      </c>
      <c r="B497" s="21">
        <v>1.49</v>
      </c>
      <c r="C497" s="21">
        <v>0.45</v>
      </c>
      <c r="D497" s="21">
        <v>0.67</v>
      </c>
      <c r="E497" s="21">
        <v>0.016</v>
      </c>
      <c r="F497" s="22">
        <v>0.003993852394743147</v>
      </c>
      <c r="G497" s="108">
        <v>-0.06600614760525686</v>
      </c>
    </row>
    <row r="498" ht="14.25" customHeight="1">
      <c r="A498" s="21">
        <v>2.0230322E7</v>
      </c>
      <c r="B498" s="21">
        <v>-1.74</v>
      </c>
      <c r="C498" s="21">
        <v>-0.8</v>
      </c>
      <c r="D498" s="21">
        <v>-0.47</v>
      </c>
      <c r="E498" s="21">
        <v>0.016</v>
      </c>
      <c r="F498" s="22">
        <v>0.006132710594967783</v>
      </c>
      <c r="G498" s="108">
        <v>-0.06386728940503222</v>
      </c>
    </row>
    <row r="499" ht="14.25" customHeight="1">
      <c r="A499" s="21">
        <v>2.0230323E7</v>
      </c>
      <c r="B499" s="21">
        <v>0.21</v>
      </c>
      <c r="C499" s="21">
        <v>-0.17</v>
      </c>
      <c r="D499" s="21">
        <v>-1.54</v>
      </c>
      <c r="E499" s="21">
        <v>0.016</v>
      </c>
      <c r="F499" s="22">
        <v>-0.0028216881877208833</v>
      </c>
      <c r="G499" s="108">
        <v>-0.07282168818772089</v>
      </c>
    </row>
    <row r="500" ht="14.25" customHeight="1">
      <c r="A500" s="21">
        <v>2.0230324E7</v>
      </c>
      <c r="B500" s="21">
        <v>0.46</v>
      </c>
      <c r="C500" s="21">
        <v>0.11</v>
      </c>
      <c r="D500" s="21">
        <v>0.72</v>
      </c>
      <c r="E500" s="21">
        <v>0.016</v>
      </c>
      <c r="F500" s="22">
        <v>-0.007878031012592435</v>
      </c>
      <c r="G500" s="108">
        <v>-0.07787803101259244</v>
      </c>
    </row>
    <row r="501" ht="14.25" customHeight="1">
      <c r="A501" s="21">
        <v>2.0230327E7</v>
      </c>
      <c r="B501" s="21">
        <v>0.27</v>
      </c>
      <c r="C501" s="21">
        <v>0.22</v>
      </c>
      <c r="D501" s="21">
        <v>1.01</v>
      </c>
      <c r="E501" s="21">
        <v>0.016</v>
      </c>
      <c r="F501" s="22">
        <v>-0.005814675330050201</v>
      </c>
      <c r="G501" s="108">
        <v>-0.07581467533005021</v>
      </c>
    </row>
    <row r="502" ht="14.25" customHeight="1">
      <c r="A502" s="21">
        <v>2.0230328E7</v>
      </c>
      <c r="B502" s="21">
        <v>-0.17</v>
      </c>
      <c r="C502" s="21">
        <v>-0.16</v>
      </c>
      <c r="D502" s="21">
        <v>0.75</v>
      </c>
      <c r="E502" s="21">
        <v>0.016</v>
      </c>
      <c r="F502" s="22">
        <v>0.0051687379751443885</v>
      </c>
      <c r="G502" s="108">
        <v>-0.06483126202485562</v>
      </c>
    </row>
    <row r="503" ht="14.25" customHeight="1">
      <c r="A503" s="21">
        <v>2.0230329E7</v>
      </c>
      <c r="B503" s="21">
        <v>1.39</v>
      </c>
      <c r="C503" s="21">
        <v>-0.3</v>
      </c>
      <c r="D503" s="21">
        <v>-0.53</v>
      </c>
      <c r="E503" s="21">
        <v>0.016</v>
      </c>
      <c r="F503" s="22">
        <v>-3.5347077108605074E-4</v>
      </c>
      <c r="G503" s="108">
        <v>-0.07035347077108606</v>
      </c>
    </row>
    <row r="504" ht="14.25" customHeight="1">
      <c r="A504" s="21">
        <v>2.023033E7</v>
      </c>
      <c r="B504" s="21">
        <v>0.5</v>
      </c>
      <c r="C504" s="21">
        <v>-0.55</v>
      </c>
      <c r="D504" s="21">
        <v>-0.58</v>
      </c>
      <c r="E504" s="21">
        <v>0.016</v>
      </c>
      <c r="F504" s="22">
        <v>0.005498468582419536</v>
      </c>
      <c r="G504" s="108">
        <v>-0.06450153141758047</v>
      </c>
    </row>
    <row r="505" ht="14.25" customHeight="1">
      <c r="A505" s="21">
        <v>2.0230331E7</v>
      </c>
      <c r="B505" s="21">
        <v>1.53</v>
      </c>
      <c r="C505" s="21">
        <v>0.69</v>
      </c>
      <c r="D505" s="21">
        <v>-0.77</v>
      </c>
      <c r="E505" s="21">
        <v>0.016</v>
      </c>
      <c r="F505" s="22">
        <v>0.003019659239842598</v>
      </c>
      <c r="G505" s="108">
        <v>-0.06698034076015741</v>
      </c>
    </row>
    <row r="506" ht="14.25" customHeight="1">
      <c r="A506" s="21">
        <v>2.0230403E7</v>
      </c>
      <c r="B506" s="21">
        <v>0.28</v>
      </c>
      <c r="C506" s="21">
        <v>-0.47</v>
      </c>
      <c r="D506" s="21">
        <v>0.78</v>
      </c>
      <c r="E506" s="21">
        <v>0.018</v>
      </c>
      <c r="F506" s="22">
        <v>0.011281822905069294</v>
      </c>
      <c r="G506" s="108">
        <v>-0.05871817709493071</v>
      </c>
    </row>
    <row r="507" ht="14.25" customHeight="1">
      <c r="A507" s="21">
        <v>2.0230404E7</v>
      </c>
      <c r="B507" s="21">
        <v>-0.72</v>
      </c>
      <c r="C507" s="21">
        <v>-0.97</v>
      </c>
      <c r="D507" s="21">
        <v>-0.73</v>
      </c>
      <c r="E507" s="21">
        <v>0.018</v>
      </c>
      <c r="F507" s="22">
        <v>0.0139223359422036</v>
      </c>
      <c r="G507" s="108">
        <v>-0.056077664057796406</v>
      </c>
    </row>
    <row r="508" ht="14.25" customHeight="1">
      <c r="A508" s="21">
        <v>2.0230405E7</v>
      </c>
      <c r="B508" s="21">
        <v>-0.4</v>
      </c>
      <c r="C508" s="21">
        <v>-1.4</v>
      </c>
      <c r="D508" s="21">
        <v>1.4</v>
      </c>
      <c r="E508" s="21">
        <v>0.018</v>
      </c>
      <c r="F508" s="22">
        <v>-0.012935745742027827</v>
      </c>
      <c r="G508" s="108">
        <v>-0.08293574574202783</v>
      </c>
    </row>
    <row r="509" ht="14.25" customHeight="1">
      <c r="A509" s="21">
        <v>2.0230406E7</v>
      </c>
      <c r="B509" s="21">
        <v>0.34</v>
      </c>
      <c r="C509" s="21">
        <v>0.05</v>
      </c>
      <c r="D509" s="21">
        <v>-0.53</v>
      </c>
      <c r="E509" s="21">
        <v>0.018</v>
      </c>
      <c r="F509" s="22">
        <v>8.496627900802523E-4</v>
      </c>
      <c r="G509" s="108">
        <v>-0.06915033720991975</v>
      </c>
    </row>
    <row r="510" ht="14.25" customHeight="1">
      <c r="A510" s="21">
        <v>2.023041E7</v>
      </c>
      <c r="B510" s="21">
        <v>0.2</v>
      </c>
      <c r="C510" s="21">
        <v>0.79</v>
      </c>
      <c r="D510" s="21">
        <v>0.28</v>
      </c>
      <c r="E510" s="21">
        <v>0.018</v>
      </c>
      <c r="F510" s="22">
        <v>0.007307001027045512</v>
      </c>
      <c r="G510" s="108">
        <v>-0.0626929989729545</v>
      </c>
    </row>
    <row r="511" ht="14.25" customHeight="1">
      <c r="A511" s="21">
        <v>2.0230411E7</v>
      </c>
      <c r="B511" s="21">
        <v>0.06</v>
      </c>
      <c r="C511" s="21">
        <v>0.47</v>
      </c>
      <c r="D511" s="21">
        <v>0.58</v>
      </c>
      <c r="E511" s="21">
        <v>0.018</v>
      </c>
      <c r="F511" s="22">
        <v>0.015878536261968668</v>
      </c>
      <c r="G511" s="108">
        <v>-0.05412146373803134</v>
      </c>
    </row>
    <row r="512" ht="14.25" customHeight="1">
      <c r="A512" s="21">
        <v>2.0230412E7</v>
      </c>
      <c r="B512" s="21">
        <v>-0.51</v>
      </c>
      <c r="C512" s="21">
        <v>-0.55</v>
      </c>
      <c r="D512" s="21">
        <v>0.37</v>
      </c>
      <c r="E512" s="21">
        <v>0.018</v>
      </c>
      <c r="F512" s="22">
        <v>0.02374356064399108</v>
      </c>
      <c r="G512" s="108">
        <v>-0.04625643935600893</v>
      </c>
    </row>
    <row r="513" ht="14.25" customHeight="1">
      <c r="A513" s="21">
        <v>2.0230413E7</v>
      </c>
      <c r="B513" s="21">
        <v>1.39</v>
      </c>
      <c r="C513" s="21">
        <v>0.36</v>
      </c>
      <c r="D513" s="21">
        <v>-1.17</v>
      </c>
      <c r="E513" s="21">
        <v>0.018</v>
      </c>
      <c r="F513" s="22">
        <v>0.015008808781677985</v>
      </c>
      <c r="G513" s="108">
        <v>-0.05499119121832202</v>
      </c>
    </row>
    <row r="514" ht="14.25" customHeight="1">
      <c r="A514" s="21">
        <v>2.0230414E7</v>
      </c>
      <c r="B514" s="21">
        <v>-0.23</v>
      </c>
      <c r="C514" s="21">
        <v>-0.95</v>
      </c>
      <c r="D514" s="21">
        <v>0.2</v>
      </c>
      <c r="E514" s="21">
        <v>0.018</v>
      </c>
      <c r="F514" s="22">
        <v>-0.015520768478164193</v>
      </c>
      <c r="G514" s="108">
        <v>-0.0855207684781642</v>
      </c>
    </row>
    <row r="515" ht="14.25" customHeight="1">
      <c r="A515" s="21">
        <v>2.0230417E7</v>
      </c>
      <c r="B515" s="21">
        <v>0.33</v>
      </c>
      <c r="C515" s="21">
        <v>0.79</v>
      </c>
      <c r="D515" s="21">
        <v>-0.2</v>
      </c>
      <c r="E515" s="21">
        <v>0.018</v>
      </c>
      <c r="F515" s="22">
        <v>-0.016102214054432573</v>
      </c>
      <c r="G515" s="108">
        <v>-0.08610221405443258</v>
      </c>
    </row>
    <row r="516" ht="14.25" customHeight="1">
      <c r="A516" s="21">
        <v>2.0230418E7</v>
      </c>
      <c r="B516" s="21">
        <v>0.04</v>
      </c>
      <c r="C516" s="21">
        <v>-0.43</v>
      </c>
      <c r="D516" s="21">
        <v>-0.29</v>
      </c>
      <c r="E516" s="21">
        <v>0.018</v>
      </c>
      <c r="F516" s="22">
        <v>0.003810297686369646</v>
      </c>
      <c r="G516" s="108">
        <v>-0.06618970231363036</v>
      </c>
    </row>
    <row r="517" ht="14.25" customHeight="1">
      <c r="A517" s="21">
        <v>2.0230419E7</v>
      </c>
      <c r="B517" s="21">
        <v>-0.04</v>
      </c>
      <c r="C517" s="21">
        <v>0.28</v>
      </c>
      <c r="D517" s="21">
        <v>0.39</v>
      </c>
      <c r="E517" s="21">
        <v>0.018</v>
      </c>
      <c r="F517" s="22">
        <v>0.008605413547158047</v>
      </c>
      <c r="G517" s="108">
        <v>-0.06139458645284196</v>
      </c>
    </row>
    <row r="518" ht="14.25" customHeight="1">
      <c r="A518" s="21">
        <v>2.023042E7</v>
      </c>
      <c r="B518" s="21">
        <v>-0.61</v>
      </c>
      <c r="C518" s="21">
        <v>0.09</v>
      </c>
      <c r="D518" s="21">
        <v>-0.26</v>
      </c>
      <c r="E518" s="21">
        <v>0.018</v>
      </c>
      <c r="F518" s="22">
        <v>0.011448414921026107</v>
      </c>
      <c r="G518" s="108">
        <v>-0.0585515850789739</v>
      </c>
    </row>
    <row r="519" ht="14.25" customHeight="1">
      <c r="A519" s="21">
        <v>2.0230421E7</v>
      </c>
      <c r="B519" s="21">
        <v>0.08</v>
      </c>
      <c r="C519" s="21">
        <v>0.26</v>
      </c>
      <c r="D519" s="21">
        <v>-0.91</v>
      </c>
      <c r="E519" s="21">
        <v>0.018</v>
      </c>
      <c r="F519" s="22">
        <v>0.04924776680771048</v>
      </c>
      <c r="G519" s="108">
        <v>-0.020752233192289526</v>
      </c>
    </row>
    <row r="520" ht="14.25" customHeight="1">
      <c r="A520" s="21">
        <v>2.0230424E7</v>
      </c>
      <c r="B520" s="21">
        <v>0.0</v>
      </c>
      <c r="C520" s="21">
        <v>-0.4</v>
      </c>
      <c r="D520" s="21">
        <v>0.48</v>
      </c>
      <c r="E520" s="21">
        <v>0.018</v>
      </c>
      <c r="F520" s="22">
        <v>-0.06547599433222395</v>
      </c>
      <c r="G520" s="108">
        <v>-0.13547599433222396</v>
      </c>
    </row>
    <row r="521" ht="14.25" customHeight="1">
      <c r="A521" s="21">
        <v>2.0230425E7</v>
      </c>
      <c r="B521" s="21">
        <v>-1.76</v>
      </c>
      <c r="C521" s="21">
        <v>-0.99</v>
      </c>
      <c r="D521" s="21">
        <v>0.11</v>
      </c>
      <c r="E521" s="21">
        <v>0.018</v>
      </c>
      <c r="F521" s="22">
        <v>0.0072132671010853855</v>
      </c>
      <c r="G521" s="108">
        <v>-0.06278673289891462</v>
      </c>
    </row>
    <row r="522" ht="14.25" customHeight="1">
      <c r="A522" s="21">
        <v>2.0230426E7</v>
      </c>
      <c r="B522" s="21">
        <v>-0.41</v>
      </c>
      <c r="C522" s="21">
        <v>0.14</v>
      </c>
      <c r="D522" s="21">
        <v>-0.76</v>
      </c>
      <c r="E522" s="21">
        <v>0.018</v>
      </c>
      <c r="F522" s="22">
        <v>-0.02180641530669669</v>
      </c>
      <c r="G522" s="108">
        <v>-0.0918064153066967</v>
      </c>
    </row>
    <row r="523" ht="14.25" customHeight="1">
      <c r="A523" s="21">
        <v>2.0230427E7</v>
      </c>
      <c r="B523" s="21">
        <v>1.85</v>
      </c>
      <c r="C523" s="21">
        <v>-0.56</v>
      </c>
      <c r="D523" s="21">
        <v>0.0</v>
      </c>
      <c r="E523" s="21">
        <v>0.018</v>
      </c>
      <c r="F523" s="22">
        <v>-0.02847169652620085</v>
      </c>
      <c r="G523" s="108">
        <v>-0.09847169652620086</v>
      </c>
    </row>
    <row r="524" ht="14.25" customHeight="1">
      <c r="A524" s="21">
        <v>2.0230428E7</v>
      </c>
      <c r="B524" s="21">
        <v>0.77</v>
      </c>
      <c r="C524" s="21">
        <v>0.15</v>
      </c>
      <c r="D524" s="21">
        <v>0.18</v>
      </c>
      <c r="E524" s="21">
        <v>0.018</v>
      </c>
      <c r="F524" s="22">
        <v>-0.011546096047722276</v>
      </c>
      <c r="G524" s="108">
        <v>-0.08154609604772228</v>
      </c>
    </row>
    <row r="525" ht="14.25" customHeight="1">
      <c r="A525" s="21">
        <v>2.0230501E7</v>
      </c>
      <c r="B525" s="21">
        <v>-0.02</v>
      </c>
      <c r="C525" s="21">
        <v>0.3</v>
      </c>
      <c r="D525" s="21">
        <v>-0.79</v>
      </c>
      <c r="E525" s="21">
        <v>0.016</v>
      </c>
      <c r="F525" s="22">
        <v>-0.010794362258797374</v>
      </c>
      <c r="G525" s="108">
        <v>-0.08079436225879738</v>
      </c>
    </row>
    <row r="526" ht="14.25" customHeight="1">
      <c r="A526" s="21">
        <v>2.0230502E7</v>
      </c>
      <c r="B526" s="21">
        <v>-1.28</v>
      </c>
      <c r="C526" s="21">
        <v>-0.53</v>
      </c>
      <c r="D526" s="21">
        <v>-1.39</v>
      </c>
      <c r="E526" s="21">
        <v>0.016</v>
      </c>
      <c r="F526" s="22">
        <v>0.004108387096774191</v>
      </c>
      <c r="G526" s="108">
        <v>-0.06589161290322582</v>
      </c>
    </row>
    <row r="527" ht="14.25" customHeight="1">
      <c r="A527" s="21">
        <v>2.0230503E7</v>
      </c>
      <c r="B527" s="21">
        <v>-0.56</v>
      </c>
      <c r="C527" s="21">
        <v>1.06</v>
      </c>
      <c r="D527" s="21">
        <v>-1.02</v>
      </c>
      <c r="E527" s="21">
        <v>0.016</v>
      </c>
      <c r="F527" s="22">
        <v>0.023334671370925042</v>
      </c>
      <c r="G527" s="108">
        <v>-0.046665328629074965</v>
      </c>
    </row>
    <row r="528" ht="14.25" customHeight="1">
      <c r="A528" s="21">
        <v>2.0230504E7</v>
      </c>
      <c r="B528" s="21">
        <v>-0.78</v>
      </c>
      <c r="C528" s="21">
        <v>-0.29</v>
      </c>
      <c r="D528" s="21">
        <v>-1.0</v>
      </c>
      <c r="E528" s="21">
        <v>0.016</v>
      </c>
      <c r="F528" s="22">
        <v>-0.04309151007288048</v>
      </c>
      <c r="G528" s="108">
        <v>-0.11309151007288049</v>
      </c>
    </row>
    <row r="529" ht="14.25" customHeight="1">
      <c r="A529" s="21">
        <v>2.0230505E7</v>
      </c>
      <c r="B529" s="21">
        <v>1.9</v>
      </c>
      <c r="C529" s="21">
        <v>0.41</v>
      </c>
      <c r="D529" s="21">
        <v>0.61</v>
      </c>
      <c r="E529" s="21">
        <v>0.016</v>
      </c>
      <c r="F529" s="22">
        <v>-0.0233864439574325</v>
      </c>
      <c r="G529" s="108">
        <v>-0.09338644395743251</v>
      </c>
    </row>
    <row r="530" ht="14.25" customHeight="1">
      <c r="A530" s="21">
        <v>2.0230508E7</v>
      </c>
      <c r="B530" s="21">
        <v>0.08</v>
      </c>
      <c r="C530" s="21">
        <v>-0.31</v>
      </c>
      <c r="D530" s="21">
        <v>-0.27</v>
      </c>
      <c r="E530" s="21">
        <v>0.016</v>
      </c>
      <c r="F530" s="22">
        <v>0.010222093684242095</v>
      </c>
      <c r="G530" s="108">
        <v>-0.05977790631575791</v>
      </c>
    </row>
    <row r="531" ht="14.25" customHeight="1">
      <c r="A531" s="21">
        <v>2.0230509E7</v>
      </c>
      <c r="B531" s="21">
        <v>-0.43</v>
      </c>
      <c r="C531" s="21">
        <v>0.1</v>
      </c>
      <c r="D531" s="21">
        <v>-0.05</v>
      </c>
      <c r="E531" s="21">
        <v>0.016</v>
      </c>
      <c r="F531" s="22">
        <v>0.006878338755673452</v>
      </c>
      <c r="G531" s="108">
        <v>-0.06312166124432655</v>
      </c>
    </row>
    <row r="532" ht="14.25" customHeight="1">
      <c r="A532" s="21">
        <v>2.023051E7</v>
      </c>
      <c r="B532" s="21">
        <v>0.43</v>
      </c>
      <c r="C532" s="21">
        <v>0.45</v>
      </c>
      <c r="D532" s="21">
        <v>-1.31</v>
      </c>
      <c r="E532" s="21">
        <v>0.016</v>
      </c>
      <c r="F532" s="22">
        <v>-0.015792698594667365</v>
      </c>
      <c r="G532" s="108">
        <v>-0.08579269859466737</v>
      </c>
    </row>
    <row r="533" ht="14.25" customHeight="1">
      <c r="A533" s="21">
        <v>2.0230511E7</v>
      </c>
      <c r="B533" s="21">
        <v>-0.21</v>
      </c>
      <c r="C533" s="21">
        <v>-0.48</v>
      </c>
      <c r="D533" s="21">
        <v>-0.07</v>
      </c>
      <c r="E533" s="21">
        <v>0.016</v>
      </c>
      <c r="F533" s="22">
        <v>-0.019325450668734256</v>
      </c>
      <c r="G533" s="108">
        <v>-0.08932545066873426</v>
      </c>
    </row>
    <row r="534" ht="14.25" customHeight="1">
      <c r="A534" s="21">
        <v>2.0230512E7</v>
      </c>
      <c r="B534" s="21">
        <v>-0.22</v>
      </c>
      <c r="C534" s="21">
        <v>-0.19</v>
      </c>
      <c r="D534" s="21">
        <v>0.35</v>
      </c>
      <c r="E534" s="21">
        <v>0.016</v>
      </c>
      <c r="F534" s="22">
        <v>-0.01773559399484015</v>
      </c>
      <c r="G534" s="108">
        <v>-0.08773559399484016</v>
      </c>
    </row>
    <row r="535" ht="14.25" customHeight="1">
      <c r="A535" s="21">
        <v>2.0230515E7</v>
      </c>
      <c r="B535" s="21">
        <v>0.47</v>
      </c>
      <c r="C535" s="21">
        <v>0.84</v>
      </c>
      <c r="D535" s="21">
        <v>0.01</v>
      </c>
      <c r="E535" s="21">
        <v>0.016</v>
      </c>
      <c r="F535" s="22">
        <v>-0.004680822839383536</v>
      </c>
      <c r="G535" s="108">
        <v>-0.07468082283938354</v>
      </c>
    </row>
    <row r="536" ht="14.25" customHeight="1">
      <c r="A536" s="21">
        <v>2.0230516E7</v>
      </c>
      <c r="B536" s="21">
        <v>-0.72</v>
      </c>
      <c r="C536" s="21">
        <v>-0.33</v>
      </c>
      <c r="D536" s="21">
        <v>-0.47</v>
      </c>
      <c r="E536" s="21">
        <v>0.016</v>
      </c>
      <c r="F536" s="22">
        <v>0.016107602249095132</v>
      </c>
      <c r="G536" s="108">
        <v>-0.053892397750904875</v>
      </c>
    </row>
    <row r="537" ht="14.25" customHeight="1">
      <c r="A537" s="21">
        <v>2.0230517E7</v>
      </c>
      <c r="B537" s="21">
        <v>1.32</v>
      </c>
      <c r="C537" s="21">
        <v>0.87</v>
      </c>
      <c r="D537" s="21">
        <v>1.18</v>
      </c>
      <c r="E537" s="21">
        <v>0.016</v>
      </c>
      <c r="F537" s="22">
        <v>0.006083149289007661</v>
      </c>
      <c r="G537" s="108">
        <v>-0.06391685071099235</v>
      </c>
    </row>
    <row r="538" ht="14.25" customHeight="1">
      <c r="A538" s="21">
        <v>2.0230518E7</v>
      </c>
      <c r="B538" s="21">
        <v>0.99</v>
      </c>
      <c r="C538" s="21">
        <v>-0.08</v>
      </c>
      <c r="D538" s="21">
        <v>-0.38</v>
      </c>
      <c r="E538" s="21">
        <v>0.016</v>
      </c>
      <c r="F538" s="22">
        <v>0.014295398944793147</v>
      </c>
      <c r="G538" s="108">
        <v>-0.05570460105520686</v>
      </c>
    </row>
    <row r="539" ht="14.25" customHeight="1">
      <c r="A539" s="21">
        <v>2.0230519E7</v>
      </c>
      <c r="B539" s="21">
        <v>-0.26</v>
      </c>
      <c r="C539" s="21">
        <v>-0.45</v>
      </c>
      <c r="D539" s="21">
        <v>-0.31</v>
      </c>
      <c r="E539" s="21">
        <v>0.016</v>
      </c>
      <c r="F539" s="22">
        <v>0.0103736499364675</v>
      </c>
      <c r="G539" s="108">
        <v>-0.05962635006353251</v>
      </c>
    </row>
    <row r="540" ht="14.25" customHeight="1">
      <c r="A540" s="21">
        <v>2.0230522E7</v>
      </c>
      <c r="B540" s="21">
        <v>0.17</v>
      </c>
      <c r="C540" s="21">
        <v>1.26</v>
      </c>
      <c r="D540" s="21">
        <v>-0.22</v>
      </c>
      <c r="E540" s="21">
        <v>0.016</v>
      </c>
      <c r="F540" s="22">
        <v>-0.009907218116055883</v>
      </c>
      <c r="G540" s="108">
        <v>-0.07990721811605589</v>
      </c>
    </row>
    <row r="541" ht="14.25" customHeight="1">
      <c r="A541" s="21">
        <v>2.0230523E7</v>
      </c>
      <c r="B541" s="21">
        <v>-1.09</v>
      </c>
      <c r="C541" s="21">
        <v>0.39</v>
      </c>
      <c r="D541" s="21">
        <v>1.05</v>
      </c>
      <c r="E541" s="21">
        <v>0.016</v>
      </c>
      <c r="F541" s="22">
        <v>0.01174388194465159</v>
      </c>
      <c r="G541" s="108">
        <v>-0.058256118055348416</v>
      </c>
    </row>
    <row r="542" ht="14.25" customHeight="1">
      <c r="A542" s="21">
        <v>2.0230524E7</v>
      </c>
      <c r="B542" s="21">
        <v>-0.72</v>
      </c>
      <c r="C542" s="21">
        <v>-0.32</v>
      </c>
      <c r="D542" s="21">
        <v>-0.19</v>
      </c>
      <c r="E542" s="21">
        <v>0.016</v>
      </c>
      <c r="F542" s="22">
        <v>-0.04806845826904338</v>
      </c>
      <c r="G542" s="108">
        <v>-0.11806845826904339</v>
      </c>
    </row>
    <row r="543" ht="14.25" customHeight="1">
      <c r="A543" s="21">
        <v>2.0230525E7</v>
      </c>
      <c r="B543" s="21">
        <v>0.64</v>
      </c>
      <c r="C543" s="21">
        <v>-0.71</v>
      </c>
      <c r="D543" s="21">
        <v>-1.09</v>
      </c>
      <c r="E543" s="21">
        <v>0.016</v>
      </c>
      <c r="F543" s="22">
        <v>-0.024705263255075383</v>
      </c>
      <c r="G543" s="108">
        <v>-0.09470526325507539</v>
      </c>
    </row>
    <row r="544" ht="14.25" customHeight="1">
      <c r="A544" s="21">
        <v>2.0230526E7</v>
      </c>
      <c r="B544" s="21">
        <v>1.32</v>
      </c>
      <c r="C544" s="21">
        <v>0.04</v>
      </c>
      <c r="D544" s="21">
        <v>-0.87</v>
      </c>
      <c r="E544" s="21">
        <v>0.016</v>
      </c>
      <c r="F544" s="22">
        <v>-0.006776335093896635</v>
      </c>
      <c r="G544" s="108">
        <v>-0.07677633509389664</v>
      </c>
    </row>
    <row r="545" ht="14.25" customHeight="1">
      <c r="A545" s="21">
        <v>2.023053E7</v>
      </c>
      <c r="B545" s="21">
        <v>-0.01</v>
      </c>
      <c r="C545" s="21">
        <v>-0.15</v>
      </c>
      <c r="D545" s="21">
        <v>-0.41</v>
      </c>
      <c r="E545" s="21">
        <v>0.016</v>
      </c>
      <c r="F545" s="22">
        <v>0.0025556638290831213</v>
      </c>
      <c r="G545" s="108">
        <v>-0.06744433617091689</v>
      </c>
    </row>
    <row r="546" ht="14.25" customHeight="1">
      <c r="A546" s="21">
        <v>2.0230531E7</v>
      </c>
      <c r="B546" s="21">
        <v>-0.6</v>
      </c>
      <c r="C546" s="21">
        <v>-0.1</v>
      </c>
      <c r="D546" s="21">
        <v>-1.13</v>
      </c>
      <c r="E546" s="21">
        <v>0.016</v>
      </c>
      <c r="F546" s="22">
        <v>-0.02400990543183734</v>
      </c>
      <c r="G546" s="108">
        <v>-0.09400990543183735</v>
      </c>
    </row>
    <row r="547" ht="14.25" customHeight="1">
      <c r="A547" s="21">
        <v>2.0230601E7</v>
      </c>
      <c r="B547" s="21">
        <v>1.02</v>
      </c>
      <c r="C547" s="21">
        <v>0.14</v>
      </c>
      <c r="D547" s="21">
        <v>-0.07</v>
      </c>
      <c r="E547" s="21">
        <v>0.019</v>
      </c>
      <c r="F547" s="22">
        <v>0.003430176550556885</v>
      </c>
      <c r="G547" s="108">
        <v>-0.06656982344944312</v>
      </c>
    </row>
    <row r="548" ht="14.25" customHeight="1">
      <c r="A548" s="21">
        <v>2.0230602E7</v>
      </c>
      <c r="B548" s="21">
        <v>1.62</v>
      </c>
      <c r="C548" s="21">
        <v>1.55</v>
      </c>
      <c r="D548" s="21">
        <v>1.65</v>
      </c>
      <c r="E548" s="21">
        <v>0.019</v>
      </c>
      <c r="F548" s="22">
        <v>0.0034601138314209745</v>
      </c>
      <c r="G548" s="108">
        <v>-0.06653988616857903</v>
      </c>
    </row>
    <row r="549" ht="14.25" customHeight="1">
      <c r="A549" s="21">
        <v>2.0230605E7</v>
      </c>
      <c r="B549" s="21">
        <v>-0.26</v>
      </c>
      <c r="C549" s="21">
        <v>-1.0</v>
      </c>
      <c r="D549" s="21">
        <v>-0.74</v>
      </c>
      <c r="E549" s="21">
        <v>0.019</v>
      </c>
      <c r="F549" s="22">
        <v>0.00625443173760476</v>
      </c>
      <c r="G549" s="108">
        <v>-0.06374556826239525</v>
      </c>
    </row>
    <row r="550" ht="14.25" customHeight="1">
      <c r="A550" s="21">
        <v>2.0230606E7</v>
      </c>
      <c r="B550" s="21">
        <v>0.47</v>
      </c>
      <c r="C550" s="21">
        <v>2.12</v>
      </c>
      <c r="D550" s="21">
        <v>1.32</v>
      </c>
      <c r="E550" s="21">
        <v>0.019</v>
      </c>
      <c r="F550" s="22">
        <v>0.006542406690640323</v>
      </c>
      <c r="G550" s="108">
        <v>-0.06345759330935968</v>
      </c>
    </row>
    <row r="551" ht="14.25" customHeight="1">
      <c r="A551" s="21">
        <v>2.0230607E7</v>
      </c>
      <c r="B551" s="21">
        <v>-0.36</v>
      </c>
      <c r="C551" s="21">
        <v>1.34</v>
      </c>
      <c r="D551" s="21">
        <v>2.25</v>
      </c>
      <c r="E551" s="21">
        <v>0.019</v>
      </c>
      <c r="F551" s="22">
        <v>-0.0025190986008049032</v>
      </c>
      <c r="G551" s="108">
        <v>-0.07251909860080491</v>
      </c>
    </row>
    <row r="552" ht="14.25" customHeight="1">
      <c r="A552" s="21">
        <v>2.0230608E7</v>
      </c>
      <c r="B552" s="21">
        <v>0.59</v>
      </c>
      <c r="C552" s="21">
        <v>-0.49</v>
      </c>
      <c r="D552" s="21">
        <v>-1.15</v>
      </c>
      <c r="E552" s="21">
        <v>0.019</v>
      </c>
      <c r="F552" s="22">
        <v>0.013702559168038864</v>
      </c>
      <c r="G552" s="108">
        <v>-0.05629744083196114</v>
      </c>
    </row>
    <row r="553" ht="14.25" customHeight="1">
      <c r="A553" s="21">
        <v>2.0230609E7</v>
      </c>
      <c r="B553" s="21">
        <v>0.03</v>
      </c>
      <c r="C553" s="21">
        <v>-0.71</v>
      </c>
      <c r="D553" s="21">
        <v>-0.4</v>
      </c>
      <c r="E553" s="21">
        <v>0.019</v>
      </c>
      <c r="F553" s="22">
        <v>-0.0015058432260149912</v>
      </c>
      <c r="G553" s="108">
        <v>-0.071505843226015</v>
      </c>
    </row>
    <row r="554" ht="14.25" customHeight="1">
      <c r="A554" s="21">
        <v>2.0230612E7</v>
      </c>
      <c r="B554" s="21">
        <v>0.94</v>
      </c>
      <c r="C554" s="21">
        <v>0.05</v>
      </c>
      <c r="D554" s="21">
        <v>-1.39</v>
      </c>
      <c r="E554" s="21">
        <v>0.019</v>
      </c>
      <c r="F554" s="22">
        <v>-0.0014483127617572755</v>
      </c>
      <c r="G554" s="108">
        <v>-0.07144831276175728</v>
      </c>
    </row>
    <row r="555" ht="14.25" customHeight="1">
      <c r="A555" s="21">
        <v>2.0230613E7</v>
      </c>
      <c r="B555" s="21">
        <v>0.74</v>
      </c>
      <c r="C555" s="21">
        <v>0.57</v>
      </c>
      <c r="D555" s="21">
        <v>0.07</v>
      </c>
      <c r="E555" s="21">
        <v>0.019</v>
      </c>
      <c r="F555" s="22">
        <v>-0.0011333794056668234</v>
      </c>
      <c r="G555" s="108">
        <v>-0.07113337940566683</v>
      </c>
    </row>
    <row r="556" ht="14.25" customHeight="1">
      <c r="A556" s="21">
        <v>2.0230614E7</v>
      </c>
      <c r="B556" s="21">
        <v>-0.04</v>
      </c>
      <c r="C556" s="21">
        <v>-0.89</v>
      </c>
      <c r="D556" s="21">
        <v>-0.92</v>
      </c>
      <c r="E556" s="21">
        <v>0.019</v>
      </c>
      <c r="F556" s="22">
        <v>0.002133082165217015</v>
      </c>
      <c r="G556" s="108">
        <v>-0.06786691783478299</v>
      </c>
    </row>
    <row r="557" ht="14.25" customHeight="1">
      <c r="A557" s="21">
        <v>2.0230615E7</v>
      </c>
      <c r="B557" s="21">
        <v>1.22</v>
      </c>
      <c r="C557" s="21">
        <v>-0.35</v>
      </c>
      <c r="D557" s="21">
        <v>0.06</v>
      </c>
      <c r="E557" s="21">
        <v>0.019</v>
      </c>
      <c r="F557" s="22">
        <v>0.01574825306007588</v>
      </c>
      <c r="G557" s="108">
        <v>-0.05425174693992413</v>
      </c>
    </row>
    <row r="558" ht="14.25" customHeight="1">
      <c r="A558" s="21">
        <v>2.0230616E7</v>
      </c>
      <c r="B558" s="21">
        <v>-0.45</v>
      </c>
      <c r="C558" s="21">
        <v>-0.55</v>
      </c>
      <c r="D558" s="21">
        <v>0.22</v>
      </c>
      <c r="E558" s="21">
        <v>0.019</v>
      </c>
      <c r="F558" s="22">
        <v>0.013354243893165973</v>
      </c>
      <c r="G558" s="108">
        <v>-0.05664575610683403</v>
      </c>
    </row>
    <row r="559" ht="14.25" customHeight="1">
      <c r="A559" s="21">
        <v>2.023062E7</v>
      </c>
      <c r="B559" s="21">
        <v>-0.49</v>
      </c>
      <c r="C559" s="21">
        <v>0.43</v>
      </c>
      <c r="D559" s="21">
        <v>-0.66</v>
      </c>
      <c r="E559" s="21">
        <v>0.019</v>
      </c>
      <c r="F559" s="22">
        <v>0.0017901011216696627</v>
      </c>
      <c r="G559" s="108">
        <v>-0.06820989887833034</v>
      </c>
    </row>
    <row r="560" ht="14.25" customHeight="1">
      <c r="A560" s="21">
        <v>2.0230621E7</v>
      </c>
      <c r="B560" s="21">
        <v>-0.56</v>
      </c>
      <c r="C560" s="21">
        <v>0.03</v>
      </c>
      <c r="D560" s="21">
        <v>0.55</v>
      </c>
      <c r="E560" s="21">
        <v>0.019</v>
      </c>
      <c r="F560" s="22">
        <v>0.0024722468810554066</v>
      </c>
      <c r="G560" s="108">
        <v>-0.0675277531189446</v>
      </c>
    </row>
    <row r="561" ht="14.25" customHeight="1">
      <c r="A561" s="21">
        <v>2.0230622E7</v>
      </c>
      <c r="B561" s="21">
        <v>0.32</v>
      </c>
      <c r="C561" s="21">
        <v>-0.67</v>
      </c>
      <c r="D561" s="21">
        <v>-1.23</v>
      </c>
      <c r="E561" s="21">
        <v>0.019</v>
      </c>
      <c r="F561" s="22">
        <v>0.01556850237986751</v>
      </c>
      <c r="G561" s="108">
        <v>-0.054431497620132496</v>
      </c>
    </row>
    <row r="562" ht="14.25" customHeight="1">
      <c r="A562" s="21">
        <v>2.0230623E7</v>
      </c>
      <c r="B562" s="21">
        <v>-0.84</v>
      </c>
      <c r="C562" s="21">
        <v>-0.63</v>
      </c>
      <c r="D562" s="21">
        <v>0.07</v>
      </c>
      <c r="E562" s="21">
        <v>0.019</v>
      </c>
      <c r="F562" s="22">
        <v>0.0017479631373995552</v>
      </c>
      <c r="G562" s="108">
        <v>-0.06825203686260045</v>
      </c>
    </row>
    <row r="563" ht="14.25" customHeight="1">
      <c r="A563" s="21">
        <v>2.0230626E7</v>
      </c>
      <c r="B563" s="21">
        <v>-0.48</v>
      </c>
      <c r="C563" s="21">
        <v>-0.33</v>
      </c>
      <c r="D563" s="21">
        <v>1.3</v>
      </c>
      <c r="E563" s="21">
        <v>0.019</v>
      </c>
      <c r="F563" s="22">
        <v>-0.007727960377340248</v>
      </c>
      <c r="G563" s="108">
        <v>-0.07772796037734025</v>
      </c>
    </row>
    <row r="564" ht="14.25" customHeight="1">
      <c r="A564" s="21">
        <v>2.0230627E7</v>
      </c>
      <c r="B564" s="21">
        <v>1.21</v>
      </c>
      <c r="C564" s="21">
        <v>0.47</v>
      </c>
      <c r="D564" s="21">
        <v>-0.52</v>
      </c>
      <c r="E564" s="21">
        <v>0.019</v>
      </c>
      <c r="F564" s="22">
        <v>0.017002469522950925</v>
      </c>
      <c r="G564" s="108">
        <v>-0.05299753047704908</v>
      </c>
    </row>
    <row r="565" ht="14.25" customHeight="1">
      <c r="A565" s="21">
        <v>2.0230628E7</v>
      </c>
      <c r="B565" s="21">
        <v>0.04</v>
      </c>
      <c r="C565" s="21">
        <v>0.54</v>
      </c>
      <c r="D565" s="21">
        <v>-0.42</v>
      </c>
      <c r="E565" s="21">
        <v>0.019</v>
      </c>
      <c r="F565" s="22">
        <v>0.022300587068464717</v>
      </c>
      <c r="G565" s="108">
        <v>-0.04769941293153529</v>
      </c>
    </row>
    <row r="566" ht="14.25" customHeight="1">
      <c r="A566" s="21">
        <v>2.0230629E7</v>
      </c>
      <c r="B566" s="21">
        <v>0.44</v>
      </c>
      <c r="C566" s="21">
        <v>0.52</v>
      </c>
      <c r="D566" s="21">
        <v>0.76</v>
      </c>
      <c r="E566" s="21">
        <v>0.019</v>
      </c>
      <c r="F566" s="22">
        <v>0.011317007933050238</v>
      </c>
      <c r="G566" s="108">
        <v>-0.05868299206694977</v>
      </c>
    </row>
    <row r="567" ht="14.25" customHeight="1">
      <c r="A567" s="21">
        <v>2.023063E7</v>
      </c>
      <c r="B567" s="21">
        <v>1.14</v>
      </c>
      <c r="C567" s="21">
        <v>-0.63</v>
      </c>
      <c r="D567" s="21">
        <v>-0.77</v>
      </c>
      <c r="E567" s="21">
        <v>0.019</v>
      </c>
      <c r="F567" s="22">
        <v>-0.043057144519206614</v>
      </c>
      <c r="G567" s="108">
        <v>-0.11305714451920662</v>
      </c>
    </row>
    <row r="568" ht="14.25" customHeight="1">
      <c r="A568" s="21">
        <v>2.0230703E7</v>
      </c>
      <c r="B568" s="21">
        <v>0.15</v>
      </c>
      <c r="C568" s="21">
        <v>0.0</v>
      </c>
      <c r="D568" s="21">
        <v>1.07</v>
      </c>
      <c r="E568" s="21">
        <v>0.022</v>
      </c>
      <c r="F568" s="22">
        <v>-0.0271549975948161</v>
      </c>
      <c r="G568" s="108">
        <v>-0.0971549975948161</v>
      </c>
    </row>
    <row r="569" ht="14.25" customHeight="1">
      <c r="A569" s="21">
        <v>2.0230705E7</v>
      </c>
      <c r="B569" s="21">
        <v>-0.29</v>
      </c>
      <c r="C569" s="21">
        <v>-0.95</v>
      </c>
      <c r="D569" s="21">
        <v>-0.26</v>
      </c>
      <c r="E569" s="21">
        <v>0.022</v>
      </c>
      <c r="F569" s="22">
        <v>-0.009343960531110751</v>
      </c>
      <c r="G569" s="108">
        <v>-0.07934396053111076</v>
      </c>
    </row>
    <row r="570" ht="14.25" customHeight="1">
      <c r="A570" s="21">
        <v>2.0230706E7</v>
      </c>
      <c r="B570" s="21">
        <v>-0.95</v>
      </c>
      <c r="C570" s="21">
        <v>-0.52</v>
      </c>
      <c r="D570" s="21">
        <v>-0.68</v>
      </c>
      <c r="E570" s="21">
        <v>0.022</v>
      </c>
      <c r="F570" s="22">
        <v>-0.006064602410981279</v>
      </c>
      <c r="G570" s="108">
        <v>-0.07606460241098129</v>
      </c>
    </row>
    <row r="571" ht="14.25" customHeight="1">
      <c r="A571" s="21">
        <v>2.0230707E7</v>
      </c>
      <c r="B571" s="21">
        <v>-0.12</v>
      </c>
      <c r="C571" s="21">
        <v>1.06</v>
      </c>
      <c r="D571" s="21">
        <v>1.22</v>
      </c>
      <c r="E571" s="21">
        <v>0.022</v>
      </c>
      <c r="F571" s="22">
        <v>0.001218117404201191</v>
      </c>
      <c r="G571" s="108">
        <v>-0.06878188259579882</v>
      </c>
    </row>
    <row r="572" ht="14.25" customHeight="1">
      <c r="A572" s="21">
        <v>2.023071E7</v>
      </c>
      <c r="B572" s="21">
        <v>0.37</v>
      </c>
      <c r="C572" s="21">
        <v>1.28</v>
      </c>
      <c r="D572" s="21">
        <v>0.0</v>
      </c>
      <c r="E572" s="21">
        <v>0.022</v>
      </c>
      <c r="F572" s="22">
        <v>-0.0012537379966195417</v>
      </c>
      <c r="G572" s="108">
        <v>-0.07125373799661955</v>
      </c>
    </row>
    <row r="573" ht="14.25" customHeight="1">
      <c r="A573" s="21">
        <v>2.0230711E7</v>
      </c>
      <c r="B573" s="21">
        <v>0.76</v>
      </c>
      <c r="C573" s="21">
        <v>0.03</v>
      </c>
      <c r="D573" s="21">
        <v>0.49</v>
      </c>
      <c r="E573" s="21">
        <v>0.022</v>
      </c>
      <c r="F573" s="22">
        <v>0.015581083885084723</v>
      </c>
      <c r="G573" s="108">
        <v>-0.05441891611491528</v>
      </c>
    </row>
    <row r="574" ht="14.25" customHeight="1">
      <c r="A574" s="21">
        <v>2.0230712E7</v>
      </c>
      <c r="B574" s="21">
        <v>0.74</v>
      </c>
      <c r="C574" s="21">
        <v>0.31</v>
      </c>
      <c r="D574" s="21">
        <v>0.44</v>
      </c>
      <c r="E574" s="21">
        <v>0.022</v>
      </c>
      <c r="F574" s="22">
        <v>0.010242875246543548</v>
      </c>
      <c r="G574" s="108">
        <v>-0.05975712475345646</v>
      </c>
    </row>
    <row r="575" ht="14.25" customHeight="1">
      <c r="A575" s="21">
        <v>2.0230713E7</v>
      </c>
      <c r="B575" s="21">
        <v>0.9</v>
      </c>
      <c r="C575" s="21">
        <v>0.05</v>
      </c>
      <c r="D575" s="21">
        <v>-0.1</v>
      </c>
      <c r="E575" s="21">
        <v>0.022</v>
      </c>
      <c r="F575" s="22">
        <v>0.01945642460271224</v>
      </c>
      <c r="G575" s="108">
        <v>-0.050543575397287765</v>
      </c>
    </row>
    <row r="576" ht="14.25" customHeight="1">
      <c r="A576" s="21">
        <v>2.0230714E7</v>
      </c>
      <c r="B576" s="21">
        <v>-0.25</v>
      </c>
      <c r="C576" s="21">
        <v>-0.31</v>
      </c>
      <c r="D576" s="21">
        <v>-1.51</v>
      </c>
      <c r="E576" s="21">
        <v>0.022</v>
      </c>
      <c r="F576" s="22">
        <v>0.010611876270038234</v>
      </c>
      <c r="G576" s="108">
        <v>-0.05938812372996177</v>
      </c>
    </row>
    <row r="577" ht="14.25" customHeight="1">
      <c r="A577" s="21">
        <v>2.0230717E7</v>
      </c>
      <c r="B577" s="21">
        <v>0.49</v>
      </c>
      <c r="C577" s="21">
        <v>0.75</v>
      </c>
      <c r="D577" s="21">
        <v>-0.27</v>
      </c>
      <c r="E577" s="21">
        <v>0.022</v>
      </c>
      <c r="F577" s="22">
        <v>-0.018489969745437707</v>
      </c>
      <c r="G577" s="108">
        <v>-0.08848996974543771</v>
      </c>
    </row>
    <row r="578" ht="14.25" customHeight="1">
      <c r="A578" s="21">
        <v>2.0230718E7</v>
      </c>
      <c r="B578" s="21">
        <v>0.78</v>
      </c>
      <c r="C578" s="21">
        <v>0.21</v>
      </c>
      <c r="D578" s="21">
        <v>1.09</v>
      </c>
      <c r="E578" s="21">
        <v>0.022</v>
      </c>
      <c r="F578" s="22">
        <v>0.01009255564531042</v>
      </c>
      <c r="G578" s="108">
        <v>-0.05990744435468959</v>
      </c>
    </row>
    <row r="579" ht="14.25" customHeight="1">
      <c r="A579" s="21">
        <v>2.0230719E7</v>
      </c>
      <c r="B579" s="21">
        <v>0.25</v>
      </c>
      <c r="C579" s="21">
        <v>-0.07</v>
      </c>
      <c r="D579" s="21">
        <v>1.32</v>
      </c>
      <c r="E579" s="21">
        <v>0.022</v>
      </c>
      <c r="F579" s="22">
        <v>0.00881680101324478</v>
      </c>
      <c r="G579" s="108">
        <v>-0.06118319898675523</v>
      </c>
    </row>
    <row r="580" ht="14.25" customHeight="1">
      <c r="A580" s="21">
        <v>2.023072E7</v>
      </c>
      <c r="B580" s="21">
        <v>-0.81</v>
      </c>
      <c r="C580" s="21">
        <v>-0.58</v>
      </c>
      <c r="D580" s="21">
        <v>0.64</v>
      </c>
      <c r="E580" s="21">
        <v>0.022</v>
      </c>
      <c r="F580" s="22">
        <v>0.0027369478109340317</v>
      </c>
      <c r="G580" s="108">
        <v>-0.06726305218906597</v>
      </c>
    </row>
    <row r="581" ht="14.25" customHeight="1">
      <c r="A581" s="21">
        <v>2.0230721E7</v>
      </c>
      <c r="B581" s="21">
        <v>-0.05</v>
      </c>
      <c r="C581" s="21">
        <v>-0.34</v>
      </c>
      <c r="D581" s="21">
        <v>-0.36</v>
      </c>
      <c r="E581" s="21">
        <v>0.022</v>
      </c>
      <c r="F581" s="22">
        <v>0.013399181881672106</v>
      </c>
      <c r="G581" s="108">
        <v>-0.0566008181183279</v>
      </c>
    </row>
    <row r="582" ht="14.25" customHeight="1">
      <c r="A582" s="21">
        <v>2.0230724E7</v>
      </c>
      <c r="B582" s="21">
        <v>0.31</v>
      </c>
      <c r="C582" s="21">
        <v>-0.28</v>
      </c>
      <c r="D582" s="21">
        <v>0.77</v>
      </c>
      <c r="E582" s="21">
        <v>0.022</v>
      </c>
      <c r="F582" s="22">
        <v>-0.026269259914119658</v>
      </c>
      <c r="G582" s="108">
        <v>-0.09626925991411966</v>
      </c>
    </row>
    <row r="583" ht="14.25" customHeight="1">
      <c r="A583" s="21">
        <v>2.0230725E7</v>
      </c>
      <c r="B583" s="21">
        <v>0.25</v>
      </c>
      <c r="C583" s="21">
        <v>-0.04</v>
      </c>
      <c r="D583" s="21">
        <v>-0.79</v>
      </c>
      <c r="E583" s="21">
        <v>0.022</v>
      </c>
      <c r="F583" s="22">
        <v>-0.026904896955946334</v>
      </c>
      <c r="G583" s="108">
        <v>-0.09690489695594634</v>
      </c>
    </row>
    <row r="584" ht="14.25" customHeight="1">
      <c r="A584" s="21">
        <v>2.0230726E7</v>
      </c>
      <c r="B584" s="21">
        <v>0.02</v>
      </c>
      <c r="C584" s="21">
        <v>0.67</v>
      </c>
      <c r="D584" s="21">
        <v>1.03</v>
      </c>
      <c r="E584" s="21">
        <v>0.022</v>
      </c>
      <c r="F584" s="22">
        <v>0.005360401459854058</v>
      </c>
      <c r="G584" s="108">
        <v>-0.06463959854014595</v>
      </c>
    </row>
    <row r="585" ht="14.25" customHeight="1">
      <c r="A585" s="21">
        <v>2.0230727E7</v>
      </c>
      <c r="B585" s="21">
        <v>-0.75</v>
      </c>
      <c r="C585" s="21">
        <v>-0.92</v>
      </c>
      <c r="D585" s="21">
        <v>0.29</v>
      </c>
      <c r="E585" s="21">
        <v>0.022</v>
      </c>
      <c r="F585" s="22">
        <v>0.004765224366626297</v>
      </c>
      <c r="G585" s="108">
        <v>-0.06523477563337371</v>
      </c>
    </row>
    <row r="586" ht="14.25" customHeight="1">
      <c r="A586" s="21">
        <v>2.0230728E7</v>
      </c>
      <c r="B586" s="21">
        <v>1.14</v>
      </c>
      <c r="C586" s="21">
        <v>0.56</v>
      </c>
      <c r="D586" s="21">
        <v>-0.35</v>
      </c>
      <c r="E586" s="21">
        <v>0.022</v>
      </c>
      <c r="F586" s="22">
        <v>0.018697407461452542</v>
      </c>
      <c r="G586" s="108">
        <v>-0.051302592538547465</v>
      </c>
    </row>
    <row r="587" ht="14.25" customHeight="1">
      <c r="A587" s="21">
        <v>2.0230731E7</v>
      </c>
      <c r="B587" s="21">
        <v>0.26</v>
      </c>
      <c r="C587" s="21">
        <v>1.08</v>
      </c>
      <c r="D587" s="21">
        <v>-0.08</v>
      </c>
      <c r="E587" s="21">
        <v>0.022</v>
      </c>
      <c r="F587" s="22">
        <v>-0.034525833325506516</v>
      </c>
      <c r="G587" s="108">
        <v>-0.10452583332550652</v>
      </c>
    </row>
    <row r="588" ht="14.25" customHeight="1">
      <c r="A588" s="21">
        <v>2.0230801E7</v>
      </c>
      <c r="B588" s="21">
        <v>-0.35</v>
      </c>
      <c r="C588" s="21">
        <v>-0.17</v>
      </c>
      <c r="D588" s="21">
        <v>0.3</v>
      </c>
      <c r="E588" s="21">
        <v>0.02</v>
      </c>
      <c r="F588" s="22">
        <v>-0.019667240601434544</v>
      </c>
      <c r="G588" s="108">
        <v>-0.08966724060143455</v>
      </c>
    </row>
    <row r="589" ht="14.25" customHeight="1">
      <c r="A589" s="21">
        <v>2.0230802E7</v>
      </c>
      <c r="B589" s="21">
        <v>-1.49</v>
      </c>
      <c r="C589" s="21">
        <v>-0.19</v>
      </c>
      <c r="D589" s="21">
        <v>0.6</v>
      </c>
      <c r="E589" s="21">
        <v>0.02</v>
      </c>
      <c r="F589" s="22">
        <v>-0.00377915776149107</v>
      </c>
      <c r="G589" s="108">
        <v>-0.07377915776149108</v>
      </c>
    </row>
    <row r="590" ht="14.25" customHeight="1">
      <c r="A590" s="21">
        <v>2.0230803E7</v>
      </c>
      <c r="B590" s="21">
        <v>-0.19</v>
      </c>
      <c r="C590" s="21">
        <v>-0.05</v>
      </c>
      <c r="D590" s="21">
        <v>0.08</v>
      </c>
      <c r="E590" s="21">
        <v>0.02</v>
      </c>
      <c r="F590" s="22">
        <v>0.005803118368853166</v>
      </c>
      <c r="G590" s="108">
        <v>-0.06419688163114684</v>
      </c>
    </row>
    <row r="591" ht="14.25" customHeight="1">
      <c r="A591" s="21">
        <v>2.0230804E7</v>
      </c>
      <c r="B591" s="21">
        <v>-0.49</v>
      </c>
      <c r="C591" s="21">
        <v>0.04</v>
      </c>
      <c r="D591" s="21">
        <v>0.76</v>
      </c>
      <c r="E591" s="21">
        <v>0.02</v>
      </c>
      <c r="F591" s="22">
        <v>0.0010436196052716618</v>
      </c>
      <c r="G591" s="108">
        <v>-0.06895638039472834</v>
      </c>
    </row>
    <row r="592" ht="14.25" customHeight="1">
      <c r="A592" s="21">
        <v>2.0230807E7</v>
      </c>
      <c r="B592" s="21">
        <v>0.77</v>
      </c>
      <c r="C592" s="21">
        <v>-1.16</v>
      </c>
      <c r="D592" s="21">
        <v>0.59</v>
      </c>
      <c r="E592" s="21">
        <v>0.02</v>
      </c>
      <c r="F592" s="22">
        <v>0.0016466387293130325</v>
      </c>
      <c r="G592" s="108">
        <v>-0.06835336127068697</v>
      </c>
    </row>
    <row r="593" ht="14.25" customHeight="1">
      <c r="A593" s="21">
        <v>2.0230808E7</v>
      </c>
      <c r="B593" s="21">
        <v>-0.47</v>
      </c>
      <c r="C593" s="21">
        <v>0.04</v>
      </c>
      <c r="D593" s="21">
        <v>0.14</v>
      </c>
      <c r="E593" s="21">
        <v>0.02</v>
      </c>
      <c r="F593" s="22">
        <v>-0.011358959585151096</v>
      </c>
      <c r="G593" s="108">
        <v>-0.0813589595851511</v>
      </c>
    </row>
    <row r="594" ht="14.25" customHeight="1">
      <c r="A594" s="21">
        <v>2.0230809E7</v>
      </c>
      <c r="B594" s="21">
        <v>-0.78</v>
      </c>
      <c r="C594" s="21">
        <v>-0.07</v>
      </c>
      <c r="D594" s="21">
        <v>-0.06</v>
      </c>
      <c r="E594" s="21">
        <v>0.02</v>
      </c>
      <c r="F594" s="22">
        <v>-8.224360555967314E-4</v>
      </c>
      <c r="G594" s="108">
        <v>-0.07082243605559674</v>
      </c>
    </row>
    <row r="595" ht="14.25" customHeight="1">
      <c r="A595" s="21">
        <v>2.023081E7</v>
      </c>
      <c r="B595" s="21">
        <v>0.01</v>
      </c>
      <c r="C595" s="21">
        <v>-0.33</v>
      </c>
      <c r="D595" s="21">
        <v>-0.66</v>
      </c>
      <c r="E595" s="21">
        <v>0.02</v>
      </c>
      <c r="F595" s="22">
        <v>0.005374565900446493</v>
      </c>
      <c r="G595" s="108">
        <v>-0.06462543409955351</v>
      </c>
    </row>
    <row r="596" ht="14.25" customHeight="1">
      <c r="A596" s="21">
        <v>2.0230811E7</v>
      </c>
      <c r="B596" s="21">
        <v>-0.11</v>
      </c>
      <c r="C596" s="21">
        <v>0.13</v>
      </c>
      <c r="D596" s="21">
        <v>0.46</v>
      </c>
      <c r="E596" s="21">
        <v>0.02</v>
      </c>
      <c r="F596" s="22">
        <v>0.012097261611418553</v>
      </c>
      <c r="G596" s="108">
        <v>-0.057902738388581454</v>
      </c>
    </row>
    <row r="597" ht="14.25" customHeight="1">
      <c r="A597" s="21">
        <v>2.0230814E7</v>
      </c>
      <c r="B597" s="21">
        <v>0.51</v>
      </c>
      <c r="C597" s="21">
        <v>-0.64</v>
      </c>
      <c r="D597" s="21">
        <v>-0.8</v>
      </c>
      <c r="E597" s="21">
        <v>0.02</v>
      </c>
      <c r="F597" s="22">
        <v>0.013953707632112344</v>
      </c>
      <c r="G597" s="108">
        <v>-0.05604629236788766</v>
      </c>
    </row>
    <row r="598" ht="14.25" customHeight="1">
      <c r="A598" s="21">
        <v>2.0230815E7</v>
      </c>
      <c r="B598" s="21">
        <v>-1.18</v>
      </c>
      <c r="C598" s="21">
        <v>0.24</v>
      </c>
      <c r="D598" s="21">
        <v>-1.04</v>
      </c>
      <c r="E598" s="21">
        <v>0.02</v>
      </c>
      <c r="F598" s="22">
        <v>-0.008404696907370668</v>
      </c>
      <c r="G598" s="108">
        <v>-0.07840469690737067</v>
      </c>
    </row>
    <row r="599" ht="14.25" customHeight="1">
      <c r="A599" s="21">
        <v>2.0230816E7</v>
      </c>
      <c r="B599" s="21">
        <v>-0.81</v>
      </c>
      <c r="C599" s="21">
        <v>-0.41</v>
      </c>
      <c r="D599" s="21">
        <v>-0.13</v>
      </c>
      <c r="E599" s="21">
        <v>0.02</v>
      </c>
      <c r="F599" s="22">
        <v>0.009446693657219951</v>
      </c>
      <c r="G599" s="108">
        <v>-0.060553306342780056</v>
      </c>
    </row>
    <row r="600" ht="14.25" customHeight="1">
      <c r="A600" s="21">
        <v>2.0230817E7</v>
      </c>
      <c r="B600" s="21">
        <v>-0.87</v>
      </c>
      <c r="C600" s="21">
        <v>-0.32</v>
      </c>
      <c r="D600" s="21">
        <v>0.49</v>
      </c>
      <c r="E600" s="21">
        <v>0.02</v>
      </c>
      <c r="F600" s="22">
        <v>0.009036890319386037</v>
      </c>
      <c r="G600" s="108">
        <v>-0.06096310968061397</v>
      </c>
    </row>
    <row r="601" ht="14.25" customHeight="1">
      <c r="A601" s="21">
        <v>2.0230818E7</v>
      </c>
      <c r="B601" s="21">
        <v>0.04</v>
      </c>
      <c r="C601" s="21">
        <v>0.41</v>
      </c>
      <c r="D601" s="21">
        <v>-0.22</v>
      </c>
      <c r="E601" s="21">
        <v>0.02</v>
      </c>
      <c r="F601" s="22">
        <v>-0.002943298773309011</v>
      </c>
      <c r="G601" s="108">
        <v>-0.07294329877330902</v>
      </c>
    </row>
    <row r="602" ht="14.25" customHeight="1">
      <c r="A602" s="21">
        <v>2.0230821E7</v>
      </c>
      <c r="B602" s="21">
        <v>0.64</v>
      </c>
      <c r="C602" s="21">
        <v>-0.68</v>
      </c>
      <c r="D602" s="21">
        <v>-0.6</v>
      </c>
      <c r="E602" s="21">
        <v>0.02</v>
      </c>
      <c r="F602" s="22">
        <v>-0.020870325093660824</v>
      </c>
      <c r="G602" s="108">
        <v>-0.09087032509366083</v>
      </c>
    </row>
    <row r="603" ht="14.25" customHeight="1">
      <c r="A603" s="21">
        <v>2.0230822E7</v>
      </c>
      <c r="B603" s="21">
        <v>-0.32</v>
      </c>
      <c r="C603" s="21">
        <v>0.23</v>
      </c>
      <c r="D603" s="21">
        <v>-1.04</v>
      </c>
      <c r="E603" s="21">
        <v>0.02</v>
      </c>
      <c r="F603" s="22">
        <v>4.1851121610059216E-4</v>
      </c>
      <c r="G603" s="108">
        <v>-0.06958148878389941</v>
      </c>
    </row>
    <row r="604" ht="14.25" customHeight="1">
      <c r="A604" s="21">
        <v>2.0230823E7</v>
      </c>
      <c r="B604" s="21">
        <v>1.08</v>
      </c>
      <c r="C604" s="21">
        <v>-0.1</v>
      </c>
      <c r="D604" s="21">
        <v>-0.11</v>
      </c>
      <c r="E604" s="21">
        <v>0.02</v>
      </c>
      <c r="F604" s="22">
        <v>0.02396983058272295</v>
      </c>
      <c r="G604" s="108">
        <v>-0.046030169417277056</v>
      </c>
    </row>
    <row r="605" ht="14.25" customHeight="1">
      <c r="A605" s="21">
        <v>2.0230824E7</v>
      </c>
      <c r="B605" s="21">
        <v>-1.43</v>
      </c>
      <c r="C605" s="21">
        <v>-0.2</v>
      </c>
      <c r="D605" s="21">
        <v>0.62</v>
      </c>
      <c r="E605" s="21">
        <v>0.02</v>
      </c>
      <c r="F605" s="22">
        <v>-0.03005699189920652</v>
      </c>
      <c r="G605" s="108">
        <v>-0.10005699189920653</v>
      </c>
    </row>
    <row r="606" ht="14.25" customHeight="1">
      <c r="A606" s="21">
        <v>2.0230825E7</v>
      </c>
      <c r="B606" s="21">
        <v>0.65</v>
      </c>
      <c r="C606" s="21">
        <v>-0.07</v>
      </c>
      <c r="D606" s="21">
        <v>-0.57</v>
      </c>
      <c r="E606" s="21">
        <v>0.02</v>
      </c>
      <c r="F606" s="22">
        <v>-0.01433058678927479</v>
      </c>
      <c r="G606" s="108">
        <v>-0.0843305867892748</v>
      </c>
    </row>
    <row r="607" ht="14.25" customHeight="1">
      <c r="A607" s="21">
        <v>2.0230828E7</v>
      </c>
      <c r="B607" s="21">
        <v>0.63</v>
      </c>
      <c r="C607" s="21">
        <v>-0.01</v>
      </c>
      <c r="D607" s="21">
        <v>0.41</v>
      </c>
      <c r="E607" s="21">
        <v>0.02</v>
      </c>
      <c r="F607" s="22">
        <v>-0.0073835086577740405</v>
      </c>
      <c r="G607" s="108">
        <v>-0.07738350865777405</v>
      </c>
    </row>
    <row r="608" ht="14.25" customHeight="1">
      <c r="A608" s="21">
        <v>2.0230829E7</v>
      </c>
      <c r="B608" s="21">
        <v>1.5</v>
      </c>
      <c r="C608" s="21">
        <v>0.01</v>
      </c>
      <c r="D608" s="21">
        <v>-0.11</v>
      </c>
      <c r="E608" s="21">
        <v>0.02</v>
      </c>
      <c r="F608" s="22">
        <v>-0.02417256797156775</v>
      </c>
      <c r="G608" s="108">
        <v>-0.09417256797156776</v>
      </c>
    </row>
    <row r="609" ht="14.25" customHeight="1">
      <c r="A609" s="21">
        <v>2.023083E7</v>
      </c>
      <c r="B609" s="21">
        <v>0.41</v>
      </c>
      <c r="C609" s="21">
        <v>0.24</v>
      </c>
      <c r="D609" s="21">
        <v>-0.46</v>
      </c>
      <c r="E609" s="21">
        <v>0.02</v>
      </c>
      <c r="F609" s="22">
        <v>-0.014676491545159265</v>
      </c>
      <c r="G609" s="108">
        <v>-0.08467649154515927</v>
      </c>
    </row>
    <row r="610" ht="14.25" customHeight="1">
      <c r="A610" s="21">
        <v>2.0230831E7</v>
      </c>
      <c r="B610" s="21">
        <v>-0.08</v>
      </c>
      <c r="C610" s="21">
        <v>-0.22</v>
      </c>
      <c r="D610" s="21">
        <v>0.22</v>
      </c>
      <c r="E610" s="21">
        <v>0.02</v>
      </c>
      <c r="F610" s="22">
        <v>0.005917573532625342</v>
      </c>
      <c r="G610" s="108">
        <v>-0.06408242646737466</v>
      </c>
    </row>
    <row r="611" ht="14.25" customHeight="1">
      <c r="A611" s="21">
        <v>2.0230901E7</v>
      </c>
      <c r="B611" s="21">
        <v>0.26</v>
      </c>
      <c r="C611" s="21">
        <v>0.66</v>
      </c>
      <c r="D611" s="21">
        <v>0.58</v>
      </c>
      <c r="E611" s="21">
        <v>0.021</v>
      </c>
      <c r="F611" s="22">
        <v>0.007192661196605332</v>
      </c>
      <c r="G611" s="108">
        <v>-0.06280733880339467</v>
      </c>
    </row>
    <row r="612" ht="14.25" customHeight="1">
      <c r="A612" s="21">
        <v>2.0230905E7</v>
      </c>
      <c r="B612" s="21">
        <v>-0.54</v>
      </c>
      <c r="C612" s="21">
        <v>-1.36</v>
      </c>
      <c r="D612" s="21">
        <v>-0.86</v>
      </c>
      <c r="E612" s="21">
        <v>0.021</v>
      </c>
      <c r="F612" s="22">
        <v>-0.0023538504777965708</v>
      </c>
      <c r="G612" s="108">
        <v>-0.07235385047779658</v>
      </c>
    </row>
    <row r="613" ht="14.25" customHeight="1">
      <c r="A613" s="21">
        <v>2.0230906E7</v>
      </c>
      <c r="B613" s="21">
        <v>-0.71</v>
      </c>
      <c r="C613" s="21">
        <v>-0.01</v>
      </c>
      <c r="D613" s="21">
        <v>-0.18</v>
      </c>
      <c r="E613" s="21">
        <v>0.021</v>
      </c>
      <c r="F613" s="22">
        <v>0.010248356270130765</v>
      </c>
      <c r="G613" s="108">
        <v>-0.05975164372986924</v>
      </c>
    </row>
    <row r="614" ht="14.25" customHeight="1">
      <c r="A614" s="21">
        <v>2.0230907E7</v>
      </c>
      <c r="B614" s="21">
        <v>-0.4</v>
      </c>
      <c r="C614" s="21">
        <v>-0.63</v>
      </c>
      <c r="D614" s="21">
        <v>0.03</v>
      </c>
      <c r="E614" s="21">
        <v>0.021</v>
      </c>
      <c r="F614" s="22">
        <v>0.014383049962647387</v>
      </c>
      <c r="G614" s="108">
        <v>-0.05561695003735262</v>
      </c>
    </row>
    <row r="615" ht="14.25" customHeight="1">
      <c r="A615" s="21">
        <v>2.0230908E7</v>
      </c>
      <c r="B615" s="21">
        <v>0.12</v>
      </c>
      <c r="C615" s="21">
        <v>-0.61</v>
      </c>
      <c r="D615" s="21">
        <v>0.4</v>
      </c>
      <c r="E615" s="21">
        <v>0.021</v>
      </c>
      <c r="F615" s="22">
        <v>0.02023893699666668</v>
      </c>
      <c r="G615" s="108">
        <v>-0.04976106300333333</v>
      </c>
    </row>
    <row r="616" ht="14.25" customHeight="1">
      <c r="A616" s="21">
        <v>2.0230911E7</v>
      </c>
      <c r="B616" s="21">
        <v>0.66</v>
      </c>
      <c r="C616" s="21">
        <v>-0.26</v>
      </c>
      <c r="D616" s="21">
        <v>-0.54</v>
      </c>
      <c r="E616" s="21">
        <v>0.021</v>
      </c>
      <c r="F616" s="22">
        <v>0.015716231089223376</v>
      </c>
      <c r="G616" s="108">
        <v>-0.05428376891077663</v>
      </c>
    </row>
    <row r="617" ht="14.25" customHeight="1">
      <c r="A617" s="21">
        <v>2.0230912E7</v>
      </c>
      <c r="B617" s="21">
        <v>-0.59</v>
      </c>
      <c r="C617" s="21">
        <v>-0.24</v>
      </c>
      <c r="D617" s="21">
        <v>0.99</v>
      </c>
      <c r="E617" s="21">
        <v>0.021</v>
      </c>
      <c r="F617" s="22">
        <v>-0.0079850476974751</v>
      </c>
      <c r="G617" s="108">
        <v>-0.07798504769747511</v>
      </c>
    </row>
    <row r="618" ht="14.25" customHeight="1">
      <c r="A618" s="21">
        <v>2.0230913E7</v>
      </c>
      <c r="B618" s="21">
        <v>0.03</v>
      </c>
      <c r="C618" s="21">
        <v>-0.78</v>
      </c>
      <c r="D618" s="21">
        <v>-0.22</v>
      </c>
      <c r="E618" s="21">
        <v>0.021</v>
      </c>
      <c r="F618" s="22">
        <v>0.0019561307548254803</v>
      </c>
      <c r="G618" s="108">
        <v>-0.06804386924517453</v>
      </c>
    </row>
    <row r="619" ht="14.25" customHeight="1">
      <c r="A619" s="21">
        <v>2.0230914E7</v>
      </c>
      <c r="B619" s="21">
        <v>0.84</v>
      </c>
      <c r="C619" s="21">
        <v>0.23</v>
      </c>
      <c r="D619" s="21">
        <v>0.86</v>
      </c>
      <c r="E619" s="21">
        <v>0.021</v>
      </c>
      <c r="F619" s="22">
        <v>0.012474539361911896</v>
      </c>
      <c r="G619" s="108">
        <v>-0.05752546063808811</v>
      </c>
    </row>
    <row r="620" ht="14.25" customHeight="1">
      <c r="A620" s="21">
        <v>2.0230915E7</v>
      </c>
      <c r="B620" s="21">
        <v>-1.21</v>
      </c>
      <c r="C620" s="21">
        <v>0.15</v>
      </c>
      <c r="D620" s="21">
        <v>0.25</v>
      </c>
      <c r="E620" s="21">
        <v>0.021</v>
      </c>
      <c r="F620" s="22">
        <v>-0.0025932930140242227</v>
      </c>
      <c r="G620" s="108">
        <v>-0.07259329301402423</v>
      </c>
    </row>
    <row r="621" ht="14.25" customHeight="1">
      <c r="A621" s="21">
        <v>2.0230918E7</v>
      </c>
      <c r="B621" s="21">
        <v>-0.04</v>
      </c>
      <c r="C621" s="21">
        <v>-0.82</v>
      </c>
      <c r="D621" s="21">
        <v>-0.19</v>
      </c>
      <c r="E621" s="21">
        <v>0.021</v>
      </c>
      <c r="F621" s="22">
        <v>0.006084695953582964</v>
      </c>
      <c r="G621" s="108">
        <v>-0.06391530404641704</v>
      </c>
    </row>
    <row r="622" ht="14.25" customHeight="1">
      <c r="A622" s="21">
        <v>2.0230919E7</v>
      </c>
      <c r="B622" s="21">
        <v>-0.27</v>
      </c>
      <c r="C622" s="21">
        <v>-0.12</v>
      </c>
      <c r="D622" s="21">
        <v>0.0</v>
      </c>
      <c r="E622" s="21">
        <v>0.021</v>
      </c>
      <c r="F622" s="22">
        <v>-0.002067902395006982</v>
      </c>
      <c r="G622" s="108">
        <v>-0.07206790239500699</v>
      </c>
    </row>
    <row r="623" ht="14.25" customHeight="1">
      <c r="A623" s="21">
        <v>2.023092E7</v>
      </c>
      <c r="B623" s="21">
        <v>-0.95</v>
      </c>
      <c r="C623" s="21">
        <v>-0.1</v>
      </c>
      <c r="D623" s="21">
        <v>0.26</v>
      </c>
      <c r="E623" s="21">
        <v>0.021</v>
      </c>
      <c r="F623" s="22">
        <v>-0.006777825494333145</v>
      </c>
      <c r="G623" s="108">
        <v>-0.07677782549433315</v>
      </c>
    </row>
    <row r="624" ht="14.25" customHeight="1">
      <c r="A624" s="21">
        <v>2.0230921E7</v>
      </c>
      <c r="B624" s="21">
        <v>-1.69</v>
      </c>
      <c r="C624" s="21">
        <v>0.19</v>
      </c>
      <c r="D624" s="21">
        <v>0.38</v>
      </c>
      <c r="E624" s="21">
        <v>0.021</v>
      </c>
      <c r="F624" s="22">
        <v>-0.0032569046378322364</v>
      </c>
      <c r="G624" s="108">
        <v>-0.07325690463783224</v>
      </c>
    </row>
    <row r="625" ht="14.25" customHeight="1">
      <c r="A625" s="21">
        <v>2.0230922E7</v>
      </c>
      <c r="B625" s="21">
        <v>-0.25</v>
      </c>
      <c r="C625" s="21">
        <v>0.02</v>
      </c>
      <c r="D625" s="21">
        <v>-0.51</v>
      </c>
      <c r="E625" s="21">
        <v>0.021</v>
      </c>
      <c r="F625" s="22">
        <v>0.0013697736612092726</v>
      </c>
      <c r="G625" s="108">
        <v>-0.06863022633879073</v>
      </c>
    </row>
    <row r="626" ht="14.25" customHeight="1">
      <c r="A626" s="21">
        <v>2.0230925E7</v>
      </c>
      <c r="B626" s="21">
        <v>0.39</v>
      </c>
      <c r="C626" s="21">
        <v>-0.1</v>
      </c>
      <c r="D626" s="21">
        <v>0.33</v>
      </c>
      <c r="E626" s="21">
        <v>0.021</v>
      </c>
      <c r="F626" s="22">
        <v>0.0076618998882640454</v>
      </c>
      <c r="G626" s="108">
        <v>-0.06233810011173596</v>
      </c>
    </row>
    <row r="627" ht="14.25" customHeight="1">
      <c r="A627" s="21">
        <v>2.0230926E7</v>
      </c>
      <c r="B627" s="21">
        <v>-1.46</v>
      </c>
      <c r="C627" s="21">
        <v>0.39</v>
      </c>
      <c r="D627" s="21">
        <v>-0.51</v>
      </c>
      <c r="E627" s="21">
        <v>0.021</v>
      </c>
      <c r="F627" s="22">
        <v>0.011405508072174664</v>
      </c>
      <c r="G627" s="108">
        <v>-0.05859449192782534</v>
      </c>
    </row>
    <row r="628" ht="14.25" customHeight="1">
      <c r="A628" s="21">
        <v>2.0230927E7</v>
      </c>
      <c r="B628" s="21">
        <v>0.13</v>
      </c>
      <c r="C628" s="21">
        <v>0.7</v>
      </c>
      <c r="D628" s="21">
        <v>0.1</v>
      </c>
      <c r="E628" s="21">
        <v>0.021</v>
      </c>
      <c r="F628" s="22">
        <v>-0.0029636503082006715</v>
      </c>
      <c r="G628" s="108">
        <v>-0.07296365030820068</v>
      </c>
    </row>
    <row r="629" ht="14.25" customHeight="1">
      <c r="A629" s="21">
        <v>2.0230928E7</v>
      </c>
      <c r="B629" s="21">
        <v>0.65</v>
      </c>
      <c r="C629" s="21">
        <v>0.15</v>
      </c>
      <c r="D629" s="21">
        <v>0.04</v>
      </c>
      <c r="E629" s="21">
        <v>0.021</v>
      </c>
      <c r="F629" s="22">
        <v>-0.01784585053751453</v>
      </c>
      <c r="G629" s="108">
        <v>-0.08784585053751454</v>
      </c>
    </row>
    <row r="630" ht="14.25" customHeight="1">
      <c r="A630" s="21">
        <v>2.0230929E7</v>
      </c>
      <c r="B630" s="21">
        <v>-0.27</v>
      </c>
      <c r="C630" s="21">
        <v>-0.03</v>
      </c>
      <c r="D630" s="21">
        <v>0.31</v>
      </c>
      <c r="E630" s="21">
        <v>0.021</v>
      </c>
      <c r="F630" s="22">
        <v>-0.007448841137540407</v>
      </c>
      <c r="G630" s="108">
        <v>-0.07744884113754041</v>
      </c>
    </row>
    <row r="631" ht="14.25" customHeight="1">
      <c r="A631" s="21">
        <v>2.0231002E7</v>
      </c>
      <c r="B631" s="21">
        <v>-0.14</v>
      </c>
      <c r="C631" s="21">
        <v>-0.93</v>
      </c>
      <c r="D631" s="21">
        <v>-1.05</v>
      </c>
      <c r="E631" s="21">
        <v>0.021</v>
      </c>
      <c r="F631" s="22">
        <v>0.005027969238475816</v>
      </c>
      <c r="G631" s="108">
        <v>-0.06497203076152419</v>
      </c>
    </row>
    <row r="632" ht="14.25" customHeight="1">
      <c r="A632" s="21">
        <v>2.0231003E7</v>
      </c>
      <c r="B632" s="21">
        <v>-1.5</v>
      </c>
      <c r="C632" s="21">
        <v>-0.33</v>
      </c>
      <c r="D632" s="21">
        <v>-0.15</v>
      </c>
      <c r="E632" s="21">
        <v>0.021</v>
      </c>
      <c r="F632" s="22">
        <v>0.005062748242489867</v>
      </c>
      <c r="G632" s="108">
        <v>-0.06493725175751014</v>
      </c>
    </row>
    <row r="633" ht="14.25" customHeight="1">
      <c r="A633" s="21">
        <v>2.0231004E7</v>
      </c>
      <c r="B633" s="21">
        <v>0.77</v>
      </c>
      <c r="C633" s="21">
        <v>-0.28</v>
      </c>
      <c r="D633" s="21">
        <v>-0.37</v>
      </c>
      <c r="E633" s="21">
        <v>0.021</v>
      </c>
      <c r="F633" s="22">
        <v>0.0018401412331747746</v>
      </c>
      <c r="G633" s="108">
        <v>-0.06815985876682523</v>
      </c>
    </row>
    <row r="634" ht="14.25" customHeight="1">
      <c r="A634" s="21">
        <v>2.0231005E7</v>
      </c>
      <c r="B634" s="21">
        <v>-0.15</v>
      </c>
      <c r="C634" s="21">
        <v>0.3</v>
      </c>
      <c r="D634" s="21">
        <v>0.09</v>
      </c>
      <c r="E634" s="21">
        <v>0.021</v>
      </c>
      <c r="F634" s="22">
        <v>0.005900647379943447</v>
      </c>
      <c r="G634" s="108">
        <v>-0.06409935262005656</v>
      </c>
    </row>
    <row r="635" ht="14.25" customHeight="1">
      <c r="A635" s="21">
        <v>2.0231006E7</v>
      </c>
      <c r="B635" s="21">
        <v>1.21</v>
      </c>
      <c r="C635" s="21">
        <v>-0.3</v>
      </c>
      <c r="D635" s="21">
        <v>-0.55</v>
      </c>
      <c r="E635" s="21">
        <v>0.021</v>
      </c>
      <c r="F635" s="22">
        <v>0.006030758760196875</v>
      </c>
      <c r="G635" s="108">
        <v>-0.06396924123980313</v>
      </c>
    </row>
    <row r="636" ht="14.25" customHeight="1">
      <c r="A636" s="21">
        <v>2.0231009E7</v>
      </c>
      <c r="B636" s="21">
        <v>0.59</v>
      </c>
      <c r="C636" s="21">
        <v>-0.32</v>
      </c>
      <c r="D636" s="21">
        <v>0.26</v>
      </c>
      <c r="E636" s="21">
        <v>0.021</v>
      </c>
      <c r="F636" s="22">
        <v>0.007005854076436169</v>
      </c>
      <c r="G636" s="108">
        <v>-0.06299414592356384</v>
      </c>
    </row>
    <row r="637" ht="14.25" customHeight="1">
      <c r="A637" s="21">
        <v>2.023101E7</v>
      </c>
      <c r="B637" s="21">
        <v>0.61</v>
      </c>
      <c r="C637" s="21">
        <v>0.17</v>
      </c>
      <c r="D637" s="21">
        <v>0.62</v>
      </c>
      <c r="E637" s="21">
        <v>0.021</v>
      </c>
      <c r="F637" s="22">
        <v>-0.0019475584267527601</v>
      </c>
      <c r="G637" s="108">
        <v>-0.07194755842675277</v>
      </c>
    </row>
    <row r="638" ht="14.25" customHeight="1">
      <c r="A638" s="21">
        <v>2.0231011E7</v>
      </c>
      <c r="B638" s="21">
        <v>0.32</v>
      </c>
      <c r="C638" s="21">
        <v>-0.67</v>
      </c>
      <c r="D638" s="21">
        <v>0.38</v>
      </c>
      <c r="E638" s="21">
        <v>0.021</v>
      </c>
      <c r="F638" s="22">
        <v>0.010570377979819412</v>
      </c>
      <c r="G638" s="108">
        <v>-0.059429622020180595</v>
      </c>
    </row>
    <row r="639" ht="14.25" customHeight="1">
      <c r="A639" s="21">
        <v>2.0231012E7</v>
      </c>
      <c r="B639" s="21">
        <v>-0.81</v>
      </c>
      <c r="C639" s="21">
        <v>-1.47</v>
      </c>
      <c r="D639" s="21">
        <v>0.11</v>
      </c>
      <c r="E639" s="21">
        <v>0.021</v>
      </c>
      <c r="F639" s="22">
        <v>0.004716890132150153</v>
      </c>
      <c r="G639" s="108">
        <v>-0.06528310986784985</v>
      </c>
    </row>
    <row r="640" ht="14.25" customHeight="1">
      <c r="A640" s="21">
        <v>2.0231013E7</v>
      </c>
      <c r="B640" s="21">
        <v>-0.59</v>
      </c>
      <c r="C640" s="21">
        <v>-0.46</v>
      </c>
      <c r="D640" s="21">
        <v>0.05</v>
      </c>
      <c r="E640" s="21">
        <v>0.021</v>
      </c>
      <c r="F640" s="22">
        <v>0.010182704019488398</v>
      </c>
      <c r="G640" s="108">
        <v>-0.05981729598051161</v>
      </c>
    </row>
    <row r="641" ht="14.25" customHeight="1">
      <c r="A641" s="21">
        <v>2.0231016E7</v>
      </c>
      <c r="B641" s="21">
        <v>1.14</v>
      </c>
      <c r="C641" s="21">
        <v>0.61</v>
      </c>
      <c r="D641" s="21">
        <v>-0.1</v>
      </c>
      <c r="E641" s="21">
        <v>0.021</v>
      </c>
      <c r="F641" s="22">
        <v>-7.983876464117134E-4</v>
      </c>
      <c r="G641" s="108">
        <v>-0.07079838764641172</v>
      </c>
    </row>
    <row r="642" ht="14.25" customHeight="1">
      <c r="A642" s="21">
        <v>2.0231017E7</v>
      </c>
      <c r="B642" s="21">
        <v>0.09</v>
      </c>
      <c r="C642" s="21">
        <v>0.89</v>
      </c>
      <c r="D642" s="21">
        <v>0.68</v>
      </c>
      <c r="E642" s="21">
        <v>0.021</v>
      </c>
      <c r="F642" s="22">
        <v>0.006753710129585144</v>
      </c>
      <c r="G642" s="108">
        <v>-0.06324628987041486</v>
      </c>
    </row>
    <row r="643" ht="14.25" customHeight="1">
      <c r="A643" s="21">
        <v>2.0231018E7</v>
      </c>
      <c r="B643" s="21">
        <v>-1.47</v>
      </c>
      <c r="C643" s="21">
        <v>-0.64</v>
      </c>
      <c r="D643" s="21">
        <v>-0.17</v>
      </c>
      <c r="E643" s="21">
        <v>0.021</v>
      </c>
      <c r="F643" s="22">
        <v>0.01389385807990462</v>
      </c>
      <c r="G643" s="108">
        <v>-0.05610614192009539</v>
      </c>
    </row>
    <row r="644" ht="14.25" customHeight="1">
      <c r="A644" s="21">
        <v>2.0231019E7</v>
      </c>
      <c r="B644" s="21">
        <v>-0.92</v>
      </c>
      <c r="C644" s="21">
        <v>-0.5</v>
      </c>
      <c r="D644" s="21">
        <v>-0.22</v>
      </c>
      <c r="E644" s="21">
        <v>0.021</v>
      </c>
      <c r="F644" s="22">
        <v>0.01142908838696055</v>
      </c>
      <c r="G644" s="108">
        <v>-0.058570911613039456</v>
      </c>
    </row>
    <row r="645" ht="14.25" customHeight="1">
      <c r="A645" s="21">
        <v>2.023102E7</v>
      </c>
      <c r="B645" s="21">
        <v>-1.32</v>
      </c>
      <c r="C645" s="21">
        <v>0.06</v>
      </c>
      <c r="D645" s="21">
        <v>-0.15</v>
      </c>
      <c r="E645" s="21">
        <v>0.021</v>
      </c>
      <c r="F645" s="22">
        <v>0.0051122988168967876</v>
      </c>
      <c r="G645" s="108">
        <v>-0.06488770118310322</v>
      </c>
    </row>
    <row r="646" ht="14.25" customHeight="1">
      <c r="A646" s="21">
        <v>2.0231023E7</v>
      </c>
      <c r="B646" s="21">
        <v>-0.23</v>
      </c>
      <c r="C646" s="21">
        <v>-0.27</v>
      </c>
      <c r="D646" s="21">
        <v>-0.77</v>
      </c>
      <c r="E646" s="21">
        <v>0.021</v>
      </c>
      <c r="F646" s="22">
        <v>0.0069792758238291785</v>
      </c>
      <c r="G646" s="108">
        <v>-0.06302072417617083</v>
      </c>
    </row>
    <row r="647" ht="14.25" customHeight="1">
      <c r="A647" s="21">
        <v>2.0231024E7</v>
      </c>
      <c r="B647" s="21">
        <v>0.71</v>
      </c>
      <c r="C647" s="21">
        <v>0.25</v>
      </c>
      <c r="D647" s="21">
        <v>-0.58</v>
      </c>
      <c r="E647" s="21">
        <v>0.021</v>
      </c>
      <c r="F647" s="22">
        <v>0.01949984960222384</v>
      </c>
      <c r="G647" s="108">
        <v>-0.05050015039777617</v>
      </c>
    </row>
    <row r="648" ht="14.25" customHeight="1">
      <c r="A648" s="21">
        <v>2.0231025E7</v>
      </c>
      <c r="B648" s="21">
        <v>-1.58</v>
      </c>
      <c r="C648" s="21">
        <v>-0.3</v>
      </c>
      <c r="D648" s="21">
        <v>0.85</v>
      </c>
      <c r="E648" s="21">
        <v>0.021</v>
      </c>
      <c r="F648" s="22">
        <v>-0.021873446488175574</v>
      </c>
      <c r="G648" s="108">
        <v>-0.09187344648817558</v>
      </c>
    </row>
    <row r="649" ht="14.25" customHeight="1">
      <c r="A649" s="21">
        <v>2.0231026E7</v>
      </c>
      <c r="B649" s="21">
        <v>-1.15</v>
      </c>
      <c r="C649" s="21">
        <v>0.85</v>
      </c>
      <c r="D649" s="21">
        <v>1.68</v>
      </c>
      <c r="E649" s="21">
        <v>0.021</v>
      </c>
      <c r="F649" s="22">
        <v>-0.02529542645241034</v>
      </c>
      <c r="G649" s="108">
        <v>-0.09529542645241035</v>
      </c>
    </row>
    <row r="650" ht="14.25" customHeight="1">
      <c r="A650" s="21">
        <v>2.0231027E7</v>
      </c>
      <c r="B650" s="21">
        <v>-0.53</v>
      </c>
      <c r="C650" s="21">
        <v>-0.35</v>
      </c>
      <c r="D650" s="21">
        <v>-0.58</v>
      </c>
      <c r="E650" s="21">
        <v>0.021</v>
      </c>
      <c r="F650" s="22">
        <v>0.0012971067588174456</v>
      </c>
      <c r="G650" s="108">
        <v>-0.06870289324118256</v>
      </c>
    </row>
    <row r="651" ht="14.25" customHeight="1">
      <c r="A651" s="21">
        <v>2.023103E7</v>
      </c>
      <c r="B651" s="21">
        <v>1.15</v>
      </c>
      <c r="C651" s="21">
        <v>-0.38</v>
      </c>
      <c r="D651" s="21">
        <v>0.28</v>
      </c>
      <c r="E651" s="21">
        <v>0.021</v>
      </c>
      <c r="F651" s="22">
        <v>-0.005553476830973403</v>
      </c>
      <c r="G651" s="108">
        <v>-0.07555347683097341</v>
      </c>
    </row>
    <row r="652" ht="14.25" customHeight="1">
      <c r="A652" s="21">
        <v>2.0231031E7</v>
      </c>
      <c r="B652" s="21">
        <v>0.63</v>
      </c>
      <c r="C652" s="21">
        <v>0.05</v>
      </c>
      <c r="D652" s="21">
        <v>-0.07</v>
      </c>
      <c r="E652" s="21">
        <v>0.021</v>
      </c>
      <c r="F652" s="22">
        <v>-0.006252629724943115</v>
      </c>
      <c r="G652" s="108">
        <v>-0.07625262972494312</v>
      </c>
    </row>
    <row r="653" ht="14.25" customHeight="1">
      <c r="A653" s="21">
        <v>2.0231101E7</v>
      </c>
      <c r="B653" s="21">
        <v>0.93</v>
      </c>
      <c r="C653" s="21">
        <v>-0.63</v>
      </c>
      <c r="D653" s="21">
        <v>-0.02</v>
      </c>
      <c r="E653" s="21">
        <v>0.021</v>
      </c>
      <c r="F653" s="22">
        <v>-0.006426335336094269</v>
      </c>
      <c r="G653" s="108">
        <v>-0.07642633533609428</v>
      </c>
    </row>
    <row r="654" ht="14.25" customHeight="1">
      <c r="A654" s="21">
        <v>2.0231102E7</v>
      </c>
      <c r="B654" s="21">
        <v>1.95</v>
      </c>
      <c r="C654" s="21">
        <v>0.48</v>
      </c>
      <c r="D654" s="21">
        <v>1.64</v>
      </c>
      <c r="E654" s="21">
        <v>0.021</v>
      </c>
      <c r="F654" s="22">
        <v>0.02073058182575993</v>
      </c>
      <c r="G654" s="108">
        <v>-0.049269418174240076</v>
      </c>
    </row>
    <row r="655" ht="14.25" customHeight="1">
      <c r="A655" s="21">
        <v>2.0231103E7</v>
      </c>
      <c r="B655" s="21">
        <v>1.1</v>
      </c>
      <c r="C655" s="21">
        <v>1.61</v>
      </c>
      <c r="D655" s="21">
        <v>0.6</v>
      </c>
      <c r="E655" s="21">
        <v>0.021</v>
      </c>
      <c r="F655" s="22">
        <v>-0.005948388115061487</v>
      </c>
      <c r="G655" s="108">
        <v>-0.0759483881150615</v>
      </c>
    </row>
    <row r="656" ht="14.25" customHeight="1">
      <c r="A656" s="21">
        <v>2.0231106E7</v>
      </c>
      <c r="B656" s="21">
        <v>0.01</v>
      </c>
      <c r="C656" s="21">
        <v>-1.05</v>
      </c>
      <c r="D656" s="21">
        <v>-0.66</v>
      </c>
      <c r="E656" s="21">
        <v>0.021</v>
      </c>
      <c r="F656" s="22">
        <v>-0.02260017740753595</v>
      </c>
      <c r="G656" s="108">
        <v>-0.09260017740753596</v>
      </c>
    </row>
    <row r="657" ht="14.25" customHeight="1">
      <c r="A657" s="21">
        <v>2.0231107E7</v>
      </c>
      <c r="B657" s="21">
        <v>0.35</v>
      </c>
      <c r="C657" s="21">
        <v>-0.03</v>
      </c>
      <c r="D657" s="21">
        <v>-1.2</v>
      </c>
      <c r="E657" s="21">
        <v>0.021</v>
      </c>
      <c r="F657" s="22">
        <v>-0.011051251489868852</v>
      </c>
      <c r="G657" s="108">
        <v>-0.08105125148986886</v>
      </c>
    </row>
    <row r="658" ht="14.25" customHeight="1">
      <c r="A658" s="21">
        <v>2.0231108E7</v>
      </c>
      <c r="B658" s="21">
        <v>-0.04</v>
      </c>
      <c r="C658" s="21">
        <v>-0.83</v>
      </c>
      <c r="D658" s="21">
        <v>-0.46</v>
      </c>
      <c r="E658" s="21">
        <v>0.021</v>
      </c>
      <c r="F658" s="22">
        <v>-0.002966146006635917</v>
      </c>
      <c r="G658" s="108">
        <v>-0.07296614600663592</v>
      </c>
    </row>
    <row r="659" ht="14.25" customHeight="1">
      <c r="A659" s="21">
        <v>2.0231109E7</v>
      </c>
      <c r="B659" s="21">
        <v>-0.89</v>
      </c>
      <c r="C659" s="21">
        <v>-1.08</v>
      </c>
      <c r="D659" s="21">
        <v>0.5</v>
      </c>
      <c r="E659" s="21">
        <v>0.021</v>
      </c>
      <c r="F659" s="22">
        <v>-0.003203032456763677</v>
      </c>
      <c r="G659" s="108">
        <v>-0.07320303245676368</v>
      </c>
    </row>
    <row r="660" ht="14.25" customHeight="1">
      <c r="A660" s="21">
        <v>2.023111E7</v>
      </c>
      <c r="B660" s="21">
        <v>1.49</v>
      </c>
      <c r="C660" s="21">
        <v>-0.57</v>
      </c>
      <c r="D660" s="21">
        <v>-0.45</v>
      </c>
      <c r="E660" s="21">
        <v>0.021</v>
      </c>
      <c r="F660" s="22">
        <v>-0.01108632904749407</v>
      </c>
      <c r="G660" s="108">
        <v>-0.08108632904749408</v>
      </c>
    </row>
    <row r="661" ht="14.25" customHeight="1">
      <c r="A661" s="21">
        <v>2.0231113E7</v>
      </c>
      <c r="B661" s="21">
        <v>-0.05</v>
      </c>
      <c r="C661" s="21">
        <v>0.15</v>
      </c>
      <c r="D661" s="21">
        <v>-0.26</v>
      </c>
      <c r="E661" s="21">
        <v>0.021</v>
      </c>
      <c r="F661" s="22">
        <v>-0.0014878306680267128</v>
      </c>
      <c r="G661" s="108">
        <v>-0.07148783066802672</v>
      </c>
    </row>
    <row r="662" ht="14.25" customHeight="1">
      <c r="A662" s="21">
        <v>2.0231114E7</v>
      </c>
      <c r="B662" s="21">
        <v>2.18</v>
      </c>
      <c r="C662" s="21">
        <v>2.99</v>
      </c>
      <c r="D662" s="21">
        <v>1.19</v>
      </c>
      <c r="E662" s="21">
        <v>0.021</v>
      </c>
      <c r="F662" s="22">
        <v>0.009607935758148445</v>
      </c>
      <c r="G662" s="108">
        <v>-0.06039206424185156</v>
      </c>
    </row>
    <row r="663" ht="14.25" customHeight="1">
      <c r="A663" s="21">
        <v>2.0231115E7</v>
      </c>
      <c r="B663" s="21">
        <v>0.18</v>
      </c>
      <c r="C663" s="21">
        <v>-0.04</v>
      </c>
      <c r="D663" s="21">
        <v>0.5</v>
      </c>
      <c r="E663" s="21">
        <v>0.021</v>
      </c>
      <c r="F663" s="22">
        <v>0.004555376293062574</v>
      </c>
      <c r="G663" s="108">
        <v>-0.06544462370693743</v>
      </c>
    </row>
    <row r="664" ht="14.25" customHeight="1">
      <c r="A664" s="21">
        <v>2.0231116E7</v>
      </c>
      <c r="B664" s="21">
        <v>-0.11</v>
      </c>
      <c r="C664" s="21">
        <v>-1.41</v>
      </c>
      <c r="D664" s="21">
        <v>-0.3</v>
      </c>
      <c r="E664" s="21">
        <v>0.021</v>
      </c>
      <c r="F664" s="22">
        <v>0.0063319548836275885</v>
      </c>
      <c r="G664" s="108">
        <v>-0.06366804511637242</v>
      </c>
    </row>
    <row r="665" ht="14.25" customHeight="1">
      <c r="A665" s="21">
        <v>2.0231117E7</v>
      </c>
      <c r="B665" s="21">
        <v>0.25</v>
      </c>
      <c r="C665" s="21">
        <v>0.99</v>
      </c>
      <c r="D665" s="21">
        <v>0.62</v>
      </c>
      <c r="E665" s="21">
        <v>0.021</v>
      </c>
      <c r="F665" s="22">
        <v>-0.006320404657739531</v>
      </c>
      <c r="G665" s="108">
        <v>-0.07632040465773954</v>
      </c>
    </row>
    <row r="666" ht="14.25" customHeight="1">
      <c r="A666" s="21">
        <v>2.023112E7</v>
      </c>
      <c r="B666" s="21">
        <v>0.73</v>
      </c>
      <c r="C666" s="21">
        <v>0.0</v>
      </c>
      <c r="D666" s="21">
        <v>-0.28</v>
      </c>
      <c r="E666" s="21">
        <v>0.021</v>
      </c>
      <c r="F666" s="22">
        <v>0.0011496218599169605</v>
      </c>
      <c r="G666" s="108">
        <v>-0.06885037814008305</v>
      </c>
    </row>
    <row r="667" ht="14.25" customHeight="1">
      <c r="A667" s="21">
        <v>2.0231121E7</v>
      </c>
      <c r="B667" s="21">
        <v>-0.32</v>
      </c>
      <c r="C667" s="21">
        <v>-0.79</v>
      </c>
      <c r="D667" s="21">
        <v>-0.62</v>
      </c>
      <c r="E667" s="21">
        <v>0.021</v>
      </c>
      <c r="F667" s="22">
        <v>9.319664492080104E-4</v>
      </c>
      <c r="G667" s="108">
        <v>-0.069068033550792</v>
      </c>
    </row>
    <row r="668" ht="14.25" customHeight="1">
      <c r="A668" s="21">
        <v>2.0231122E7</v>
      </c>
      <c r="B668" s="21">
        <v>0.42</v>
      </c>
      <c r="C668" s="21">
        <v>0.21</v>
      </c>
      <c r="D668" s="21">
        <v>-0.04</v>
      </c>
      <c r="E668" s="21">
        <v>0.021</v>
      </c>
      <c r="F668" s="22">
        <v>-0.008514289485842652</v>
      </c>
      <c r="G668" s="108">
        <v>-0.07851428948584266</v>
      </c>
    </row>
    <row r="669" ht="14.25" customHeight="1">
      <c r="A669" s="21">
        <v>2.0231124E7</v>
      </c>
      <c r="B669" s="21">
        <v>0.11</v>
      </c>
      <c r="C669" s="21">
        <v>0.59</v>
      </c>
      <c r="D669" s="21">
        <v>0.18</v>
      </c>
      <c r="E669" s="21">
        <v>0.021</v>
      </c>
      <c r="F669" s="22">
        <v>0.013648223723824238</v>
      </c>
      <c r="G669" s="108">
        <v>-0.05635177627617577</v>
      </c>
    </row>
    <row r="670" ht="14.25" customHeight="1">
      <c r="A670" s="21">
        <v>2.0231127E7</v>
      </c>
      <c r="B670" s="21">
        <v>-0.23</v>
      </c>
      <c r="C670" s="21">
        <v>-0.11</v>
      </c>
      <c r="D670" s="21">
        <v>-0.08</v>
      </c>
      <c r="E670" s="21">
        <v>0.021</v>
      </c>
      <c r="F670" s="22">
        <v>-0.01584927667099345</v>
      </c>
      <c r="G670" s="108">
        <v>-0.08584927667099346</v>
      </c>
    </row>
    <row r="671" ht="14.25" customHeight="1">
      <c r="A671" s="21">
        <v>2.0231128E7</v>
      </c>
      <c r="B671" s="21">
        <v>0.06</v>
      </c>
      <c r="C671" s="21">
        <v>-0.29</v>
      </c>
      <c r="D671" s="21">
        <v>0.05</v>
      </c>
      <c r="E671" s="21">
        <v>0.021</v>
      </c>
      <c r="F671" s="22">
        <v>-0.0021680979867662042</v>
      </c>
      <c r="G671" s="108">
        <v>-0.07216809798676621</v>
      </c>
    </row>
    <row r="672" ht="14.25" customHeight="1">
      <c r="A672" s="21">
        <v>2.0231129E7</v>
      </c>
      <c r="B672" s="21">
        <v>0.01</v>
      </c>
      <c r="C672" s="21">
        <v>0.43</v>
      </c>
      <c r="D672" s="21">
        <v>0.69</v>
      </c>
      <c r="E672" s="21">
        <v>0.021</v>
      </c>
      <c r="F672" s="22">
        <v>0.01839992353278541</v>
      </c>
      <c r="G672" s="108">
        <v>-0.051600076467214595</v>
      </c>
    </row>
    <row r="673" ht="14.25" customHeight="1">
      <c r="A673" s="21">
        <v>2.023113E7</v>
      </c>
      <c r="B673" s="21">
        <v>0.35</v>
      </c>
      <c r="C673" s="21">
        <v>-0.45</v>
      </c>
      <c r="D673" s="21">
        <v>0.01</v>
      </c>
      <c r="E673" s="21">
        <v>0.021</v>
      </c>
      <c r="F673" s="22">
        <v>0.016211595807714252</v>
      </c>
      <c r="G673" s="108">
        <v>-0.053788404192285755</v>
      </c>
    </row>
    <row r="674" ht="14.25" customHeight="1">
      <c r="A674" s="21">
        <v>2.0231201E7</v>
      </c>
      <c r="B674" s="21">
        <v>0.82</v>
      </c>
      <c r="C674" s="21">
        <v>2.06</v>
      </c>
      <c r="D674" s="21">
        <v>1.07</v>
      </c>
      <c r="E674" s="21">
        <v>0.021</v>
      </c>
      <c r="F674" s="22">
        <v>0.01071077950127619</v>
      </c>
      <c r="G674" s="108">
        <v>-0.059289220498723816</v>
      </c>
    </row>
    <row r="675" ht="14.25" customHeight="1">
      <c r="A675" s="21">
        <v>2.0231204E7</v>
      </c>
      <c r="B675" s="21">
        <v>-0.44</v>
      </c>
      <c r="C675" s="21">
        <v>1.41</v>
      </c>
      <c r="D675" s="21">
        <v>0.5</v>
      </c>
      <c r="E675" s="21">
        <v>0.021</v>
      </c>
      <c r="F675" s="22">
        <v>0.011891161598601263</v>
      </c>
      <c r="G675" s="108">
        <v>-0.058108838401398744</v>
      </c>
    </row>
    <row r="676" ht="14.25" customHeight="1">
      <c r="A676" s="21">
        <v>2.0231205E7</v>
      </c>
      <c r="B676" s="21">
        <v>-0.21</v>
      </c>
      <c r="C676" s="21">
        <v>-0.82</v>
      </c>
      <c r="D676" s="21">
        <v>-0.85</v>
      </c>
      <c r="E676" s="21">
        <v>0.021</v>
      </c>
      <c r="F676" s="22">
        <v>0.004540555644259925</v>
      </c>
      <c r="G676" s="108">
        <v>-0.06545944435574008</v>
      </c>
    </row>
    <row r="677" ht="14.25" customHeight="1">
      <c r="A677" s="21">
        <v>2.0231206E7</v>
      </c>
      <c r="B677" s="21">
        <v>-0.39</v>
      </c>
      <c r="C677" s="21">
        <v>0.3</v>
      </c>
      <c r="D677" s="21">
        <v>0.32</v>
      </c>
      <c r="E677" s="21">
        <v>0.021</v>
      </c>
      <c r="F677" s="22">
        <v>0.005256610890413738</v>
      </c>
      <c r="G677" s="108">
        <v>-0.06474338910958627</v>
      </c>
    </row>
    <row r="678" ht="14.25" customHeight="1">
      <c r="A678" s="21">
        <v>2.0231207E7</v>
      </c>
      <c r="B678" s="21">
        <v>0.81</v>
      </c>
      <c r="C678" s="21">
        <v>0.04</v>
      </c>
      <c r="D678" s="21">
        <v>0.49</v>
      </c>
      <c r="E678" s="21">
        <v>0.021</v>
      </c>
      <c r="F678" s="22">
        <v>1.4046352964780517E-4</v>
      </c>
      <c r="G678" s="108">
        <v>-0.0698595364703522</v>
      </c>
    </row>
    <row r="679" ht="14.25" customHeight="1">
      <c r="A679" s="21">
        <v>2.0231208E7</v>
      </c>
      <c r="B679" s="21">
        <v>0.45</v>
      </c>
      <c r="C679" s="21">
        <v>0.02</v>
      </c>
      <c r="D679" s="21">
        <v>0.53</v>
      </c>
      <c r="E679" s="21">
        <v>0.021</v>
      </c>
      <c r="F679" s="22">
        <v>0.0027667387695557988</v>
      </c>
      <c r="G679" s="108">
        <v>-0.06723326123044421</v>
      </c>
    </row>
    <row r="680" ht="14.25" customHeight="1">
      <c r="A680" s="21">
        <v>2.0231211E7</v>
      </c>
      <c r="B680" s="21">
        <v>0.35</v>
      </c>
      <c r="C680" s="21">
        <v>-0.39</v>
      </c>
      <c r="D680" s="21">
        <v>-0.12</v>
      </c>
      <c r="E680" s="21">
        <v>0.021</v>
      </c>
      <c r="F680" s="22">
        <v>-0.008469334823031804</v>
      </c>
      <c r="G680" s="108">
        <v>-0.07846933482303181</v>
      </c>
    </row>
    <row r="681" ht="14.25" customHeight="1">
      <c r="A681" s="21">
        <v>2.0231212E7</v>
      </c>
      <c r="B681" s="21">
        <v>0.34</v>
      </c>
      <c r="C681" s="21">
        <v>-0.43</v>
      </c>
      <c r="D681" s="21">
        <v>-0.89</v>
      </c>
      <c r="E681" s="21">
        <v>0.021</v>
      </c>
      <c r="F681" s="22">
        <v>0.0048012830150854224</v>
      </c>
      <c r="G681" s="108">
        <v>-0.06519871698491458</v>
      </c>
    </row>
    <row r="682" ht="14.25" customHeight="1">
      <c r="A682" s="21">
        <v>2.0231213E7</v>
      </c>
      <c r="B682" s="21">
        <v>1.55</v>
      </c>
      <c r="C682" s="21">
        <v>1.72</v>
      </c>
      <c r="D682" s="21">
        <v>1.35</v>
      </c>
      <c r="E682" s="21">
        <v>0.021</v>
      </c>
      <c r="F682" s="22">
        <v>0.012935192048004307</v>
      </c>
      <c r="G682" s="108">
        <v>-0.0570648079519957</v>
      </c>
    </row>
    <row r="683" ht="14.25" customHeight="1">
      <c r="A683" s="21">
        <v>2.0231214E7</v>
      </c>
      <c r="B683" s="21">
        <v>0.51</v>
      </c>
      <c r="C683" s="21">
        <v>1.13</v>
      </c>
      <c r="D683" s="21">
        <v>2.03</v>
      </c>
      <c r="E683" s="21">
        <v>0.021</v>
      </c>
      <c r="F683" s="22">
        <v>0.006787492205628354</v>
      </c>
      <c r="G683" s="108">
        <v>-0.06321250779437165</v>
      </c>
    </row>
    <row r="684" ht="14.25" customHeight="1">
      <c r="A684" s="21">
        <v>2.0231215E7</v>
      </c>
      <c r="B684" s="21">
        <v>-0.06</v>
      </c>
      <c r="C684" s="21">
        <v>-0.41</v>
      </c>
      <c r="D684" s="21">
        <v>-0.57</v>
      </c>
      <c r="E684" s="21">
        <v>0.021</v>
      </c>
      <c r="F684" s="22">
        <v>0.0051786319780526835</v>
      </c>
      <c r="G684" s="108">
        <v>-0.06482136802194732</v>
      </c>
    </row>
    <row r="685" ht="14.25" customHeight="1">
      <c r="A685" s="21">
        <v>2.0231218E7</v>
      </c>
      <c r="B685" s="21">
        <v>0.42</v>
      </c>
      <c r="C685" s="21">
        <v>-0.4</v>
      </c>
      <c r="D685" s="21">
        <v>-0.36</v>
      </c>
      <c r="E685" s="21">
        <v>0.021</v>
      </c>
      <c r="F685" s="22">
        <v>-0.0025315158347853917</v>
      </c>
      <c r="G685" s="108">
        <v>-0.0725315158347854</v>
      </c>
    </row>
    <row r="686" ht="14.25" customHeight="1">
      <c r="A686" s="21">
        <v>2.0231219E7</v>
      </c>
      <c r="B686" s="21">
        <v>0.72</v>
      </c>
      <c r="C686" s="21">
        <v>1.36</v>
      </c>
      <c r="D686" s="21">
        <v>0.68</v>
      </c>
      <c r="E686" s="21">
        <v>0.021</v>
      </c>
      <c r="F686" s="22">
        <v>0.005057736482658504</v>
      </c>
      <c r="G686" s="108">
        <v>-0.0649422635173415</v>
      </c>
    </row>
    <row r="687" ht="14.25" customHeight="1">
      <c r="A687" s="21">
        <v>2.023122E7</v>
      </c>
      <c r="B687" s="21">
        <v>-1.56</v>
      </c>
      <c r="C687" s="21">
        <v>-0.38</v>
      </c>
      <c r="D687" s="21">
        <v>0.15</v>
      </c>
      <c r="E687" s="21">
        <v>0.021</v>
      </c>
      <c r="F687" s="22">
        <v>0.0037740141034390273</v>
      </c>
      <c r="G687" s="108">
        <v>-0.06622598589656098</v>
      </c>
    </row>
    <row r="688" ht="14.25" customHeight="1">
      <c r="A688" s="21">
        <v>2.0231221E7</v>
      </c>
      <c r="B688" s="21">
        <v>1.09</v>
      </c>
      <c r="C688" s="21">
        <v>0.73</v>
      </c>
      <c r="D688" s="21">
        <v>-0.02</v>
      </c>
      <c r="E688" s="21">
        <v>0.021</v>
      </c>
      <c r="F688" s="22">
        <v>-1.0339657757318932E-5</v>
      </c>
      <c r="G688" s="108">
        <v>-0.07001033965775733</v>
      </c>
    </row>
    <row r="689" ht="14.25" customHeight="1">
      <c r="A689" s="21">
        <v>2.0231222E7</v>
      </c>
      <c r="B689" s="21">
        <v>0.2</v>
      </c>
      <c r="C689" s="21">
        <v>0.64</v>
      </c>
      <c r="D689" s="21">
        <v>0.1</v>
      </c>
      <c r="E689" s="21">
        <v>0.021</v>
      </c>
      <c r="F689" s="22">
        <v>-0.004405875873711884</v>
      </c>
      <c r="G689" s="108">
        <v>-0.07440587587371189</v>
      </c>
    </row>
    <row r="690" ht="14.25" customHeight="1">
      <c r="A690" s="21">
        <v>2.0231226E7</v>
      </c>
      <c r="B690" s="21">
        <v>0.48</v>
      </c>
      <c r="C690" s="21">
        <v>0.71</v>
      </c>
      <c r="D690" s="21">
        <v>0.43</v>
      </c>
      <c r="E690" s="21">
        <v>0.021</v>
      </c>
      <c r="F690" s="22">
        <v>0.005173680452800422</v>
      </c>
      <c r="G690" s="108">
        <v>-0.06482631954719958</v>
      </c>
    </row>
    <row r="691" ht="14.25" customHeight="1">
      <c r="A691" s="21">
        <v>2.0231227E7</v>
      </c>
      <c r="B691" s="21">
        <v>0.16</v>
      </c>
      <c r="C691" s="21">
        <v>0.14</v>
      </c>
      <c r="D691" s="21">
        <v>0.1</v>
      </c>
      <c r="E691" s="21">
        <v>0.021</v>
      </c>
      <c r="F691" s="22">
        <v>0.005315607706070757</v>
      </c>
      <c r="G691" s="108">
        <v>-0.06468439229392925</v>
      </c>
    </row>
    <row r="692" ht="14.25" customHeight="1">
      <c r="A692" s="21">
        <v>2.0231228E7</v>
      </c>
      <c r="B692" s="21">
        <v>-0.01</v>
      </c>
      <c r="C692" s="21">
        <v>-0.36</v>
      </c>
      <c r="D692" s="21">
        <v>0.02</v>
      </c>
      <c r="E692" s="21">
        <v>0.021</v>
      </c>
      <c r="F692" s="22">
        <v>-0.013514761567589129</v>
      </c>
      <c r="G692" s="108">
        <v>-0.08351476156758914</v>
      </c>
    </row>
    <row r="693" ht="14.25" customHeight="1">
      <c r="A693" s="21">
        <v>2.0231229E7</v>
      </c>
      <c r="B693" s="21">
        <v>-0.43</v>
      </c>
      <c r="C693" s="21">
        <v>-1.14</v>
      </c>
      <c r="D693" s="21">
        <v>-0.36</v>
      </c>
      <c r="E693" s="21">
        <v>0.021</v>
      </c>
      <c r="F693" s="22">
        <v>-0.0029772866789441466</v>
      </c>
      <c r="G693" s="108">
        <v>-0.07297728667894415</v>
      </c>
    </row>
    <row r="694" ht="14.25" customHeight="1">
      <c r="A694" s="21">
        <v>2.0240102E7</v>
      </c>
      <c r="B694" s="21">
        <v>-0.7</v>
      </c>
      <c r="C694" s="21">
        <v>-0.56</v>
      </c>
      <c r="D694" s="21">
        <v>0.79</v>
      </c>
      <c r="E694" s="21">
        <v>0.022</v>
      </c>
      <c r="F694" s="22">
        <v>-0.004886988393402514</v>
      </c>
      <c r="G694" s="108">
        <v>-0.07488698839340252</v>
      </c>
    </row>
    <row r="695" ht="14.25" customHeight="1">
      <c r="A695" s="21">
        <v>2.0240103E7</v>
      </c>
      <c r="B695" s="21">
        <v>-1.01</v>
      </c>
      <c r="C695" s="21">
        <v>-1.94</v>
      </c>
      <c r="D695" s="21">
        <v>-0.14</v>
      </c>
      <c r="E695" s="21">
        <v>0.022</v>
      </c>
      <c r="F695" s="22">
        <v>0.0015805843063274594</v>
      </c>
      <c r="G695" s="108">
        <v>-0.06841941569367255</v>
      </c>
    </row>
    <row r="696" ht="14.25" customHeight="1">
      <c r="A696" s="21">
        <v>2.0240104E7</v>
      </c>
      <c r="B696" s="21">
        <v>-0.33</v>
      </c>
      <c r="C696" s="21">
        <v>0.21</v>
      </c>
      <c r="D696" s="21">
        <v>0.09</v>
      </c>
      <c r="E696" s="21">
        <v>0.022</v>
      </c>
      <c r="F696" s="22">
        <v>-0.001496762106463656</v>
      </c>
      <c r="G696" s="108">
        <v>-0.07149676210646366</v>
      </c>
    </row>
    <row r="697" ht="14.25" customHeight="1">
      <c r="A697" s="21">
        <v>2.0240105E7</v>
      </c>
      <c r="B697" s="21">
        <v>0.15</v>
      </c>
      <c r="C697" s="21">
        <v>-0.81</v>
      </c>
      <c r="D697" s="21">
        <v>0.65</v>
      </c>
      <c r="E697" s="21">
        <v>0.022</v>
      </c>
      <c r="F697" s="22">
        <v>0.009788196586469233</v>
      </c>
      <c r="G697" s="108">
        <v>-0.06021180341353077</v>
      </c>
    </row>
    <row r="698" ht="14.25" customHeight="1">
      <c r="A698" s="21">
        <v>2.0240108E7</v>
      </c>
      <c r="B698" s="21">
        <v>1.49</v>
      </c>
      <c r="C698" s="21">
        <v>0.91</v>
      </c>
      <c r="D698" s="21">
        <v>-1.31</v>
      </c>
      <c r="E698" s="21">
        <v>0.022</v>
      </c>
      <c r="F698" s="22">
        <v>0.017023590429981583</v>
      </c>
      <c r="G698" s="108">
        <v>-0.05297640957001842</v>
      </c>
    </row>
    <row r="699" ht="14.25" customHeight="1">
      <c r="A699" s="21">
        <v>2.0240109E7</v>
      </c>
      <c r="B699" s="21">
        <v>-0.21</v>
      </c>
      <c r="C699" s="21">
        <v>-0.43</v>
      </c>
      <c r="D699" s="21">
        <v>-0.9</v>
      </c>
      <c r="E699" s="21">
        <v>0.022</v>
      </c>
      <c r="F699" s="22">
        <v>-0.012993982929271009</v>
      </c>
      <c r="G699" s="108">
        <v>-0.08299398292927102</v>
      </c>
    </row>
    <row r="700" ht="14.25" customHeight="1">
      <c r="A700" s="21">
        <v>2.024011E7</v>
      </c>
      <c r="B700" s="21">
        <v>0.5</v>
      </c>
      <c r="C700" s="21">
        <v>-0.09</v>
      </c>
      <c r="D700" s="21">
        <v>-0.44</v>
      </c>
      <c r="E700" s="21">
        <v>0.022</v>
      </c>
      <c r="F700" s="22">
        <v>0.0066179067882894405</v>
      </c>
      <c r="G700" s="108">
        <v>-0.06338209321171057</v>
      </c>
    </row>
    <row r="701" ht="14.25" customHeight="1">
      <c r="A701" s="21">
        <v>2.0240111E7</v>
      </c>
      <c r="B701" s="21">
        <v>-0.14</v>
      </c>
      <c r="C701" s="21">
        <v>-0.45</v>
      </c>
      <c r="D701" s="21">
        <v>-0.51</v>
      </c>
      <c r="E701" s="21">
        <v>0.022</v>
      </c>
      <c r="F701" s="22">
        <v>0.015251877478693832</v>
      </c>
      <c r="G701" s="108">
        <v>-0.054748122521306175</v>
      </c>
    </row>
    <row r="702" ht="14.25" customHeight="1">
      <c r="A702" s="21">
        <v>2.0240112E7</v>
      </c>
      <c r="B702" s="21">
        <v>-0.01</v>
      </c>
      <c r="C702" s="21">
        <v>-0.1</v>
      </c>
      <c r="D702" s="21">
        <v>-0.5</v>
      </c>
      <c r="E702" s="21">
        <v>0.022</v>
      </c>
      <c r="F702" s="22">
        <v>0.004130568323836625</v>
      </c>
      <c r="G702" s="108">
        <v>-0.06586943167616338</v>
      </c>
    </row>
    <row r="703" ht="14.25" customHeight="1">
      <c r="A703" s="21">
        <v>2.0240116E7</v>
      </c>
      <c r="B703" s="21">
        <v>-0.47</v>
      </c>
      <c r="C703" s="21">
        <v>-0.74</v>
      </c>
      <c r="D703" s="21">
        <v>-0.64</v>
      </c>
      <c r="E703" s="21">
        <v>0.022</v>
      </c>
      <c r="F703" s="22">
        <v>0.012938248294210863</v>
      </c>
      <c r="G703" s="108">
        <v>-0.05706175170578914</v>
      </c>
    </row>
    <row r="704" ht="14.25" customHeight="1">
      <c r="A704" s="21">
        <v>2.0240117E7</v>
      </c>
      <c r="B704" s="21">
        <v>-0.59</v>
      </c>
      <c r="C704" s="21">
        <v>-0.08</v>
      </c>
      <c r="D704" s="21">
        <v>-0.24</v>
      </c>
      <c r="E704" s="21">
        <v>0.022</v>
      </c>
      <c r="F704" s="22">
        <v>0.011294224864653701</v>
      </c>
      <c r="G704" s="108">
        <v>-0.058705775135346305</v>
      </c>
    </row>
    <row r="705" ht="14.25" customHeight="1">
      <c r="A705" s="21">
        <v>2.0240118E7</v>
      </c>
      <c r="B705" s="21">
        <v>0.87</v>
      </c>
      <c r="C705" s="21">
        <v>-0.1</v>
      </c>
      <c r="D705" s="21">
        <v>-0.34</v>
      </c>
      <c r="E705" s="21">
        <v>0.022</v>
      </c>
      <c r="F705" s="22">
        <v>-0.002618679190157125</v>
      </c>
      <c r="G705" s="108">
        <v>-0.07261867919015713</v>
      </c>
    </row>
    <row r="706" ht="14.25" customHeight="1">
      <c r="A706" s="21">
        <v>2.0240119E7</v>
      </c>
      <c r="B706" s="21">
        <v>1.19</v>
      </c>
      <c r="C706" s="21">
        <v>-0.45</v>
      </c>
      <c r="D706" s="21">
        <v>0.65</v>
      </c>
      <c r="E706" s="21">
        <v>0.022</v>
      </c>
      <c r="F706" s="22">
        <v>0.003681821143862507</v>
      </c>
      <c r="G706" s="108">
        <v>-0.0663181788561375</v>
      </c>
    </row>
    <row r="707" ht="14.25" customHeight="1">
      <c r="A707" s="21">
        <v>2.0240122E7</v>
      </c>
      <c r="B707" s="21">
        <v>0.39</v>
      </c>
      <c r="C707" s="21">
        <v>1.74</v>
      </c>
      <c r="D707" s="21">
        <v>0.58</v>
      </c>
      <c r="E707" s="21">
        <v>0.022</v>
      </c>
      <c r="F707" s="22">
        <v>-0.006677958421887231</v>
      </c>
      <c r="G707" s="108">
        <v>-0.07667795842188724</v>
      </c>
    </row>
    <row r="708" ht="14.25" customHeight="1">
      <c r="A708" s="21">
        <v>2.0240123E7</v>
      </c>
      <c r="B708" s="21">
        <v>0.22</v>
      </c>
      <c r="C708" s="21">
        <v>-0.64</v>
      </c>
      <c r="D708" s="21">
        <v>-0.58</v>
      </c>
      <c r="E708" s="21">
        <v>0.022</v>
      </c>
      <c r="F708" s="22">
        <v>0.01124784534485368</v>
      </c>
      <c r="G708" s="108">
        <v>-0.05875215465514633</v>
      </c>
    </row>
    <row r="709" ht="14.25" customHeight="1">
      <c r="A709" s="21">
        <v>2.0240124E7</v>
      </c>
      <c r="B709" s="21">
        <v>-0.01</v>
      </c>
      <c r="C709" s="21">
        <v>-0.73</v>
      </c>
      <c r="D709" s="21">
        <v>0.02</v>
      </c>
      <c r="E709" s="21">
        <v>0.022</v>
      </c>
      <c r="F709" s="22">
        <v>0.004614153724751047</v>
      </c>
      <c r="G709" s="108">
        <v>-0.06538584627524896</v>
      </c>
    </row>
    <row r="710" ht="14.25" customHeight="1">
      <c r="A710" s="21">
        <v>2.0240125E7</v>
      </c>
      <c r="B710" s="21">
        <v>0.46</v>
      </c>
      <c r="C710" s="21">
        <v>0.05</v>
      </c>
      <c r="D710" s="21">
        <v>0.56</v>
      </c>
      <c r="E710" s="21">
        <v>0.022</v>
      </c>
      <c r="F710" s="22">
        <v>7.12906905325994E-4</v>
      </c>
      <c r="G710" s="108">
        <v>-0.06928709309467401</v>
      </c>
    </row>
    <row r="711" ht="14.25" customHeight="1">
      <c r="A711" s="21">
        <v>2.0240126E7</v>
      </c>
      <c r="B711" s="21">
        <v>-0.02</v>
      </c>
      <c r="C711" s="21">
        <v>0.37</v>
      </c>
      <c r="D711" s="21">
        <v>-0.22</v>
      </c>
      <c r="E711" s="21">
        <v>0.022</v>
      </c>
      <c r="F711" s="22">
        <v>0.010361144047605908</v>
      </c>
      <c r="G711" s="108">
        <v>-0.0596388559523941</v>
      </c>
    </row>
    <row r="712" ht="14.25" customHeight="1">
      <c r="A712" s="21">
        <v>2.0240129E7</v>
      </c>
      <c r="B712" s="21">
        <v>0.86</v>
      </c>
      <c r="C712" s="21">
        <v>1.06</v>
      </c>
      <c r="D712" s="21">
        <v>-0.57</v>
      </c>
      <c r="E712" s="21">
        <v>0.022</v>
      </c>
      <c r="F712" s="22">
        <v>0.003636808505905753</v>
      </c>
      <c r="G712" s="108">
        <v>-0.06636319149409425</v>
      </c>
    </row>
    <row r="713" ht="14.25" customHeight="1">
      <c r="A713" s="21">
        <v>2.024013E7</v>
      </c>
      <c r="B713" s="21">
        <v>-0.13</v>
      </c>
      <c r="C713" s="21">
        <v>-1.27</v>
      </c>
      <c r="D713" s="21">
        <v>0.85</v>
      </c>
      <c r="E713" s="21">
        <v>0.022</v>
      </c>
      <c r="F713" s="22">
        <v>-4.446717211018525E-4</v>
      </c>
      <c r="G713" s="108">
        <v>-0.07044467172110186</v>
      </c>
    </row>
    <row r="714" ht="14.25" customHeight="1">
      <c r="A714" s="21">
        <v>2.0240131E7</v>
      </c>
      <c r="B714" s="21">
        <v>-1.74</v>
      </c>
      <c r="C714" s="21">
        <v>-0.91</v>
      </c>
      <c r="D714" s="21">
        <v>-0.31</v>
      </c>
      <c r="E714" s="21">
        <v>0.022</v>
      </c>
      <c r="F714" s="22">
        <v>0.007323628219484846</v>
      </c>
      <c r="G714" s="108">
        <v>-0.06267637178051516</v>
      </c>
    </row>
    <row r="715" ht="14.25" customHeight="1">
      <c r="A715" s="21">
        <v>2.0240201E7</v>
      </c>
      <c r="B715" s="21">
        <v>1.23</v>
      </c>
      <c r="C715" s="21">
        <v>0.64</v>
      </c>
      <c r="D715" s="21">
        <v>-1.35</v>
      </c>
      <c r="E715" s="21">
        <v>0.021</v>
      </c>
      <c r="F715" s="22">
        <v>0.014795790813427745</v>
      </c>
      <c r="G715" s="108">
        <v>-0.05520420918657226</v>
      </c>
    </row>
    <row r="716" ht="14.25" customHeight="1">
      <c r="A716" s="21">
        <v>2.0240202E7</v>
      </c>
      <c r="B716" s="21">
        <v>0.99</v>
      </c>
      <c r="C716" s="21">
        <v>-1.45</v>
      </c>
      <c r="D716" s="21">
        <v>-0.51</v>
      </c>
      <c r="E716" s="21">
        <v>0.021</v>
      </c>
      <c r="F716" s="22">
        <v>0.010414394139463212</v>
      </c>
      <c r="G716" s="108">
        <v>-0.059585605860536794</v>
      </c>
    </row>
    <row r="717" ht="14.25" customHeight="1">
      <c r="A717" s="21">
        <v>2.0240205E7</v>
      </c>
      <c r="B717" s="21">
        <v>-0.42</v>
      </c>
      <c r="C717" s="21">
        <v>-0.73</v>
      </c>
      <c r="D717" s="21">
        <v>-0.66</v>
      </c>
      <c r="E717" s="21">
        <v>0.021</v>
      </c>
      <c r="F717" s="22">
        <v>-0.01384831397060482</v>
      </c>
      <c r="G717" s="108">
        <v>-0.08384831397060483</v>
      </c>
    </row>
    <row r="718" ht="14.25" customHeight="1">
      <c r="A718" s="21">
        <v>2.0240206E7</v>
      </c>
      <c r="B718" s="21">
        <v>0.27</v>
      </c>
      <c r="C718" s="21">
        <v>0.87</v>
      </c>
      <c r="D718" s="21">
        <v>-0.49</v>
      </c>
      <c r="E718" s="21">
        <v>0.021</v>
      </c>
      <c r="F718" s="22">
        <v>-0.0019663683211282867</v>
      </c>
      <c r="G718" s="108">
        <v>-0.0719663683211283</v>
      </c>
    </row>
    <row r="719" ht="14.25" customHeight="1">
      <c r="A719" s="21">
        <v>2.0240207E7</v>
      </c>
      <c r="B719" s="21">
        <v>0.77</v>
      </c>
      <c r="C719" s="21">
        <v>-0.89</v>
      </c>
      <c r="D719" s="21">
        <v>-0.62</v>
      </c>
      <c r="E719" s="21">
        <v>0.021</v>
      </c>
      <c r="F719" s="22">
        <v>0.006689419795221863</v>
      </c>
      <c r="G719" s="108">
        <v>-0.06331058020477814</v>
      </c>
    </row>
    <row r="720" ht="14.25" customHeight="1">
      <c r="A720" s="21">
        <v>2.0240208E7</v>
      </c>
      <c r="B720" s="21">
        <v>0.21</v>
      </c>
      <c r="C720" s="21">
        <v>1.48</v>
      </c>
      <c r="D720" s="21">
        <v>0.03</v>
      </c>
      <c r="E720" s="21">
        <v>0.021</v>
      </c>
      <c r="F720" s="22">
        <v>0.01669037787570682</v>
      </c>
      <c r="G720" s="108">
        <v>-0.05330962212429319</v>
      </c>
    </row>
    <row r="721" ht="14.25" customHeight="1">
      <c r="A721" s="21">
        <v>2.0240209E7</v>
      </c>
      <c r="B721" s="21">
        <v>0.65</v>
      </c>
      <c r="C721" s="21">
        <v>1.01</v>
      </c>
      <c r="D721" s="21">
        <v>-0.43</v>
      </c>
      <c r="E721" s="21">
        <v>0.021</v>
      </c>
      <c r="F721" s="22">
        <v>0.0034936626584336494</v>
      </c>
      <c r="G721" s="108">
        <v>-0.06650633734156636</v>
      </c>
    </row>
    <row r="722" ht="14.25" customHeight="1">
      <c r="A722" s="21">
        <v>2.0240212E7</v>
      </c>
      <c r="B722" s="21">
        <v>0.05</v>
      </c>
      <c r="C722" s="21">
        <v>1.3</v>
      </c>
      <c r="D722" s="21">
        <v>1.1</v>
      </c>
      <c r="E722" s="21">
        <v>0.021</v>
      </c>
      <c r="F722" s="22">
        <v>0.006636444361359128</v>
      </c>
      <c r="G722" s="108">
        <v>-0.06336355563864088</v>
      </c>
    </row>
    <row r="723" ht="14.25" customHeight="1">
      <c r="A723" s="21">
        <v>2.0240213E7</v>
      </c>
      <c r="B723" s="21">
        <v>-1.6</v>
      </c>
      <c r="C723" s="21">
        <v>-2.4</v>
      </c>
      <c r="D723" s="21">
        <v>-0.66</v>
      </c>
      <c r="E723" s="21">
        <v>0.021</v>
      </c>
      <c r="F723" s="22">
        <v>0.002177934942975357</v>
      </c>
      <c r="G723" s="108">
        <v>-0.06782206505702465</v>
      </c>
    </row>
    <row r="724" ht="14.25" customHeight="1">
      <c r="A724" s="21">
        <v>2.0240214E7</v>
      </c>
      <c r="B724" s="21">
        <v>1.14</v>
      </c>
      <c r="C724" s="21">
        <v>1.56</v>
      </c>
      <c r="D724" s="21">
        <v>-0.2</v>
      </c>
      <c r="E724" s="21">
        <v>0.021</v>
      </c>
      <c r="F724" s="22">
        <v>-0.010783825420175197</v>
      </c>
      <c r="G724" s="108">
        <v>-0.0807838254201752</v>
      </c>
    </row>
    <row r="725" ht="14.25" customHeight="1">
      <c r="A725" s="21">
        <v>2.0240215E7</v>
      </c>
      <c r="B725" s="21">
        <v>0.67</v>
      </c>
      <c r="C725" s="21">
        <v>0.85</v>
      </c>
      <c r="D725" s="21">
        <v>1.03</v>
      </c>
      <c r="E725" s="21">
        <v>0.021</v>
      </c>
      <c r="F725" s="22">
        <v>0.007844876898471798</v>
      </c>
      <c r="G725" s="108">
        <v>-0.06215512310152821</v>
      </c>
    </row>
    <row r="726" ht="14.25" customHeight="1">
      <c r="A726" s="21">
        <v>2.0240216E7</v>
      </c>
      <c r="B726" s="21">
        <v>-0.53</v>
      </c>
      <c r="C726" s="21">
        <v>-0.64</v>
      </c>
      <c r="D726" s="21">
        <v>-0.21</v>
      </c>
      <c r="E726" s="21">
        <v>0.021</v>
      </c>
      <c r="F726" s="22">
        <v>-0.006068411770166038</v>
      </c>
      <c r="G726" s="108">
        <v>-0.07606841177016604</v>
      </c>
    </row>
    <row r="727" ht="14.25" customHeight="1">
      <c r="A727" s="21">
        <v>2.024022E7</v>
      </c>
      <c r="B727" s="21">
        <v>-0.74</v>
      </c>
      <c r="C727" s="21">
        <v>-0.92</v>
      </c>
      <c r="D727" s="21">
        <v>0.41</v>
      </c>
      <c r="E727" s="21">
        <v>0.021</v>
      </c>
      <c r="F727" s="22">
        <v>0.007234266347221352</v>
      </c>
      <c r="G727" s="108">
        <v>-0.06276573365277865</v>
      </c>
    </row>
    <row r="728" ht="14.25" customHeight="1">
      <c r="A728" s="21">
        <v>2.0240221E7</v>
      </c>
      <c r="B728" s="21">
        <v>-0.03</v>
      </c>
      <c r="C728" s="21">
        <v>-0.8</v>
      </c>
      <c r="D728" s="21">
        <v>0.12</v>
      </c>
      <c r="E728" s="21">
        <v>0.021</v>
      </c>
      <c r="F728" s="22">
        <v>0.005357835246566189</v>
      </c>
      <c r="G728" s="108">
        <v>-0.06464216475343382</v>
      </c>
    </row>
    <row r="729" ht="14.25" customHeight="1">
      <c r="A729" s="21">
        <v>2.0240222E7</v>
      </c>
      <c r="B729" s="21">
        <v>2.02</v>
      </c>
      <c r="C729" s="21">
        <v>-1.2</v>
      </c>
      <c r="D729" s="21">
        <v>-1.32</v>
      </c>
      <c r="E729" s="21">
        <v>0.021</v>
      </c>
      <c r="F729" s="22">
        <v>0.02016133865535119</v>
      </c>
      <c r="G729" s="108">
        <v>-0.049838661344648816</v>
      </c>
    </row>
    <row r="730" ht="14.25" customHeight="1">
      <c r="A730" s="21">
        <v>2.0240223E7</v>
      </c>
      <c r="B730" s="21">
        <v>0.02</v>
      </c>
      <c r="C730" s="21">
        <v>0.29</v>
      </c>
      <c r="D730" s="21">
        <v>-0.04</v>
      </c>
      <c r="E730" s="21">
        <v>0.021</v>
      </c>
      <c r="F730" s="22">
        <v>0.01209511100327565</v>
      </c>
      <c r="G730" s="108">
        <v>-0.05790488899672436</v>
      </c>
    </row>
    <row r="731" ht="14.25" customHeight="1">
      <c r="A731" s="21">
        <v>2.0240226E7</v>
      </c>
      <c r="B731" s="21">
        <v>-0.25</v>
      </c>
      <c r="C731" s="21">
        <v>0.99</v>
      </c>
      <c r="D731" s="21">
        <v>-0.1</v>
      </c>
      <c r="E731" s="21">
        <v>0.021</v>
      </c>
      <c r="F731" s="22">
        <v>0.007295345398555586</v>
      </c>
      <c r="G731" s="108">
        <v>-0.06270465460144442</v>
      </c>
    </row>
    <row r="732" ht="14.25" customHeight="1">
      <c r="A732" s="21">
        <v>2.0240227E7</v>
      </c>
      <c r="B732" s="21">
        <v>0.27</v>
      </c>
      <c r="C732" s="21">
        <v>1.19</v>
      </c>
      <c r="D732" s="21">
        <v>-0.44</v>
      </c>
      <c r="E732" s="21">
        <v>0.021</v>
      </c>
      <c r="F732" s="22">
        <v>0.005739498070447047</v>
      </c>
      <c r="G732" s="108">
        <v>-0.06426050192955296</v>
      </c>
    </row>
    <row r="733" ht="14.25" customHeight="1">
      <c r="A733" s="21">
        <v>2.0240228E7</v>
      </c>
      <c r="B733" s="21">
        <v>-0.26</v>
      </c>
      <c r="C733" s="21">
        <v>-0.85</v>
      </c>
      <c r="D733" s="21">
        <v>-0.01</v>
      </c>
      <c r="E733" s="21">
        <v>0.021</v>
      </c>
      <c r="F733" s="22">
        <v>0.012821151165106626</v>
      </c>
      <c r="G733" s="108">
        <v>-0.05717884883489338</v>
      </c>
    </row>
    <row r="734" ht="14.25" customHeight="1">
      <c r="A734" s="21">
        <v>2.0240229E7</v>
      </c>
      <c r="B734" s="21">
        <v>0.54</v>
      </c>
      <c r="C734" s="21">
        <v>-0.34</v>
      </c>
      <c r="D734" s="21">
        <v>0.99</v>
      </c>
      <c r="E734" s="21">
        <v>0.021</v>
      </c>
      <c r="F734" s="22">
        <v>-0.021199863541108255</v>
      </c>
      <c r="G734" s="108">
        <v>-0.09119986354110826</v>
      </c>
    </row>
    <row r="735" ht="14.25" customHeight="1">
      <c r="A735" s="21">
        <v>2.0240301E7</v>
      </c>
      <c r="B735" s="21">
        <v>0.76</v>
      </c>
      <c r="C735" s="21">
        <v>0.09</v>
      </c>
      <c r="D735" s="21">
        <v>-0.56</v>
      </c>
      <c r="E735" s="21">
        <v>0.021</v>
      </c>
      <c r="F735" s="22">
        <v>0.013484145016299687</v>
      </c>
      <c r="G735" s="108">
        <v>-0.05651585498370032</v>
      </c>
    </row>
    <row r="736" ht="14.25" customHeight="1">
      <c r="A736" s="21">
        <v>2.0240304E7</v>
      </c>
      <c r="B736" s="21">
        <v>-0.18</v>
      </c>
      <c r="C736" s="21">
        <v>-0.79</v>
      </c>
      <c r="D736" s="21">
        <v>0.35</v>
      </c>
      <c r="E736" s="21">
        <v>0.021</v>
      </c>
      <c r="F736" s="22">
        <v>-0.0034823483086615648</v>
      </c>
      <c r="G736" s="108">
        <v>-0.07348234830866157</v>
      </c>
    </row>
    <row r="737" ht="14.25" customHeight="1">
      <c r="A737" s="21">
        <v>2.0240305E7</v>
      </c>
      <c r="B737" s="21">
        <v>-1.08</v>
      </c>
      <c r="C737" s="21">
        <v>-0.29</v>
      </c>
      <c r="D737" s="21">
        <v>1.13</v>
      </c>
      <c r="E737" s="21">
        <v>0.021</v>
      </c>
      <c r="F737" s="22">
        <v>0.011475511855124854</v>
      </c>
      <c r="G737" s="108">
        <v>-0.05852448814487515</v>
      </c>
    </row>
    <row r="738" ht="14.25" customHeight="1">
      <c r="A738" s="21">
        <v>2.0240306E7</v>
      </c>
      <c r="B738" s="21">
        <v>0.53</v>
      </c>
      <c r="C738" s="21">
        <v>-0.18</v>
      </c>
      <c r="D738" s="21">
        <v>-0.02</v>
      </c>
      <c r="E738" s="21">
        <v>0.021</v>
      </c>
      <c r="F738" s="22">
        <v>-0.05404132571966802</v>
      </c>
      <c r="G738" s="108">
        <v>-0.12404132571966803</v>
      </c>
    </row>
    <row r="739" ht="14.25" customHeight="1">
      <c r="A739" s="21">
        <v>2.0240307E7</v>
      </c>
      <c r="B739" s="21">
        <v>1.02</v>
      </c>
      <c r="C739" s="21">
        <v>-0.47</v>
      </c>
      <c r="D739" s="21">
        <v>0.05</v>
      </c>
      <c r="E739" s="21">
        <v>0.021</v>
      </c>
      <c r="F739" s="22">
        <v>0.0036276409698918766</v>
      </c>
      <c r="G739" s="108">
        <v>-0.06637235903010813</v>
      </c>
    </row>
    <row r="740" ht="14.25" customHeight="1">
      <c r="A740" s="21">
        <v>2.0240308E7</v>
      </c>
      <c r="B740" s="21">
        <v>-0.66</v>
      </c>
      <c r="C740" s="21">
        <v>0.48</v>
      </c>
      <c r="D740" s="21">
        <v>0.6</v>
      </c>
      <c r="E740" s="21">
        <v>0.021</v>
      </c>
      <c r="F740" s="22">
        <v>0.007116506009758439</v>
      </c>
      <c r="G740" s="108">
        <v>-0.06288349399024157</v>
      </c>
    </row>
    <row r="741" ht="14.25" customHeight="1">
      <c r="A741" s="21">
        <v>2.0240311E7</v>
      </c>
      <c r="B741" s="21">
        <v>-0.21</v>
      </c>
      <c r="C741" s="21">
        <v>-0.71</v>
      </c>
      <c r="D741" s="21">
        <v>0.4</v>
      </c>
      <c r="E741" s="21">
        <v>0.021</v>
      </c>
      <c r="F741" s="22">
        <v>0.015112528539847014</v>
      </c>
      <c r="G741" s="108">
        <v>-0.05488747146015299</v>
      </c>
    </row>
    <row r="742" ht="14.25" customHeight="1">
      <c r="A742" s="21">
        <v>2.0240312E7</v>
      </c>
      <c r="B742" s="21">
        <v>1.04</v>
      </c>
      <c r="C742" s="21">
        <v>-0.97</v>
      </c>
      <c r="D742" s="21">
        <v>-0.68</v>
      </c>
      <c r="E742" s="21">
        <v>0.021</v>
      </c>
      <c r="F742" s="22">
        <v>0.01566832715761568</v>
      </c>
      <c r="G742" s="108">
        <v>-0.054331672842384326</v>
      </c>
    </row>
    <row r="743" ht="14.25" customHeight="1">
      <c r="A743" s="21">
        <v>2.0240313E7</v>
      </c>
      <c r="B743" s="21">
        <v>-0.14</v>
      </c>
      <c r="C743" s="21">
        <v>0.3</v>
      </c>
      <c r="D743" s="21">
        <v>-0.04</v>
      </c>
      <c r="E743" s="21">
        <v>0.021</v>
      </c>
      <c r="F743" s="22">
        <v>-0.013496011716716994</v>
      </c>
      <c r="G743" s="108">
        <v>-0.083496011716717</v>
      </c>
    </row>
    <row r="744" ht="14.25" customHeight="1">
      <c r="A744" s="21"/>
      <c r="B744" s="21"/>
      <c r="C744" s="21"/>
      <c r="D744" s="21"/>
      <c r="E744" s="21"/>
      <c r="F744" s="22"/>
      <c r="G744" s="108">
        <v>-0.065991</v>
      </c>
    </row>
    <row r="745" ht="14.25" customHeight="1">
      <c r="A745" s="21"/>
      <c r="B745" s="21"/>
      <c r="C745" s="21"/>
      <c r="D745" s="21"/>
      <c r="E745" s="21"/>
      <c r="F745" s="22"/>
      <c r="G745" s="22"/>
    </row>
    <row r="746" ht="14.25" customHeight="1">
      <c r="A746" s="21"/>
      <c r="B746" s="21"/>
      <c r="C746" s="21"/>
      <c r="D746" s="21"/>
      <c r="E746" s="21"/>
      <c r="F746" s="22"/>
      <c r="G746" s="22"/>
    </row>
    <row r="747" ht="14.25" customHeight="1">
      <c r="A747" s="21"/>
      <c r="B747" s="21"/>
      <c r="C747" s="21"/>
      <c r="D747" s="21"/>
      <c r="E747" s="21"/>
      <c r="F747" s="22"/>
      <c r="G747" s="22"/>
    </row>
    <row r="748" ht="14.25" customHeight="1">
      <c r="A748" s="21"/>
      <c r="B748" s="21"/>
      <c r="C748" s="21"/>
      <c r="D748" s="21"/>
      <c r="E748" s="21"/>
      <c r="F748" s="22"/>
      <c r="G748" s="22"/>
    </row>
    <row r="749" ht="14.25" customHeight="1">
      <c r="A749" s="21"/>
      <c r="B749" s="21"/>
      <c r="C749" s="21"/>
      <c r="D749" s="21"/>
      <c r="E749" s="21"/>
      <c r="F749" s="22"/>
      <c r="G749" s="22"/>
    </row>
    <row r="750" ht="14.25" customHeight="1">
      <c r="A750" s="21"/>
      <c r="B750" s="21"/>
      <c r="C750" s="21"/>
      <c r="D750" s="21"/>
      <c r="E750" s="21"/>
      <c r="F750" s="22"/>
      <c r="G750" s="22"/>
    </row>
    <row r="751" ht="14.25" customHeight="1">
      <c r="A751" s="21"/>
      <c r="B751" s="21"/>
      <c r="C751" s="21"/>
      <c r="D751" s="21"/>
      <c r="E751" s="21"/>
      <c r="F751" s="22"/>
      <c r="G751" s="22"/>
    </row>
    <row r="752" ht="14.25" customHeight="1">
      <c r="A752" s="21"/>
      <c r="B752" s="21"/>
      <c r="C752" s="21"/>
      <c r="D752" s="21"/>
      <c r="E752" s="21"/>
      <c r="F752" s="22"/>
      <c r="G752" s="22"/>
    </row>
    <row r="753" ht="14.25" customHeight="1">
      <c r="A753" s="21"/>
      <c r="B753" s="21"/>
      <c r="C753" s="21"/>
      <c r="D753" s="21"/>
      <c r="E753" s="21"/>
      <c r="F753" s="22"/>
      <c r="G753" s="22"/>
    </row>
    <row r="754" ht="14.25" customHeight="1">
      <c r="A754" s="21"/>
      <c r="B754" s="21"/>
      <c r="C754" s="21"/>
      <c r="D754" s="21"/>
      <c r="E754" s="21"/>
      <c r="F754" s="22"/>
      <c r="G754" s="22"/>
    </row>
    <row r="755" ht="14.25" customHeight="1">
      <c r="A755" s="22"/>
      <c r="B755" s="22"/>
      <c r="C755" s="22"/>
      <c r="D755" s="22"/>
      <c r="E755" s="22"/>
      <c r="F755" s="22"/>
      <c r="G755" s="22"/>
    </row>
    <row r="756" ht="14.25" customHeight="1">
      <c r="A756" s="22"/>
      <c r="B756" s="22"/>
      <c r="C756" s="22"/>
      <c r="D756" s="22"/>
      <c r="E756" s="22"/>
      <c r="F756" s="22"/>
      <c r="G756" s="22"/>
    </row>
    <row r="757" ht="14.25" customHeight="1">
      <c r="A757" s="22"/>
      <c r="B757" s="22"/>
      <c r="C757" s="22"/>
      <c r="D757" s="22"/>
      <c r="E757" s="22"/>
      <c r="F757" s="22"/>
      <c r="G757" s="22"/>
    </row>
    <row r="758" ht="14.25" customHeight="1">
      <c r="A758" s="22"/>
      <c r="B758" s="22"/>
      <c r="C758" s="22"/>
      <c r="D758" s="22"/>
      <c r="E758" s="22"/>
      <c r="F758" s="22"/>
      <c r="G758" s="22"/>
    </row>
    <row r="759" ht="14.25" customHeight="1">
      <c r="A759" s="22"/>
      <c r="B759" s="22"/>
      <c r="C759" s="22"/>
      <c r="D759" s="22"/>
      <c r="E759" s="22"/>
      <c r="F759" s="22"/>
      <c r="G759" s="22"/>
    </row>
    <row r="760" ht="14.25" customHeight="1">
      <c r="A760" s="22"/>
      <c r="B760" s="22"/>
      <c r="C760" s="22"/>
      <c r="D760" s="22"/>
      <c r="E760" s="22"/>
      <c r="F760" s="22"/>
      <c r="G760" s="22"/>
    </row>
    <row r="761" ht="14.25" customHeight="1">
      <c r="A761" s="22"/>
      <c r="B761" s="22"/>
      <c r="C761" s="22"/>
      <c r="D761" s="22"/>
      <c r="E761" s="22"/>
      <c r="F761" s="22"/>
      <c r="G761" s="22"/>
    </row>
    <row r="762" ht="14.25" customHeight="1">
      <c r="A762" s="22"/>
      <c r="B762" s="22"/>
      <c r="C762" s="22"/>
      <c r="D762" s="22"/>
      <c r="E762" s="22"/>
      <c r="F762" s="22"/>
      <c r="G762" s="22"/>
    </row>
    <row r="763" ht="14.25" customHeight="1">
      <c r="A763" s="22"/>
      <c r="B763" s="22"/>
      <c r="C763" s="22"/>
      <c r="D763" s="22"/>
      <c r="E763" s="22"/>
      <c r="F763" s="22"/>
      <c r="G763" s="22"/>
    </row>
    <row r="764" ht="14.25" customHeight="1">
      <c r="A764" s="22"/>
      <c r="B764" s="22"/>
      <c r="C764" s="22"/>
      <c r="D764" s="22"/>
      <c r="E764" s="22"/>
      <c r="F764" s="22"/>
      <c r="G764" s="22"/>
    </row>
    <row r="765" ht="14.25" customHeight="1">
      <c r="A765" s="22"/>
      <c r="B765" s="22"/>
      <c r="C765" s="22"/>
      <c r="D765" s="22"/>
      <c r="E765" s="22"/>
      <c r="F765" s="22"/>
      <c r="G765" s="22"/>
    </row>
    <row r="766" ht="14.25" customHeight="1">
      <c r="A766" s="22"/>
      <c r="B766" s="22"/>
      <c r="C766" s="22"/>
      <c r="D766" s="22"/>
      <c r="E766" s="22"/>
      <c r="F766" s="22"/>
      <c r="G766" s="22"/>
    </row>
    <row r="767" ht="14.25" customHeight="1">
      <c r="A767" s="22"/>
      <c r="B767" s="22"/>
      <c r="C767" s="22"/>
      <c r="D767" s="22"/>
      <c r="E767" s="22"/>
      <c r="F767" s="22"/>
      <c r="G767" s="22"/>
    </row>
    <row r="768" ht="14.25" customHeight="1">
      <c r="A768" s="22"/>
      <c r="B768" s="22"/>
      <c r="C768" s="22"/>
      <c r="D768" s="22"/>
      <c r="E768" s="22"/>
      <c r="F768" s="22"/>
      <c r="G768" s="22"/>
    </row>
    <row r="769" ht="14.25" customHeight="1">
      <c r="A769" s="22"/>
      <c r="B769" s="22"/>
      <c r="C769" s="22"/>
      <c r="D769" s="22"/>
      <c r="E769" s="22"/>
      <c r="F769" s="22"/>
      <c r="G769" s="22"/>
    </row>
    <row r="770" ht="14.25" customHeight="1">
      <c r="A770" s="22"/>
      <c r="B770" s="22"/>
      <c r="C770" s="22"/>
      <c r="D770" s="22"/>
      <c r="E770" s="22"/>
      <c r="F770" s="22"/>
      <c r="G770" s="22"/>
    </row>
    <row r="771" ht="14.25" customHeight="1">
      <c r="A771" s="22"/>
      <c r="B771" s="22"/>
      <c r="C771" s="22"/>
      <c r="D771" s="22"/>
      <c r="E771" s="22"/>
      <c r="F771" s="22"/>
      <c r="G771" s="22"/>
    </row>
    <row r="772" ht="14.25" customHeight="1">
      <c r="A772" s="22"/>
      <c r="B772" s="22"/>
      <c r="C772" s="22"/>
      <c r="D772" s="22"/>
      <c r="E772" s="22"/>
      <c r="F772" s="22"/>
      <c r="G772" s="22"/>
    </row>
    <row r="773" ht="14.25" customHeight="1">
      <c r="A773" s="22"/>
      <c r="B773" s="22"/>
      <c r="C773" s="22"/>
      <c r="D773" s="22"/>
      <c r="E773" s="22"/>
      <c r="F773" s="22"/>
      <c r="G773" s="22"/>
    </row>
    <row r="774" ht="14.25" customHeight="1">
      <c r="A774" s="22"/>
      <c r="B774" s="22"/>
      <c r="C774" s="22"/>
      <c r="D774" s="22"/>
      <c r="E774" s="22"/>
      <c r="F774" s="22"/>
      <c r="G774" s="22"/>
    </row>
    <row r="775" ht="14.25" customHeight="1">
      <c r="A775" s="22"/>
      <c r="B775" s="22"/>
      <c r="C775" s="22"/>
      <c r="D775" s="22"/>
      <c r="E775" s="22"/>
      <c r="F775" s="22"/>
      <c r="G775" s="22"/>
    </row>
    <row r="776" ht="14.25" customHeight="1">
      <c r="A776" s="22"/>
      <c r="B776" s="22"/>
      <c r="C776" s="22"/>
      <c r="D776" s="22"/>
      <c r="E776" s="22"/>
      <c r="F776" s="22"/>
      <c r="G776" s="22"/>
    </row>
    <row r="777" ht="14.25" customHeight="1">
      <c r="A777" s="22"/>
      <c r="B777" s="22"/>
      <c r="C777" s="22"/>
      <c r="D777" s="22"/>
      <c r="E777" s="22"/>
      <c r="F777" s="22"/>
      <c r="G777" s="22"/>
    </row>
    <row r="778" ht="14.25" customHeight="1">
      <c r="A778" s="22"/>
      <c r="B778" s="22"/>
      <c r="C778" s="22"/>
      <c r="D778" s="22"/>
      <c r="E778" s="22"/>
      <c r="F778" s="22"/>
      <c r="G778" s="22"/>
    </row>
    <row r="779" ht="14.25" customHeight="1">
      <c r="A779" s="22"/>
      <c r="B779" s="22"/>
      <c r="C779" s="22"/>
      <c r="D779" s="22"/>
      <c r="E779" s="22"/>
      <c r="F779" s="22"/>
      <c r="G779" s="22"/>
    </row>
    <row r="780" ht="14.25" customHeight="1">
      <c r="A780" s="22"/>
      <c r="B780" s="22"/>
      <c r="C780" s="22"/>
      <c r="D780" s="22"/>
      <c r="E780" s="22"/>
      <c r="F780" s="22"/>
      <c r="G780" s="22"/>
    </row>
    <row r="781" ht="14.25" customHeight="1">
      <c r="A781" s="22"/>
      <c r="B781" s="22"/>
      <c r="C781" s="22"/>
      <c r="D781" s="22"/>
      <c r="E781" s="22"/>
      <c r="F781" s="22"/>
      <c r="G781" s="22"/>
    </row>
    <row r="782" ht="14.25" customHeight="1">
      <c r="A782" s="22"/>
      <c r="B782" s="22"/>
      <c r="C782" s="22"/>
      <c r="D782" s="22"/>
      <c r="E782" s="22"/>
      <c r="F782" s="22"/>
      <c r="G782" s="22"/>
    </row>
    <row r="783" ht="14.25" customHeight="1">
      <c r="A783" s="22"/>
      <c r="B783" s="22"/>
      <c r="C783" s="22"/>
      <c r="D783" s="22"/>
      <c r="E783" s="22"/>
      <c r="F783" s="22"/>
      <c r="G783" s="22"/>
    </row>
    <row r="784" ht="14.25" customHeight="1">
      <c r="A784" s="22"/>
      <c r="B784" s="22"/>
      <c r="C784" s="22"/>
      <c r="D784" s="22"/>
      <c r="E784" s="22"/>
      <c r="F784" s="22"/>
      <c r="G784" s="22"/>
    </row>
    <row r="785" ht="14.25" customHeight="1">
      <c r="A785" s="22"/>
      <c r="B785" s="22"/>
      <c r="C785" s="22"/>
      <c r="D785" s="22"/>
      <c r="E785" s="22"/>
      <c r="F785" s="22"/>
      <c r="G785" s="22"/>
    </row>
    <row r="786" ht="14.25" customHeight="1">
      <c r="A786" s="22"/>
      <c r="B786" s="22"/>
      <c r="C786" s="22"/>
      <c r="D786" s="22"/>
      <c r="E786" s="22"/>
      <c r="F786" s="22"/>
      <c r="G786" s="22"/>
    </row>
    <row r="787" ht="14.25" customHeight="1">
      <c r="A787" s="22"/>
      <c r="B787" s="22"/>
      <c r="C787" s="22"/>
      <c r="D787" s="22"/>
      <c r="E787" s="22"/>
      <c r="F787" s="22"/>
      <c r="G787" s="22"/>
    </row>
    <row r="788" ht="14.25" customHeight="1">
      <c r="A788" s="22"/>
      <c r="B788" s="22"/>
      <c r="C788" s="22"/>
      <c r="D788" s="22"/>
      <c r="E788" s="22"/>
      <c r="F788" s="22"/>
      <c r="G788" s="22"/>
    </row>
    <row r="789" ht="14.25" customHeight="1">
      <c r="A789" s="22"/>
      <c r="B789" s="22"/>
      <c r="C789" s="22"/>
      <c r="D789" s="22"/>
      <c r="E789" s="22"/>
      <c r="F789" s="22"/>
      <c r="G789" s="22"/>
    </row>
    <row r="790" ht="14.25" customHeight="1">
      <c r="A790" s="22"/>
      <c r="B790" s="22"/>
      <c r="C790" s="22"/>
      <c r="D790" s="22"/>
      <c r="E790" s="22"/>
      <c r="F790" s="22"/>
      <c r="G790" s="22"/>
    </row>
    <row r="791" ht="14.25" customHeight="1">
      <c r="A791" s="22"/>
      <c r="B791" s="22"/>
      <c r="C791" s="22"/>
      <c r="D791" s="22"/>
      <c r="E791" s="22"/>
      <c r="F791" s="22"/>
      <c r="G791" s="22"/>
    </row>
    <row r="792" ht="14.25" customHeight="1">
      <c r="A792" s="22"/>
      <c r="B792" s="22"/>
      <c r="C792" s="22"/>
      <c r="D792" s="22"/>
      <c r="E792" s="22"/>
      <c r="F792" s="22"/>
      <c r="G792" s="22"/>
    </row>
    <row r="793" ht="14.25" customHeight="1">
      <c r="A793" s="22"/>
      <c r="B793" s="22"/>
      <c r="C793" s="22"/>
      <c r="D793" s="22"/>
      <c r="E793" s="22"/>
      <c r="F793" s="22"/>
      <c r="G793" s="22"/>
    </row>
    <row r="794" ht="14.25" customHeight="1">
      <c r="A794" s="22"/>
      <c r="B794" s="22"/>
      <c r="C794" s="22"/>
      <c r="D794" s="22"/>
      <c r="E794" s="22"/>
      <c r="F794" s="22"/>
      <c r="G794" s="22"/>
    </row>
    <row r="795" ht="14.25" customHeight="1">
      <c r="A795" s="22"/>
      <c r="B795" s="22"/>
      <c r="C795" s="22"/>
      <c r="D795" s="22"/>
      <c r="E795" s="22"/>
      <c r="F795" s="22"/>
      <c r="G795" s="22"/>
    </row>
    <row r="796" ht="14.25" customHeight="1">
      <c r="A796" s="22"/>
      <c r="B796" s="22"/>
      <c r="C796" s="22"/>
      <c r="D796" s="22"/>
      <c r="E796" s="22"/>
      <c r="F796" s="22"/>
      <c r="G796" s="22"/>
    </row>
    <row r="797" ht="14.25" customHeight="1">
      <c r="A797" s="22"/>
      <c r="B797" s="22"/>
      <c r="C797" s="22"/>
      <c r="D797" s="22"/>
      <c r="E797" s="22"/>
      <c r="F797" s="22"/>
      <c r="G797" s="22"/>
    </row>
    <row r="798" ht="14.25" customHeight="1">
      <c r="A798" s="22"/>
      <c r="B798" s="22"/>
      <c r="C798" s="22"/>
      <c r="D798" s="22"/>
      <c r="E798" s="22"/>
      <c r="F798" s="22"/>
      <c r="G798" s="22"/>
    </row>
    <row r="799" ht="14.25" customHeight="1">
      <c r="A799" s="22"/>
      <c r="B799" s="22"/>
      <c r="C799" s="22"/>
      <c r="D799" s="22"/>
      <c r="E799" s="22"/>
      <c r="F799" s="22"/>
      <c r="G799" s="22"/>
    </row>
    <row r="800" ht="14.25" customHeight="1">
      <c r="A800" s="22"/>
      <c r="B800" s="22"/>
      <c r="C800" s="22"/>
      <c r="D800" s="22"/>
      <c r="E800" s="22"/>
      <c r="F800" s="22"/>
      <c r="G800" s="22"/>
    </row>
    <row r="801" ht="14.25" customHeight="1">
      <c r="A801" s="22"/>
      <c r="B801" s="22"/>
      <c r="C801" s="22"/>
      <c r="D801" s="22"/>
      <c r="E801" s="22"/>
      <c r="F801" s="22"/>
      <c r="G801" s="22"/>
    </row>
    <row r="802" ht="14.25" customHeight="1">
      <c r="A802" s="22"/>
      <c r="B802" s="22"/>
      <c r="C802" s="22"/>
      <c r="D802" s="22"/>
      <c r="E802" s="22"/>
      <c r="F802" s="22"/>
      <c r="G802" s="22"/>
    </row>
    <row r="803" ht="14.25" customHeight="1">
      <c r="A803" s="22"/>
      <c r="B803" s="22"/>
      <c r="C803" s="22"/>
      <c r="D803" s="22"/>
      <c r="E803" s="22"/>
      <c r="F803" s="22"/>
      <c r="G803" s="22"/>
    </row>
    <row r="804" ht="14.25" customHeight="1">
      <c r="A804" s="22"/>
      <c r="B804" s="22"/>
      <c r="C804" s="22"/>
      <c r="D804" s="22"/>
      <c r="E804" s="22"/>
      <c r="F804" s="22"/>
      <c r="G804" s="22"/>
    </row>
    <row r="805" ht="14.25" customHeight="1">
      <c r="A805" s="22"/>
      <c r="B805" s="22"/>
      <c r="C805" s="22"/>
      <c r="D805" s="22"/>
      <c r="E805" s="22"/>
      <c r="F805" s="22"/>
      <c r="G805" s="22"/>
    </row>
    <row r="806" ht="14.25" customHeight="1">
      <c r="A806" s="22"/>
      <c r="B806" s="22"/>
      <c r="C806" s="22"/>
      <c r="D806" s="22"/>
      <c r="E806" s="22"/>
      <c r="F806" s="22"/>
      <c r="G806" s="22"/>
    </row>
    <row r="807" ht="14.25" customHeight="1">
      <c r="A807" s="22"/>
      <c r="B807" s="22"/>
      <c r="C807" s="22"/>
      <c r="D807" s="22"/>
      <c r="E807" s="22"/>
      <c r="F807" s="22"/>
      <c r="G807" s="22"/>
    </row>
    <row r="808" ht="14.25" customHeight="1">
      <c r="A808" s="22"/>
      <c r="B808" s="22"/>
      <c r="C808" s="22"/>
      <c r="D808" s="22"/>
      <c r="E808" s="22"/>
      <c r="F808" s="22"/>
      <c r="G808" s="22"/>
    </row>
    <row r="809" ht="14.25" customHeight="1">
      <c r="A809" s="22"/>
      <c r="B809" s="22"/>
      <c r="C809" s="22"/>
      <c r="D809" s="22"/>
      <c r="E809" s="22"/>
      <c r="F809" s="22"/>
      <c r="G809" s="22"/>
    </row>
    <row r="810" ht="14.25" customHeight="1">
      <c r="A810" s="22"/>
      <c r="B810" s="22"/>
      <c r="C810" s="22"/>
      <c r="D810" s="22"/>
      <c r="E810" s="22"/>
      <c r="F810" s="22"/>
      <c r="G810" s="22"/>
    </row>
    <row r="811" ht="14.25" customHeight="1">
      <c r="A811" s="22"/>
      <c r="B811" s="22"/>
      <c r="C811" s="22"/>
      <c r="D811" s="22"/>
      <c r="E811" s="22"/>
      <c r="F811" s="22"/>
      <c r="G811" s="22"/>
    </row>
    <row r="812" ht="14.25" customHeight="1">
      <c r="A812" s="22"/>
      <c r="B812" s="22"/>
      <c r="C812" s="22"/>
      <c r="D812" s="22"/>
      <c r="E812" s="22"/>
      <c r="F812" s="22"/>
      <c r="G812" s="22"/>
    </row>
    <row r="813" ht="14.25" customHeight="1">
      <c r="A813" s="22"/>
      <c r="B813" s="22"/>
      <c r="C813" s="22"/>
      <c r="D813" s="22"/>
      <c r="E813" s="22"/>
    </row>
    <row r="814" ht="14.25" customHeight="1">
      <c r="A814" s="22"/>
      <c r="B814" s="22"/>
      <c r="C814" s="22"/>
      <c r="D814" s="22"/>
      <c r="E814" s="22"/>
    </row>
    <row r="815" ht="14.25" customHeight="1">
      <c r="A815" s="22"/>
      <c r="B815" s="22"/>
      <c r="C815" s="22"/>
      <c r="D815" s="22"/>
      <c r="E815" s="22"/>
    </row>
    <row r="816" ht="14.25" customHeight="1">
      <c r="A816" s="22"/>
      <c r="B816" s="22"/>
      <c r="C816" s="22"/>
      <c r="D816" s="22"/>
      <c r="E816" s="22"/>
    </row>
    <row r="817" ht="14.25" customHeight="1">
      <c r="A817" s="22"/>
      <c r="B817" s="22"/>
      <c r="C817" s="22"/>
      <c r="D817" s="22"/>
      <c r="E817" s="22"/>
    </row>
    <row r="818" ht="14.25" customHeight="1">
      <c r="A818" s="22"/>
      <c r="B818" s="22"/>
      <c r="C818" s="22"/>
      <c r="D818" s="22"/>
      <c r="E818" s="22"/>
    </row>
    <row r="819" ht="14.25" customHeight="1">
      <c r="A819" s="22"/>
      <c r="B819" s="22"/>
      <c r="C819" s="22"/>
      <c r="D819" s="22"/>
      <c r="E819" s="22"/>
    </row>
    <row r="820" ht="14.25" customHeight="1">
      <c r="A820" s="22"/>
      <c r="B820" s="22"/>
      <c r="C820" s="22"/>
      <c r="D820" s="22"/>
      <c r="E820" s="22"/>
    </row>
    <row r="821" ht="14.25" customHeight="1">
      <c r="A821" s="22"/>
      <c r="B821" s="22"/>
      <c r="C821" s="22"/>
      <c r="D821" s="22"/>
      <c r="E821" s="22"/>
    </row>
    <row r="822" ht="14.25" customHeight="1">
      <c r="A822" s="22"/>
      <c r="B822" s="22"/>
      <c r="C822" s="22"/>
      <c r="D822" s="22"/>
      <c r="E822" s="22"/>
    </row>
    <row r="823" ht="14.25" customHeight="1">
      <c r="A823" s="22"/>
      <c r="B823" s="22"/>
      <c r="C823" s="22"/>
      <c r="D823" s="22"/>
      <c r="E823" s="22"/>
    </row>
    <row r="824" ht="14.25" customHeight="1">
      <c r="A824" s="22"/>
      <c r="B824" s="22"/>
      <c r="C824" s="22"/>
      <c r="D824" s="22"/>
      <c r="E824" s="22"/>
    </row>
    <row r="825" ht="14.25" customHeight="1">
      <c r="A825" s="22"/>
      <c r="B825" s="22"/>
      <c r="C825" s="22"/>
      <c r="D825" s="22"/>
      <c r="E825" s="22"/>
    </row>
    <row r="826" ht="14.25" customHeight="1">
      <c r="A826" s="22"/>
      <c r="B826" s="22"/>
      <c r="C826" s="22"/>
      <c r="D826" s="22"/>
      <c r="E826" s="22"/>
    </row>
    <row r="827" ht="14.25" customHeight="1">
      <c r="A827" s="22"/>
      <c r="B827" s="22"/>
      <c r="C827" s="22"/>
      <c r="D827" s="22"/>
      <c r="E827" s="22"/>
    </row>
    <row r="828" ht="14.25" customHeight="1">
      <c r="A828" s="22"/>
      <c r="B828" s="22"/>
      <c r="C828" s="22"/>
      <c r="D828" s="22"/>
      <c r="E828" s="22"/>
    </row>
    <row r="829" ht="14.25" customHeight="1">
      <c r="A829" s="22"/>
      <c r="B829" s="22"/>
      <c r="C829" s="22"/>
      <c r="D829" s="22"/>
      <c r="E829" s="22"/>
    </row>
    <row r="830" ht="14.25" customHeight="1">
      <c r="A830" s="22"/>
      <c r="B830" s="22"/>
      <c r="C830" s="22"/>
      <c r="D830" s="22"/>
      <c r="E830" s="22"/>
    </row>
    <row r="831" ht="14.25" customHeight="1">
      <c r="A831" s="22"/>
      <c r="B831" s="22"/>
      <c r="C831" s="22"/>
      <c r="D831" s="22"/>
      <c r="E831" s="22"/>
    </row>
    <row r="832" ht="14.25" customHeight="1">
      <c r="A832" s="22"/>
      <c r="B832" s="22"/>
      <c r="C832" s="22"/>
      <c r="D832" s="22"/>
      <c r="E832" s="22"/>
    </row>
    <row r="833" ht="14.25" customHeight="1">
      <c r="A833" s="22"/>
      <c r="B833" s="22"/>
      <c r="C833" s="22"/>
      <c r="D833" s="22"/>
      <c r="E833" s="22"/>
    </row>
    <row r="834" ht="14.25" customHeight="1">
      <c r="A834" s="22"/>
      <c r="B834" s="22"/>
      <c r="C834" s="22"/>
      <c r="D834" s="22"/>
      <c r="E834" s="22"/>
    </row>
    <row r="835" ht="14.25" customHeight="1">
      <c r="A835" s="22"/>
      <c r="B835" s="22"/>
      <c r="C835" s="22"/>
      <c r="D835" s="22"/>
      <c r="E835" s="22"/>
    </row>
    <row r="836" ht="14.25" customHeight="1">
      <c r="A836" s="22"/>
      <c r="B836" s="22"/>
      <c r="C836" s="22"/>
      <c r="D836" s="22"/>
      <c r="E836" s="22"/>
    </row>
    <row r="837" ht="14.25" customHeight="1">
      <c r="A837" s="22"/>
      <c r="B837" s="22"/>
      <c r="C837" s="22"/>
      <c r="D837" s="22"/>
      <c r="E837" s="22"/>
    </row>
    <row r="838" ht="14.25" customHeight="1">
      <c r="A838" s="22"/>
      <c r="B838" s="22"/>
      <c r="C838" s="22"/>
      <c r="D838" s="22"/>
      <c r="E838" s="22"/>
    </row>
    <row r="839" ht="14.25" customHeight="1">
      <c r="A839" s="22"/>
      <c r="B839" s="22"/>
      <c r="C839" s="22"/>
      <c r="D839" s="22"/>
      <c r="E839" s="22"/>
    </row>
    <row r="840" ht="14.25" customHeight="1">
      <c r="A840" s="22"/>
      <c r="B840" s="22"/>
      <c r="C840" s="22"/>
      <c r="D840" s="22"/>
      <c r="E840" s="22"/>
    </row>
    <row r="841" ht="14.25" customHeight="1">
      <c r="A841" s="22"/>
      <c r="B841" s="22"/>
      <c r="C841" s="22"/>
      <c r="D841" s="22"/>
      <c r="E841" s="22"/>
    </row>
    <row r="842" ht="14.25" customHeight="1">
      <c r="A842" s="22"/>
      <c r="B842" s="22"/>
      <c r="C842" s="22"/>
      <c r="D842" s="22"/>
      <c r="E842" s="22"/>
    </row>
    <row r="843" ht="14.25" customHeight="1">
      <c r="A843" s="22"/>
      <c r="B843" s="22"/>
      <c r="C843" s="22"/>
      <c r="D843" s="22"/>
      <c r="E843" s="22"/>
    </row>
    <row r="844" ht="14.25" customHeight="1">
      <c r="A844" s="22"/>
      <c r="B844" s="22"/>
      <c r="C844" s="22"/>
      <c r="D844" s="22"/>
      <c r="E844" s="22"/>
    </row>
    <row r="845" ht="14.25" customHeight="1">
      <c r="A845" s="22"/>
      <c r="B845" s="22"/>
      <c r="C845" s="22"/>
      <c r="D845" s="22"/>
      <c r="E845" s="22"/>
    </row>
    <row r="846" ht="14.25" customHeight="1">
      <c r="A846" s="22"/>
      <c r="B846" s="22"/>
      <c r="C846" s="22"/>
      <c r="D846" s="22"/>
      <c r="E846" s="22"/>
    </row>
    <row r="847" ht="14.25" customHeight="1">
      <c r="A847" s="22"/>
      <c r="B847" s="22"/>
      <c r="C847" s="22"/>
      <c r="D847" s="22"/>
      <c r="E847" s="22"/>
    </row>
    <row r="848" ht="14.25" customHeight="1">
      <c r="A848" s="22"/>
      <c r="B848" s="22"/>
      <c r="C848" s="22"/>
      <c r="D848" s="22"/>
      <c r="E848" s="22"/>
    </row>
    <row r="849" ht="14.25" customHeight="1">
      <c r="A849" s="22"/>
      <c r="B849" s="22"/>
      <c r="C849" s="22"/>
      <c r="D849" s="22"/>
      <c r="E849" s="22"/>
    </row>
    <row r="850" ht="14.25" customHeight="1">
      <c r="A850" s="22"/>
      <c r="B850" s="22"/>
      <c r="C850" s="22"/>
      <c r="D850" s="22"/>
      <c r="E850" s="22"/>
    </row>
    <row r="851" ht="14.25" customHeight="1">
      <c r="A851" s="22"/>
      <c r="B851" s="22"/>
      <c r="C851" s="22"/>
      <c r="D851" s="22"/>
      <c r="E851" s="22"/>
    </row>
    <row r="852" ht="14.25" customHeight="1">
      <c r="A852" s="22"/>
      <c r="B852" s="22"/>
      <c r="C852" s="22"/>
      <c r="D852" s="22"/>
      <c r="E852" s="22"/>
    </row>
    <row r="853" ht="14.25" customHeight="1">
      <c r="A853" s="22"/>
      <c r="B853" s="22"/>
      <c r="C853" s="22"/>
      <c r="D853" s="22"/>
      <c r="E853" s="22"/>
    </row>
    <row r="854" ht="14.25" customHeight="1">
      <c r="A854" s="22"/>
      <c r="B854" s="22"/>
      <c r="C854" s="22"/>
      <c r="D854" s="22"/>
      <c r="E854" s="22"/>
    </row>
    <row r="855" ht="14.25" customHeight="1">
      <c r="A855" s="22"/>
      <c r="B855" s="22"/>
      <c r="C855" s="22"/>
      <c r="D855" s="22"/>
      <c r="E855" s="22"/>
    </row>
    <row r="856" ht="14.25" customHeight="1">
      <c r="A856" s="22"/>
      <c r="B856" s="22"/>
      <c r="C856" s="22"/>
      <c r="D856" s="22"/>
      <c r="E856" s="22"/>
    </row>
    <row r="857" ht="14.25" customHeight="1">
      <c r="A857" s="22"/>
      <c r="B857" s="22"/>
      <c r="C857" s="22"/>
      <c r="D857" s="22"/>
      <c r="E857" s="22"/>
    </row>
    <row r="858" ht="14.25" customHeight="1">
      <c r="A858" s="22"/>
      <c r="B858" s="22"/>
      <c r="C858" s="22"/>
      <c r="D858" s="22"/>
      <c r="E858" s="22"/>
    </row>
    <row r="859" ht="14.25" customHeight="1">
      <c r="A859" s="22"/>
      <c r="B859" s="22"/>
      <c r="C859" s="22"/>
      <c r="D859" s="22"/>
      <c r="E859" s="22"/>
    </row>
    <row r="860" ht="14.25" customHeight="1">
      <c r="A860" s="22"/>
      <c r="B860" s="22"/>
      <c r="C860" s="22"/>
      <c r="D860" s="22"/>
      <c r="E860" s="22"/>
    </row>
    <row r="861" ht="14.25" customHeight="1">
      <c r="A861" s="22"/>
      <c r="B861" s="22"/>
      <c r="C861" s="22"/>
      <c r="D861" s="22"/>
      <c r="E861" s="22"/>
    </row>
    <row r="862" ht="14.25" customHeight="1">
      <c r="A862" s="22"/>
      <c r="B862" s="22"/>
      <c r="C862" s="22"/>
      <c r="D862" s="22"/>
      <c r="E862" s="22"/>
    </row>
    <row r="863" ht="14.25" customHeight="1">
      <c r="A863" s="22"/>
      <c r="B863" s="22"/>
      <c r="C863" s="22"/>
      <c r="D863" s="22"/>
      <c r="E863" s="22"/>
    </row>
    <row r="864" ht="14.25" customHeight="1">
      <c r="A864" s="22"/>
      <c r="B864" s="22"/>
      <c r="C864" s="22"/>
      <c r="D864" s="22"/>
      <c r="E864" s="22"/>
    </row>
    <row r="865" ht="14.25" customHeight="1">
      <c r="A865" s="22"/>
      <c r="B865" s="22"/>
      <c r="C865" s="22"/>
      <c r="D865" s="22"/>
      <c r="E865" s="22"/>
    </row>
    <row r="866" ht="14.25" customHeight="1">
      <c r="A866" s="22"/>
      <c r="B866" s="22"/>
      <c r="C866" s="22"/>
      <c r="D866" s="22"/>
      <c r="E866" s="22"/>
    </row>
    <row r="867" ht="14.25" customHeight="1">
      <c r="A867" s="22"/>
      <c r="B867" s="22"/>
      <c r="C867" s="22"/>
      <c r="D867" s="22"/>
      <c r="E867" s="22"/>
    </row>
    <row r="868" ht="14.25" customHeight="1">
      <c r="A868" s="22"/>
      <c r="B868" s="22"/>
      <c r="C868" s="22"/>
      <c r="D868" s="22"/>
      <c r="E868" s="22"/>
    </row>
    <row r="869" ht="14.25" customHeight="1">
      <c r="A869" s="22"/>
      <c r="B869" s="22"/>
      <c r="C869" s="22"/>
      <c r="D869" s="22"/>
      <c r="E869" s="22"/>
    </row>
    <row r="870" ht="14.25" customHeight="1">
      <c r="A870" s="22"/>
      <c r="B870" s="22"/>
      <c r="C870" s="22"/>
      <c r="D870" s="22"/>
      <c r="E870" s="22"/>
    </row>
    <row r="871" ht="14.25" customHeight="1">
      <c r="A871" s="22"/>
      <c r="B871" s="22"/>
      <c r="C871" s="22"/>
      <c r="D871" s="22"/>
      <c r="E871" s="22"/>
    </row>
    <row r="872" ht="14.25" customHeight="1">
      <c r="A872" s="22"/>
      <c r="B872" s="22"/>
      <c r="C872" s="22"/>
      <c r="D872" s="22"/>
      <c r="E872" s="22"/>
    </row>
    <row r="873" ht="14.25" customHeight="1">
      <c r="A873" s="22"/>
      <c r="B873" s="22"/>
      <c r="C873" s="22"/>
      <c r="D873" s="22"/>
      <c r="E873" s="22"/>
    </row>
    <row r="874" ht="14.25" customHeight="1">
      <c r="A874" s="22"/>
      <c r="B874" s="22"/>
      <c r="C874" s="22"/>
      <c r="D874" s="22"/>
      <c r="E874" s="22"/>
    </row>
    <row r="875" ht="14.25" customHeight="1">
      <c r="A875" s="22"/>
      <c r="B875" s="22"/>
      <c r="C875" s="22"/>
      <c r="D875" s="22"/>
      <c r="E875" s="22"/>
    </row>
    <row r="876" ht="14.25" customHeight="1">
      <c r="A876" s="22"/>
      <c r="B876" s="22"/>
      <c r="C876" s="22"/>
      <c r="D876" s="22"/>
      <c r="E876" s="22"/>
    </row>
    <row r="877" ht="14.25" customHeight="1">
      <c r="A877" s="22"/>
      <c r="B877" s="22"/>
      <c r="C877" s="22"/>
      <c r="D877" s="22"/>
      <c r="E877" s="22"/>
    </row>
    <row r="878" ht="14.25" customHeight="1">
      <c r="A878" s="22"/>
      <c r="B878" s="22"/>
      <c r="C878" s="22"/>
      <c r="D878" s="22"/>
      <c r="E878" s="22"/>
    </row>
    <row r="879" ht="14.25" customHeight="1">
      <c r="A879" s="22"/>
      <c r="B879" s="22"/>
      <c r="C879" s="22"/>
      <c r="D879" s="22"/>
      <c r="E879" s="22"/>
    </row>
    <row r="880" ht="14.25" customHeight="1">
      <c r="A880" s="22"/>
      <c r="B880" s="22"/>
      <c r="C880" s="22"/>
      <c r="D880" s="22"/>
      <c r="E880" s="22"/>
    </row>
    <row r="881" ht="14.25" customHeight="1">
      <c r="A881" s="22"/>
      <c r="B881" s="22"/>
      <c r="C881" s="22"/>
      <c r="D881" s="22"/>
      <c r="E881" s="22"/>
    </row>
    <row r="882" ht="14.25" customHeight="1">
      <c r="A882" s="22"/>
      <c r="B882" s="22"/>
      <c r="C882" s="22"/>
      <c r="D882" s="22"/>
      <c r="E882" s="22"/>
    </row>
    <row r="883" ht="14.25" customHeight="1">
      <c r="A883" s="22"/>
      <c r="B883" s="22"/>
      <c r="C883" s="22"/>
      <c r="D883" s="22"/>
      <c r="E883" s="22"/>
    </row>
    <row r="884" ht="14.25" customHeight="1">
      <c r="A884" s="22"/>
      <c r="B884" s="22"/>
      <c r="C884" s="22"/>
      <c r="D884" s="22"/>
      <c r="E884" s="22"/>
    </row>
    <row r="885" ht="14.25" customHeight="1">
      <c r="A885" s="22"/>
      <c r="B885" s="22"/>
      <c r="C885" s="22"/>
      <c r="D885" s="22"/>
      <c r="E885" s="22"/>
    </row>
    <row r="886" ht="14.25" customHeight="1">
      <c r="A886" s="22"/>
      <c r="B886" s="22"/>
      <c r="C886" s="22"/>
      <c r="D886" s="22"/>
      <c r="E886" s="22"/>
    </row>
    <row r="887" ht="14.25" customHeight="1">
      <c r="A887" s="22"/>
      <c r="B887" s="22"/>
      <c r="C887" s="22"/>
      <c r="D887" s="22"/>
      <c r="E887" s="22"/>
    </row>
    <row r="888" ht="14.25" customHeight="1">
      <c r="A888" s="22"/>
      <c r="B888" s="22"/>
      <c r="C888" s="22"/>
      <c r="D888" s="22"/>
      <c r="E888" s="22"/>
    </row>
    <row r="889" ht="14.25" customHeight="1">
      <c r="A889" s="22"/>
      <c r="B889" s="22"/>
      <c r="C889" s="22"/>
      <c r="D889" s="22"/>
      <c r="E889" s="22"/>
    </row>
    <row r="890" ht="14.25" customHeight="1">
      <c r="A890" s="22"/>
      <c r="B890" s="22"/>
      <c r="C890" s="22"/>
      <c r="D890" s="22"/>
      <c r="E890" s="22"/>
    </row>
    <row r="891" ht="14.25" customHeight="1">
      <c r="A891" s="22"/>
      <c r="B891" s="22"/>
      <c r="C891" s="22"/>
      <c r="D891" s="22"/>
      <c r="E891" s="22"/>
    </row>
    <row r="892" ht="14.25" customHeight="1">
      <c r="A892" s="22"/>
      <c r="B892" s="22"/>
      <c r="C892" s="22"/>
      <c r="D892" s="22"/>
      <c r="E892" s="22"/>
    </row>
    <row r="893" ht="14.25" customHeight="1">
      <c r="A893" s="22"/>
      <c r="B893" s="22"/>
      <c r="C893" s="22"/>
      <c r="D893" s="22"/>
      <c r="E893" s="22"/>
    </row>
    <row r="894" ht="14.25" customHeight="1">
      <c r="A894" s="22"/>
      <c r="B894" s="22"/>
      <c r="C894" s="22"/>
      <c r="D894" s="22"/>
      <c r="E894" s="22"/>
    </row>
    <row r="895" ht="14.25" customHeight="1">
      <c r="A895" s="22"/>
      <c r="B895" s="22"/>
      <c r="C895" s="22"/>
      <c r="D895" s="22"/>
      <c r="E895" s="22"/>
    </row>
    <row r="896" ht="14.25" customHeight="1">
      <c r="A896" s="22"/>
      <c r="B896" s="22"/>
      <c r="C896" s="22"/>
      <c r="D896" s="22"/>
      <c r="E896" s="22"/>
    </row>
    <row r="897" ht="14.25" customHeight="1">
      <c r="A897" s="22"/>
      <c r="B897" s="22"/>
      <c r="C897" s="22"/>
      <c r="D897" s="22"/>
      <c r="E897" s="22"/>
    </row>
    <row r="898" ht="14.25" customHeight="1">
      <c r="A898" s="22"/>
      <c r="B898" s="22"/>
      <c r="C898" s="22"/>
      <c r="D898" s="22"/>
      <c r="E898" s="22"/>
    </row>
    <row r="899" ht="14.25" customHeight="1">
      <c r="A899" s="22"/>
      <c r="B899" s="22"/>
      <c r="C899" s="22"/>
      <c r="D899" s="22"/>
      <c r="E899" s="22"/>
    </row>
    <row r="900" ht="14.25" customHeight="1">
      <c r="A900" s="22"/>
      <c r="B900" s="22"/>
      <c r="C900" s="22"/>
      <c r="D900" s="22"/>
      <c r="E900" s="22"/>
    </row>
    <row r="901" ht="14.25" customHeight="1">
      <c r="A901" s="22"/>
      <c r="B901" s="22"/>
      <c r="C901" s="22"/>
      <c r="D901" s="22"/>
      <c r="E901" s="22"/>
    </row>
    <row r="902" ht="14.25" customHeight="1">
      <c r="A902" s="22"/>
      <c r="B902" s="22"/>
      <c r="C902" s="22"/>
      <c r="D902" s="22"/>
      <c r="E902" s="22"/>
    </row>
    <row r="903" ht="14.25" customHeight="1">
      <c r="A903" s="22"/>
      <c r="B903" s="22"/>
      <c r="C903" s="22"/>
      <c r="D903" s="22"/>
      <c r="E903" s="22"/>
    </row>
    <row r="904" ht="14.25" customHeight="1">
      <c r="A904" s="22"/>
      <c r="B904" s="22"/>
      <c r="C904" s="22"/>
      <c r="D904" s="22"/>
      <c r="E904" s="22"/>
    </row>
    <row r="905" ht="14.25" customHeight="1">
      <c r="A905" s="22"/>
      <c r="B905" s="22"/>
      <c r="C905" s="22"/>
      <c r="D905" s="22"/>
      <c r="E905" s="22"/>
    </row>
    <row r="906" ht="14.25" customHeight="1">
      <c r="A906" s="22"/>
      <c r="B906" s="22"/>
      <c r="C906" s="22"/>
      <c r="D906" s="22"/>
      <c r="E906" s="22"/>
    </row>
    <row r="907" ht="14.25" customHeight="1">
      <c r="A907" s="22"/>
      <c r="B907" s="22"/>
      <c r="C907" s="22"/>
      <c r="D907" s="22"/>
      <c r="E907" s="22"/>
    </row>
    <row r="908" ht="14.25" customHeight="1">
      <c r="A908" s="22"/>
      <c r="B908" s="22"/>
      <c r="C908" s="22"/>
      <c r="D908" s="22"/>
      <c r="E908" s="22"/>
    </row>
    <row r="909" ht="14.25" customHeight="1">
      <c r="A909" s="22"/>
      <c r="B909" s="22"/>
      <c r="C909" s="22"/>
      <c r="D909" s="22"/>
      <c r="E909" s="22"/>
    </row>
    <row r="910" ht="14.25" customHeight="1">
      <c r="A910" s="22"/>
      <c r="B910" s="22"/>
      <c r="C910" s="22"/>
      <c r="D910" s="22"/>
      <c r="E910" s="22"/>
    </row>
    <row r="911" ht="14.25" customHeight="1">
      <c r="A911" s="22"/>
      <c r="B911" s="22"/>
      <c r="C911" s="22"/>
      <c r="D911" s="22"/>
      <c r="E911" s="22"/>
    </row>
    <row r="912" ht="14.25" customHeight="1">
      <c r="A912" s="22"/>
      <c r="B912" s="22"/>
      <c r="C912" s="22"/>
      <c r="D912" s="22"/>
      <c r="E912" s="22"/>
    </row>
    <row r="913" ht="14.25" customHeight="1">
      <c r="A913" s="22"/>
      <c r="B913" s="22"/>
      <c r="C913" s="22"/>
      <c r="D913" s="22"/>
      <c r="E913" s="22"/>
    </row>
    <row r="914" ht="14.25" customHeight="1">
      <c r="A914" s="22"/>
      <c r="B914" s="22"/>
      <c r="C914" s="22"/>
      <c r="D914" s="22"/>
      <c r="E914" s="22"/>
    </row>
    <row r="915" ht="14.25" customHeight="1">
      <c r="A915" s="22"/>
      <c r="B915" s="22"/>
      <c r="C915" s="22"/>
      <c r="D915" s="22"/>
      <c r="E915" s="22"/>
    </row>
    <row r="916" ht="14.25" customHeight="1">
      <c r="A916" s="22"/>
      <c r="B916" s="22"/>
      <c r="C916" s="22"/>
      <c r="D916" s="22"/>
      <c r="E916" s="22"/>
    </row>
    <row r="917" ht="14.25" customHeight="1">
      <c r="A917" s="22"/>
      <c r="B917" s="22"/>
      <c r="C917" s="22"/>
      <c r="D917" s="22"/>
      <c r="E917" s="22"/>
    </row>
    <row r="918" ht="14.25" customHeight="1">
      <c r="A918" s="22"/>
      <c r="B918" s="22"/>
      <c r="C918" s="22"/>
      <c r="D918" s="22"/>
      <c r="E918" s="22"/>
    </row>
    <row r="919" ht="14.25" customHeight="1">
      <c r="A919" s="22"/>
      <c r="B919" s="22"/>
      <c r="C919" s="22"/>
      <c r="D919" s="22"/>
      <c r="E919" s="22"/>
    </row>
    <row r="920" ht="14.25" customHeight="1">
      <c r="A920" s="22"/>
      <c r="B920" s="22"/>
      <c r="C920" s="22"/>
      <c r="D920" s="22"/>
      <c r="E920" s="22"/>
    </row>
    <row r="921" ht="14.25" customHeight="1">
      <c r="A921" s="22"/>
      <c r="B921" s="22"/>
      <c r="C921" s="22"/>
      <c r="D921" s="22"/>
      <c r="E921" s="22"/>
    </row>
    <row r="922" ht="14.25" customHeight="1">
      <c r="A922" s="22"/>
      <c r="B922" s="22"/>
      <c r="C922" s="22"/>
      <c r="D922" s="22"/>
      <c r="E922" s="22"/>
    </row>
    <row r="923" ht="14.25" customHeight="1">
      <c r="A923" s="22"/>
      <c r="B923" s="22"/>
      <c r="C923" s="22"/>
      <c r="D923" s="22"/>
      <c r="E923" s="22"/>
    </row>
    <row r="924" ht="14.25" customHeight="1">
      <c r="A924" s="22"/>
      <c r="B924" s="22"/>
      <c r="C924" s="22"/>
      <c r="D924" s="22"/>
      <c r="E924" s="22"/>
    </row>
    <row r="925" ht="14.25" customHeight="1">
      <c r="A925" s="22"/>
      <c r="B925" s="22"/>
      <c r="C925" s="22"/>
      <c r="D925" s="22"/>
      <c r="E925" s="22"/>
    </row>
    <row r="926" ht="14.25" customHeight="1">
      <c r="A926" s="22"/>
      <c r="B926" s="22"/>
      <c r="C926" s="22"/>
      <c r="D926" s="22"/>
      <c r="E926" s="22"/>
    </row>
    <row r="927" ht="14.25" customHeight="1">
      <c r="A927" s="22"/>
      <c r="B927" s="22"/>
      <c r="C927" s="22"/>
      <c r="D927" s="22"/>
      <c r="E927" s="22"/>
    </row>
    <row r="928" ht="14.25" customHeight="1">
      <c r="A928" s="22"/>
      <c r="B928" s="22"/>
      <c r="C928" s="22"/>
      <c r="D928" s="22"/>
      <c r="E928" s="22"/>
    </row>
    <row r="929" ht="14.25" customHeight="1">
      <c r="A929" s="22"/>
      <c r="B929" s="22"/>
      <c r="C929" s="22"/>
      <c r="D929" s="22"/>
      <c r="E929" s="22"/>
    </row>
    <row r="930" ht="14.25" customHeight="1">
      <c r="A930" s="22"/>
      <c r="B930" s="22"/>
      <c r="C930" s="22"/>
      <c r="D930" s="22"/>
      <c r="E930" s="22"/>
    </row>
    <row r="931" ht="14.25" customHeight="1">
      <c r="A931" s="22"/>
      <c r="B931" s="22"/>
      <c r="C931" s="22"/>
      <c r="D931" s="22"/>
      <c r="E931" s="22"/>
    </row>
    <row r="932" ht="14.25" customHeight="1">
      <c r="A932" s="22"/>
      <c r="B932" s="22"/>
      <c r="C932" s="22"/>
      <c r="D932" s="22"/>
      <c r="E932" s="22"/>
    </row>
    <row r="933" ht="14.25" customHeight="1">
      <c r="A933" s="22"/>
      <c r="B933" s="22"/>
      <c r="C933" s="22"/>
      <c r="D933" s="22"/>
      <c r="E933" s="22"/>
    </row>
    <row r="934" ht="14.25" customHeight="1">
      <c r="A934" s="22"/>
      <c r="B934" s="22"/>
      <c r="C934" s="22"/>
      <c r="D934" s="22"/>
      <c r="E934" s="22"/>
    </row>
    <row r="935" ht="14.25" customHeight="1">
      <c r="A935" s="22"/>
      <c r="B935" s="22"/>
      <c r="C935" s="22"/>
      <c r="D935" s="22"/>
      <c r="E935" s="22"/>
    </row>
    <row r="936" ht="14.25" customHeight="1">
      <c r="A936" s="22"/>
      <c r="B936" s="22"/>
      <c r="C936" s="22"/>
      <c r="D936" s="22"/>
      <c r="E936" s="22"/>
    </row>
    <row r="937" ht="14.25" customHeight="1">
      <c r="A937" s="22"/>
      <c r="B937" s="22"/>
      <c r="C937" s="22"/>
      <c r="D937" s="22"/>
      <c r="E937" s="22"/>
    </row>
    <row r="938" ht="14.25" customHeight="1">
      <c r="A938" s="22"/>
      <c r="B938" s="22"/>
      <c r="C938" s="22"/>
      <c r="D938" s="22"/>
      <c r="E938" s="22"/>
    </row>
    <row r="939" ht="14.25" customHeight="1">
      <c r="A939" s="22"/>
      <c r="B939" s="22"/>
      <c r="C939" s="22"/>
      <c r="D939" s="22"/>
      <c r="E939" s="22"/>
    </row>
    <row r="940" ht="14.25" customHeight="1">
      <c r="A940" s="22"/>
      <c r="B940" s="22"/>
      <c r="C940" s="22"/>
      <c r="D940" s="22"/>
      <c r="E940" s="22"/>
    </row>
    <row r="941" ht="14.25" customHeight="1">
      <c r="A941" s="22"/>
      <c r="B941" s="22"/>
      <c r="C941" s="22"/>
      <c r="D941" s="22"/>
      <c r="E941" s="22"/>
    </row>
    <row r="942" ht="14.25" customHeight="1">
      <c r="A942" s="22"/>
      <c r="B942" s="22"/>
      <c r="C942" s="22"/>
      <c r="D942" s="22"/>
      <c r="E942" s="22"/>
    </row>
    <row r="943" ht="14.25" customHeight="1">
      <c r="A943" s="22"/>
      <c r="B943" s="22"/>
      <c r="C943" s="22"/>
      <c r="D943" s="22"/>
      <c r="E943" s="22"/>
    </row>
    <row r="944" ht="14.25" customHeight="1">
      <c r="A944" s="22"/>
      <c r="B944" s="22"/>
      <c r="C944" s="22"/>
      <c r="D944" s="22"/>
      <c r="E944" s="22"/>
    </row>
    <row r="945" ht="14.25" customHeight="1">
      <c r="A945" s="22"/>
      <c r="B945" s="22"/>
      <c r="C945" s="22"/>
      <c r="D945" s="22"/>
      <c r="E945" s="22"/>
    </row>
    <row r="946" ht="14.25" customHeight="1">
      <c r="A946" s="22"/>
      <c r="B946" s="22"/>
      <c r="C946" s="22"/>
      <c r="D946" s="22"/>
      <c r="E946" s="22"/>
    </row>
    <row r="947" ht="14.25" customHeight="1">
      <c r="A947" s="22"/>
      <c r="B947" s="22"/>
      <c r="C947" s="22"/>
      <c r="D947" s="22"/>
      <c r="E947" s="22"/>
    </row>
    <row r="948" ht="14.25" customHeight="1">
      <c r="A948" s="22"/>
      <c r="B948" s="22"/>
      <c r="C948" s="22"/>
      <c r="D948" s="22"/>
      <c r="E948" s="22"/>
    </row>
    <row r="949" ht="14.25" customHeight="1">
      <c r="A949" s="22"/>
      <c r="B949" s="22"/>
      <c r="C949" s="22"/>
      <c r="D949" s="22"/>
      <c r="E949" s="22"/>
    </row>
    <row r="950" ht="14.25" customHeight="1">
      <c r="A950" s="22"/>
      <c r="B950" s="22"/>
      <c r="C950" s="22"/>
      <c r="D950" s="22"/>
      <c r="E950" s="22"/>
    </row>
    <row r="951" ht="14.25" customHeight="1">
      <c r="A951" s="22"/>
      <c r="B951" s="22"/>
      <c r="C951" s="22"/>
      <c r="D951" s="22"/>
      <c r="E951" s="22"/>
    </row>
    <row r="952" ht="14.25" customHeight="1">
      <c r="A952" s="22"/>
      <c r="B952" s="22"/>
      <c r="C952" s="22"/>
      <c r="D952" s="22"/>
      <c r="E952" s="22"/>
    </row>
    <row r="953" ht="14.25" customHeight="1">
      <c r="A953" s="22"/>
      <c r="B953" s="22"/>
      <c r="C953" s="22"/>
      <c r="D953" s="22"/>
      <c r="E953" s="22"/>
    </row>
    <row r="954" ht="14.25" customHeight="1">
      <c r="A954" s="22"/>
      <c r="B954" s="22"/>
      <c r="C954" s="22"/>
      <c r="D954" s="22"/>
      <c r="E954" s="22"/>
    </row>
    <row r="955" ht="14.25" customHeight="1">
      <c r="A955" s="22"/>
      <c r="B955" s="22"/>
      <c r="C955" s="22"/>
      <c r="D955" s="22"/>
      <c r="E955" s="22"/>
    </row>
    <row r="956" ht="14.25" customHeight="1">
      <c r="A956" s="22"/>
      <c r="B956" s="22"/>
      <c r="C956" s="22"/>
      <c r="D956" s="22"/>
      <c r="E956" s="22"/>
    </row>
    <row r="957" ht="14.25" customHeight="1">
      <c r="A957" s="22"/>
      <c r="B957" s="22"/>
      <c r="C957" s="22"/>
      <c r="D957" s="22"/>
      <c r="E957" s="22"/>
    </row>
    <row r="958" ht="14.25" customHeight="1">
      <c r="A958" s="22"/>
      <c r="B958" s="22"/>
      <c r="C958" s="22"/>
      <c r="D958" s="22"/>
      <c r="E958" s="22"/>
    </row>
    <row r="959" ht="14.25" customHeight="1">
      <c r="A959" s="22"/>
      <c r="B959" s="22"/>
      <c r="C959" s="22"/>
      <c r="D959" s="22"/>
      <c r="E959" s="22"/>
    </row>
    <row r="960" ht="14.25" customHeight="1">
      <c r="A960" s="22"/>
      <c r="B960" s="22"/>
      <c r="C960" s="22"/>
      <c r="D960" s="22"/>
      <c r="E960" s="22"/>
    </row>
    <row r="961" ht="14.25" customHeight="1">
      <c r="A961" s="22"/>
      <c r="B961" s="22"/>
      <c r="C961" s="22"/>
      <c r="D961" s="22"/>
      <c r="E961" s="22"/>
    </row>
    <row r="962" ht="14.25" customHeight="1">
      <c r="A962" s="22"/>
      <c r="B962" s="22"/>
      <c r="C962" s="22"/>
      <c r="D962" s="22"/>
      <c r="E962" s="22"/>
    </row>
    <row r="963" ht="14.25" customHeight="1">
      <c r="A963" s="22"/>
      <c r="B963" s="22"/>
      <c r="C963" s="22"/>
      <c r="D963" s="22"/>
      <c r="E963" s="22"/>
    </row>
    <row r="964" ht="14.25" customHeight="1">
      <c r="A964" s="22"/>
      <c r="B964" s="22"/>
      <c r="C964" s="22"/>
      <c r="D964" s="22"/>
      <c r="E964" s="22"/>
    </row>
    <row r="965" ht="14.25" customHeight="1">
      <c r="A965" s="22"/>
      <c r="B965" s="22"/>
      <c r="C965" s="22"/>
      <c r="D965" s="22"/>
      <c r="E965" s="22"/>
    </row>
    <row r="966" ht="14.25" customHeight="1">
      <c r="A966" s="22"/>
      <c r="B966" s="22"/>
      <c r="C966" s="22"/>
      <c r="D966" s="22"/>
      <c r="E966" s="22"/>
    </row>
    <row r="967" ht="14.25" customHeight="1">
      <c r="A967" s="22"/>
      <c r="B967" s="22"/>
      <c r="C967" s="22"/>
      <c r="D967" s="22"/>
      <c r="E967" s="22"/>
    </row>
    <row r="968" ht="14.25" customHeight="1">
      <c r="A968" s="22"/>
      <c r="B968" s="22"/>
      <c r="C968" s="22"/>
      <c r="D968" s="22"/>
      <c r="E968" s="22"/>
    </row>
    <row r="969" ht="14.25" customHeight="1">
      <c r="A969" s="22"/>
      <c r="B969" s="22"/>
      <c r="C969" s="22"/>
      <c r="D969" s="22"/>
      <c r="E969" s="22"/>
    </row>
    <row r="970" ht="14.25" customHeight="1">
      <c r="A970" s="22"/>
      <c r="B970" s="22"/>
      <c r="C970" s="22"/>
      <c r="D970" s="22"/>
      <c r="E970" s="22"/>
    </row>
    <row r="971" ht="14.25" customHeight="1">
      <c r="A971" s="22"/>
      <c r="B971" s="22"/>
      <c r="C971" s="22"/>
      <c r="D971" s="22"/>
      <c r="E971" s="22"/>
    </row>
    <row r="972" ht="14.25" customHeight="1">
      <c r="A972" s="22"/>
      <c r="B972" s="22"/>
      <c r="C972" s="22"/>
      <c r="D972" s="22"/>
      <c r="E972" s="22"/>
    </row>
    <row r="973" ht="14.25" customHeight="1">
      <c r="A973" s="22"/>
      <c r="B973" s="22"/>
      <c r="C973" s="22"/>
      <c r="D973" s="22"/>
      <c r="E973" s="22"/>
    </row>
    <row r="974" ht="14.25" customHeight="1">
      <c r="A974" s="22"/>
      <c r="B974" s="22"/>
      <c r="C974" s="22"/>
      <c r="D974" s="22"/>
      <c r="E974" s="22"/>
    </row>
    <row r="975" ht="14.25" customHeight="1">
      <c r="A975" s="22"/>
      <c r="B975" s="22"/>
      <c r="C975" s="22"/>
      <c r="D975" s="22"/>
      <c r="E975" s="22"/>
    </row>
    <row r="976" ht="14.25" customHeight="1">
      <c r="A976" s="22"/>
      <c r="B976" s="22"/>
      <c r="C976" s="22"/>
      <c r="D976" s="22"/>
      <c r="E976" s="22"/>
    </row>
    <row r="977" ht="14.25" customHeight="1">
      <c r="A977" s="22"/>
      <c r="B977" s="22"/>
      <c r="C977" s="22"/>
      <c r="D977" s="22"/>
      <c r="E977" s="22"/>
    </row>
    <row r="978" ht="14.25" customHeight="1">
      <c r="A978" s="22"/>
      <c r="B978" s="22"/>
      <c r="C978" s="22"/>
      <c r="D978" s="22"/>
      <c r="E978" s="22"/>
    </row>
    <row r="979" ht="14.25" customHeight="1">
      <c r="A979" s="22"/>
      <c r="B979" s="22"/>
      <c r="C979" s="22"/>
      <c r="D979" s="22"/>
      <c r="E979" s="22"/>
    </row>
    <row r="980" ht="14.25" customHeight="1">
      <c r="A980" s="22"/>
      <c r="B980" s="22"/>
      <c r="C980" s="22"/>
      <c r="D980" s="22"/>
      <c r="E980" s="22"/>
    </row>
    <row r="981" ht="14.25" customHeight="1">
      <c r="A981" s="22"/>
      <c r="B981" s="22"/>
      <c r="C981" s="22"/>
      <c r="D981" s="22"/>
      <c r="E981" s="22"/>
    </row>
    <row r="982" ht="14.25" customHeight="1">
      <c r="A982" s="22"/>
      <c r="B982" s="22"/>
      <c r="C982" s="22"/>
      <c r="D982" s="22"/>
      <c r="E982" s="22"/>
    </row>
    <row r="983" ht="14.25" customHeight="1">
      <c r="A983" s="22"/>
      <c r="B983" s="22"/>
      <c r="C983" s="22"/>
      <c r="D983" s="22"/>
      <c r="E983" s="22"/>
    </row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J7:K7"/>
    <mergeCell ref="I13:M18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4" width="8.71"/>
    <col customWidth="1" min="5" max="5" width="10.29"/>
    <col customWidth="1" min="6" max="11" width="8.71"/>
    <col customWidth="1" min="12" max="12" width="21.57"/>
    <col customWidth="1" min="13" max="13" width="23.0"/>
    <col customWidth="1" min="14" max="14" width="18.14"/>
    <col customWidth="1" min="15" max="15" width="18.86"/>
    <col customWidth="1" min="16" max="16" width="8.71"/>
    <col customWidth="1" min="17" max="17" width="21.71"/>
    <col customWidth="1" min="18" max="18" width="19.0"/>
    <col customWidth="1" min="19" max="20" width="8.71"/>
  </cols>
  <sheetData>
    <row r="1" ht="14.25" customHeight="1">
      <c r="A1" s="2" t="s">
        <v>4</v>
      </c>
      <c r="B1" s="1" t="s">
        <v>5</v>
      </c>
      <c r="C1" s="3" t="s">
        <v>6</v>
      </c>
      <c r="D1" s="3" t="s">
        <v>7</v>
      </c>
      <c r="E1" s="2" t="s">
        <v>4</v>
      </c>
      <c r="F1" s="1" t="s">
        <v>5</v>
      </c>
      <c r="G1" s="3" t="s">
        <v>6</v>
      </c>
      <c r="H1" s="3" t="s">
        <v>7</v>
      </c>
      <c r="I1" s="43" t="s">
        <v>10</v>
      </c>
      <c r="J1" s="43" t="s">
        <v>11</v>
      </c>
      <c r="K1" s="43"/>
      <c r="L1" s="2"/>
      <c r="M1" s="3">
        <f>(F2/F744)^(1/3)</f>
        <v>1.145156794</v>
      </c>
    </row>
    <row r="2" ht="14.25" customHeight="1">
      <c r="A2" s="2">
        <v>45379.0</v>
      </c>
      <c r="B2" s="1">
        <v>9749.15</v>
      </c>
      <c r="C2" s="3">
        <f t="shared" ref="C2:C743" si="1">B2/B3-1</f>
        <v>0.01306184373</v>
      </c>
      <c r="D2" s="113">
        <v>0.0131</v>
      </c>
      <c r="E2" s="2">
        <v>45379.0</v>
      </c>
      <c r="F2" s="1">
        <v>22326.9</v>
      </c>
      <c r="G2" s="3">
        <f t="shared" ref="G2:G743" si="2">F2/F3-1</f>
        <v>0.009187001241</v>
      </c>
      <c r="H2" s="113">
        <v>0.0092</v>
      </c>
      <c r="I2" s="43">
        <f>_xlfn.COVARIANCE.P(C2:C743,G2:G743)/_xlfn.VAR.P(G2:G743)</f>
        <v>0.919086244</v>
      </c>
      <c r="J2" s="43">
        <v>1.4987052650403068</v>
      </c>
      <c r="K2" s="43"/>
      <c r="L2" s="114" t="s">
        <v>96</v>
      </c>
      <c r="M2" s="43">
        <f>M1-1</f>
        <v>0.1451567937</v>
      </c>
      <c r="N2" s="115" t="s">
        <v>97</v>
      </c>
      <c r="O2" s="116">
        <v>0.065991</v>
      </c>
    </row>
    <row r="3" ht="14.25" customHeight="1">
      <c r="A3" s="2">
        <v>45378.0</v>
      </c>
      <c r="B3" s="1">
        <v>9623.45</v>
      </c>
      <c r="C3" s="3">
        <f t="shared" si="1"/>
        <v>0.002369618882</v>
      </c>
      <c r="D3" s="113">
        <v>0.0024</v>
      </c>
      <c r="E3" s="2">
        <v>45378.0</v>
      </c>
      <c r="F3" s="1">
        <v>22123.65</v>
      </c>
      <c r="G3" s="3">
        <f t="shared" si="2"/>
        <v>0.005405663336</v>
      </c>
      <c r="H3" s="113">
        <v>0.0054</v>
      </c>
      <c r="M3" s="117">
        <v>0.1452</v>
      </c>
      <c r="O3" s="1">
        <f>O2</f>
        <v>0.065991</v>
      </c>
    </row>
    <row r="4" ht="14.25" customHeight="1">
      <c r="A4" s="2">
        <v>45377.0</v>
      </c>
      <c r="B4" s="1">
        <v>9600.7</v>
      </c>
      <c r="C4" s="3">
        <f t="shared" si="1"/>
        <v>-0.008371420456</v>
      </c>
      <c r="D4" s="113">
        <v>-0.0084</v>
      </c>
      <c r="E4" s="2">
        <v>45377.0</v>
      </c>
      <c r="F4" s="1">
        <v>22004.7</v>
      </c>
      <c r="G4" s="3">
        <f t="shared" si="2"/>
        <v>-0.004165770984</v>
      </c>
      <c r="H4" s="113">
        <v>-0.0042</v>
      </c>
    </row>
    <row r="5" ht="14.25" customHeight="1">
      <c r="A5" s="2">
        <v>45373.0</v>
      </c>
      <c r="B5" s="1">
        <v>9681.75</v>
      </c>
      <c r="C5" s="3">
        <f t="shared" si="1"/>
        <v>0.008436840872</v>
      </c>
      <c r="D5" s="113">
        <v>0.0084</v>
      </c>
      <c r="E5" s="2">
        <v>45373.0</v>
      </c>
      <c r="F5" s="1">
        <v>22096.75</v>
      </c>
      <c r="G5" s="3">
        <f t="shared" si="2"/>
        <v>0.003852452872</v>
      </c>
      <c r="H5" s="113">
        <v>0.0039</v>
      </c>
      <c r="L5" s="3" t="s">
        <v>25</v>
      </c>
      <c r="M5" s="1">
        <f>M2-O3</f>
        <v>0.07916579371</v>
      </c>
    </row>
    <row r="6" ht="14.25" customHeight="1">
      <c r="A6" s="2">
        <v>45372.0</v>
      </c>
      <c r="B6" s="1">
        <v>9600.75</v>
      </c>
      <c r="C6" s="3">
        <f t="shared" si="1"/>
        <v>0.01225150376</v>
      </c>
      <c r="D6" s="113">
        <v>0.0123</v>
      </c>
      <c r="E6" s="2">
        <v>45372.0</v>
      </c>
      <c r="F6" s="1">
        <v>22011.95</v>
      </c>
      <c r="G6" s="3">
        <f t="shared" si="2"/>
        <v>0.007914703445</v>
      </c>
      <c r="H6" s="113">
        <v>0.0079</v>
      </c>
      <c r="L6" s="3" t="s">
        <v>27</v>
      </c>
      <c r="M6" s="3">
        <f>M5*I2</f>
        <v>0.07276019199</v>
      </c>
    </row>
    <row r="7" ht="14.25" customHeight="1">
      <c r="A7" s="2">
        <v>45371.0</v>
      </c>
      <c r="B7" s="1">
        <v>9484.55</v>
      </c>
      <c r="C7" s="3">
        <f t="shared" si="1"/>
        <v>0.003311030598</v>
      </c>
      <c r="D7" s="113">
        <v>0.0033</v>
      </c>
      <c r="E7" s="2">
        <v>45371.0</v>
      </c>
      <c r="F7" s="1">
        <v>21839.1</v>
      </c>
      <c r="G7" s="3">
        <f t="shared" si="2"/>
        <v>0.0009923249509</v>
      </c>
      <c r="H7" s="113">
        <v>0.001</v>
      </c>
      <c r="L7" s="34" t="s">
        <v>28</v>
      </c>
      <c r="M7" s="63">
        <f>M6+O3</f>
        <v>0.138751192</v>
      </c>
      <c r="N7" s="3">
        <f>M7*100</f>
        <v>13.8751192</v>
      </c>
    </row>
    <row r="8" ht="14.25" customHeight="1">
      <c r="A8" s="2">
        <v>45370.0</v>
      </c>
      <c r="B8" s="1">
        <v>9453.25</v>
      </c>
      <c r="C8" s="3">
        <f t="shared" si="1"/>
        <v>-0.01644930213</v>
      </c>
      <c r="D8" s="113">
        <v>-0.0164</v>
      </c>
      <c r="E8" s="2">
        <v>45370.0</v>
      </c>
      <c r="F8" s="1">
        <v>21817.45</v>
      </c>
      <c r="G8" s="3">
        <f t="shared" si="2"/>
        <v>-0.01080219626</v>
      </c>
      <c r="H8" s="113">
        <v>-0.0108</v>
      </c>
      <c r="L8" s="34" t="s">
        <v>29</v>
      </c>
      <c r="M8" s="34"/>
      <c r="N8" s="118">
        <f>M7</f>
        <v>0.138751192</v>
      </c>
    </row>
    <row r="9" ht="14.25" customHeight="1">
      <c r="A9" s="2">
        <v>45369.0</v>
      </c>
      <c r="B9" s="1">
        <v>9611.35</v>
      </c>
      <c r="C9" s="3">
        <f t="shared" si="1"/>
        <v>-0.002242303759</v>
      </c>
      <c r="D9" s="113">
        <v>-0.0022</v>
      </c>
      <c r="E9" s="2">
        <v>45369.0</v>
      </c>
      <c r="F9" s="1">
        <v>22055.7</v>
      </c>
      <c r="G9" s="3">
        <f t="shared" si="2"/>
        <v>0.001468895513</v>
      </c>
      <c r="H9" s="113">
        <v>0.0015</v>
      </c>
    </row>
    <row r="10" ht="14.25" customHeight="1">
      <c r="A10" s="2">
        <v>45366.0</v>
      </c>
      <c r="B10" s="1">
        <v>9632.95</v>
      </c>
      <c r="C10" s="3">
        <f t="shared" si="1"/>
        <v>-0.006600013406</v>
      </c>
      <c r="D10" s="113">
        <v>-0.0066</v>
      </c>
      <c r="E10" s="2">
        <v>45366.0</v>
      </c>
      <c r="F10" s="1">
        <v>22023.35</v>
      </c>
      <c r="G10" s="3">
        <f t="shared" si="2"/>
        <v>-0.005567433449</v>
      </c>
      <c r="H10" s="113">
        <v>-0.0056</v>
      </c>
    </row>
    <row r="11" ht="14.25" customHeight="1">
      <c r="A11" s="2">
        <v>45365.0</v>
      </c>
      <c r="B11" s="1">
        <v>9696.95</v>
      </c>
      <c r="C11" s="3">
        <f t="shared" si="1"/>
        <v>0.01077807485</v>
      </c>
      <c r="D11" s="113">
        <v>0.0108</v>
      </c>
      <c r="E11" s="2">
        <v>45365.0</v>
      </c>
      <c r="F11" s="1">
        <v>22146.65</v>
      </c>
      <c r="G11" s="3">
        <f t="shared" si="2"/>
        <v>0.00677116244</v>
      </c>
      <c r="H11" s="113">
        <v>0.0068</v>
      </c>
    </row>
    <row r="12" ht="14.25" customHeight="1">
      <c r="A12" s="2">
        <v>45364.0</v>
      </c>
      <c r="B12" s="1">
        <v>9593.55</v>
      </c>
      <c r="C12" s="3">
        <f t="shared" si="1"/>
        <v>-0.002282772607</v>
      </c>
      <c r="D12" s="113">
        <v>-0.0023</v>
      </c>
      <c r="E12" s="2">
        <v>45364.0</v>
      </c>
      <c r="F12" s="1">
        <v>21997.7</v>
      </c>
      <c r="G12" s="3">
        <f t="shared" si="2"/>
        <v>-0.01513272474</v>
      </c>
      <c r="H12" s="113">
        <v>-0.0151</v>
      </c>
    </row>
    <row r="13" ht="14.25" customHeight="1">
      <c r="A13" s="2">
        <v>45363.0</v>
      </c>
      <c r="B13" s="1">
        <v>9615.5</v>
      </c>
      <c r="C13" s="3">
        <f t="shared" si="1"/>
        <v>-0.008496684849</v>
      </c>
      <c r="D13" s="113">
        <v>-0.0085</v>
      </c>
      <c r="E13" s="2">
        <v>45363.0</v>
      </c>
      <c r="F13" s="1">
        <v>22335.7</v>
      </c>
      <c r="G13" s="3">
        <f t="shared" si="2"/>
        <v>0.0001365713429</v>
      </c>
      <c r="H13" s="113">
        <v>1.0E-4</v>
      </c>
    </row>
    <row r="14" ht="14.25" customHeight="1">
      <c r="A14" s="2">
        <v>45362.0</v>
      </c>
      <c r="B14" s="1">
        <v>9697.9</v>
      </c>
      <c r="C14" s="3">
        <f t="shared" si="1"/>
        <v>0.002558628782</v>
      </c>
      <c r="D14" s="113">
        <v>0.0026</v>
      </c>
      <c r="E14" s="2">
        <v>45362.0</v>
      </c>
      <c r="F14" s="1">
        <v>22332.65</v>
      </c>
      <c r="G14" s="3">
        <f t="shared" si="2"/>
        <v>-0.007153161684</v>
      </c>
      <c r="H14" s="113">
        <v>-0.0072</v>
      </c>
    </row>
    <row r="15" ht="14.25" customHeight="1">
      <c r="A15" s="2">
        <v>45358.0</v>
      </c>
      <c r="B15" s="1">
        <v>9673.15</v>
      </c>
      <c r="C15" s="3">
        <f t="shared" si="1"/>
        <v>0.003329512864</v>
      </c>
      <c r="D15" s="113">
        <v>0.0033</v>
      </c>
      <c r="E15" s="2">
        <v>45358.0</v>
      </c>
      <c r="F15" s="1">
        <v>22493.55</v>
      </c>
      <c r="G15" s="3">
        <f t="shared" si="2"/>
        <v>0.0008676673764</v>
      </c>
      <c r="H15" s="113">
        <v>9.0E-4</v>
      </c>
    </row>
    <row r="16" ht="14.25" customHeight="1">
      <c r="A16" s="2">
        <v>45357.0</v>
      </c>
      <c r="B16" s="1">
        <v>9641.05</v>
      </c>
      <c r="C16" s="3">
        <f t="shared" si="1"/>
        <v>-0.02005417575</v>
      </c>
      <c r="D16" s="113">
        <v>-0.0201</v>
      </c>
      <c r="E16" s="2">
        <v>45357.0</v>
      </c>
      <c r="F16" s="1">
        <v>22474.05</v>
      </c>
      <c r="G16" s="3">
        <f t="shared" si="2"/>
        <v>0.005266971726</v>
      </c>
      <c r="H16" s="113">
        <v>0.0053</v>
      </c>
    </row>
    <row r="17" ht="14.25" customHeight="1">
      <c r="A17" s="2">
        <v>45356.0</v>
      </c>
      <c r="B17" s="1">
        <v>9838.35</v>
      </c>
      <c r="C17" s="3">
        <f t="shared" si="1"/>
        <v>-0.01403531628</v>
      </c>
      <c r="D17" s="113">
        <v>-0.014</v>
      </c>
      <c r="E17" s="2">
        <v>45356.0</v>
      </c>
      <c r="F17" s="1">
        <v>22356.3</v>
      </c>
      <c r="G17" s="3">
        <f t="shared" si="2"/>
        <v>-0.002200342771</v>
      </c>
      <c r="H17" s="113">
        <v>-0.0022</v>
      </c>
    </row>
    <row r="18" ht="14.25" customHeight="1">
      <c r="A18" s="2">
        <v>45355.0</v>
      </c>
      <c r="B18" s="1">
        <v>9978.4</v>
      </c>
      <c r="C18" s="3">
        <f t="shared" si="1"/>
        <v>-0.0126603571</v>
      </c>
      <c r="D18" s="113">
        <v>-0.0127</v>
      </c>
      <c r="E18" s="2">
        <v>45355.0</v>
      </c>
      <c r="F18" s="1">
        <v>22405.6</v>
      </c>
      <c r="G18" s="3">
        <f t="shared" si="2"/>
        <v>0.001215457763</v>
      </c>
      <c r="H18" s="113">
        <v>0.0012</v>
      </c>
    </row>
    <row r="19" ht="14.25" customHeight="1">
      <c r="A19" s="2">
        <v>45353.0</v>
      </c>
      <c r="B19" s="1">
        <v>10106.35</v>
      </c>
      <c r="C19" s="3">
        <f t="shared" si="1"/>
        <v>-0.002876029796</v>
      </c>
      <c r="D19" s="113">
        <v>-0.0029</v>
      </c>
      <c r="E19" s="2">
        <v>45353.0</v>
      </c>
      <c r="F19" s="1">
        <v>22378.4</v>
      </c>
      <c r="G19" s="3">
        <f t="shared" si="2"/>
        <v>0.001774942645</v>
      </c>
      <c r="H19" s="113">
        <v>0.0018</v>
      </c>
    </row>
    <row r="20" ht="14.25" customHeight="1">
      <c r="A20" s="2">
        <v>45352.0</v>
      </c>
      <c r="B20" s="1">
        <v>10135.5</v>
      </c>
      <c r="C20" s="3">
        <f t="shared" si="1"/>
        <v>0.02457442077</v>
      </c>
      <c r="D20" s="113">
        <v>0.0246</v>
      </c>
      <c r="E20" s="2">
        <v>45352.0</v>
      </c>
      <c r="F20" s="1">
        <v>22338.75</v>
      </c>
      <c r="G20" s="3">
        <f t="shared" si="2"/>
        <v>0.01619220481</v>
      </c>
      <c r="H20" s="113">
        <v>0.0162</v>
      </c>
    </row>
    <row r="21" ht="14.25" customHeight="1">
      <c r="A21" s="2">
        <v>45351.0</v>
      </c>
      <c r="B21" s="1">
        <v>9892.4</v>
      </c>
      <c r="C21" s="3">
        <f t="shared" si="1"/>
        <v>0.008918964401</v>
      </c>
      <c r="D21" s="113">
        <v>0.0089</v>
      </c>
      <c r="E21" s="2">
        <v>45351.0</v>
      </c>
      <c r="F21" s="1">
        <v>21982.8</v>
      </c>
      <c r="G21" s="3">
        <f t="shared" si="2"/>
        <v>0.001441837899</v>
      </c>
      <c r="H21" s="113">
        <v>0.0014</v>
      </c>
    </row>
    <row r="22" ht="14.25" customHeight="1">
      <c r="A22" s="2">
        <v>45350.0</v>
      </c>
      <c r="B22" s="1">
        <v>9804.95</v>
      </c>
      <c r="C22" s="3">
        <f t="shared" si="1"/>
        <v>-0.01468681854</v>
      </c>
      <c r="D22" s="113">
        <v>-0.0147</v>
      </c>
      <c r="E22" s="2">
        <v>45350.0</v>
      </c>
      <c r="F22" s="1">
        <v>21951.15</v>
      </c>
      <c r="G22" s="3">
        <f t="shared" si="2"/>
        <v>-0.01113596281</v>
      </c>
      <c r="H22" s="113">
        <v>-0.0111</v>
      </c>
    </row>
    <row r="23" ht="14.25" customHeight="1">
      <c r="A23" s="2">
        <v>45349.0</v>
      </c>
      <c r="B23" s="1">
        <v>9951.1</v>
      </c>
      <c r="C23" s="3">
        <f t="shared" si="1"/>
        <v>0.002119828198</v>
      </c>
      <c r="D23" s="113">
        <v>0.0021</v>
      </c>
      <c r="E23" s="2">
        <v>45349.0</v>
      </c>
      <c r="F23" s="1">
        <v>22198.35</v>
      </c>
      <c r="G23" s="3">
        <f t="shared" si="2"/>
        <v>0.003449047444</v>
      </c>
      <c r="H23" s="113">
        <v>0.0034</v>
      </c>
    </row>
    <row r="24" ht="14.25" customHeight="1">
      <c r="A24" s="2">
        <v>45348.0</v>
      </c>
      <c r="B24" s="1">
        <v>9930.05</v>
      </c>
      <c r="C24" s="3">
        <f t="shared" si="1"/>
        <v>-0.007084362407</v>
      </c>
      <c r="D24" s="113">
        <v>-0.0071</v>
      </c>
      <c r="E24" s="2">
        <v>45348.0</v>
      </c>
      <c r="F24" s="1">
        <v>22122.05</v>
      </c>
      <c r="G24" s="3">
        <f t="shared" si="2"/>
        <v>-0.004080998708</v>
      </c>
      <c r="H24" s="113">
        <v>-0.0041</v>
      </c>
    </row>
    <row r="25" ht="14.25" customHeight="1">
      <c r="A25" s="2">
        <v>45345.0</v>
      </c>
      <c r="B25" s="1">
        <v>10000.9</v>
      </c>
      <c r="C25" s="3">
        <f t="shared" si="1"/>
        <v>0.003985463599</v>
      </c>
      <c r="D25" s="113">
        <v>0.004</v>
      </c>
      <c r="E25" s="2">
        <v>45345.0</v>
      </c>
      <c r="F25" s="1">
        <v>22212.7</v>
      </c>
      <c r="G25" s="3">
        <f t="shared" si="2"/>
        <v>-0.0002137959127</v>
      </c>
      <c r="H25" s="113">
        <v>-2.0E-4</v>
      </c>
    </row>
    <row r="26" ht="14.25" customHeight="1">
      <c r="A26" s="2">
        <v>45344.0</v>
      </c>
      <c r="B26" s="1">
        <v>9961.2</v>
      </c>
      <c r="C26" s="3">
        <f t="shared" si="1"/>
        <v>-0.0007222824124</v>
      </c>
      <c r="D26" s="113">
        <v>-7.0E-4</v>
      </c>
      <c r="E26" s="2">
        <v>45344.0</v>
      </c>
      <c r="F26" s="1">
        <v>22217.45</v>
      </c>
      <c r="G26" s="3">
        <f t="shared" si="2"/>
        <v>0.007363392964</v>
      </c>
      <c r="H26" s="113">
        <v>0.0074</v>
      </c>
    </row>
    <row r="27" ht="14.25" customHeight="1">
      <c r="A27" s="2">
        <v>45343.0</v>
      </c>
      <c r="B27" s="1">
        <v>9968.4</v>
      </c>
      <c r="C27" s="3">
        <f t="shared" si="1"/>
        <v>-0.00105722546</v>
      </c>
      <c r="D27" s="113">
        <v>-0.0011</v>
      </c>
      <c r="E27" s="2">
        <v>45343.0</v>
      </c>
      <c r="F27" s="1">
        <v>22055.05</v>
      </c>
      <c r="G27" s="3">
        <f t="shared" si="2"/>
        <v>-0.006392770178</v>
      </c>
      <c r="H27" s="113">
        <v>-0.0064</v>
      </c>
    </row>
    <row r="28" ht="14.25" customHeight="1">
      <c r="A28" s="2">
        <v>45342.0</v>
      </c>
      <c r="B28" s="1">
        <v>9978.95</v>
      </c>
      <c r="C28" s="3">
        <f t="shared" si="1"/>
        <v>0.007750802852</v>
      </c>
      <c r="D28" s="113">
        <v>0.0078</v>
      </c>
      <c r="E28" s="2">
        <v>45342.0</v>
      </c>
      <c r="F28" s="1">
        <v>22196.95</v>
      </c>
      <c r="G28" s="3">
        <f t="shared" si="2"/>
        <v>0.003376690888</v>
      </c>
      <c r="H28" s="113">
        <v>0.0034</v>
      </c>
    </row>
    <row r="29" ht="14.25" customHeight="1">
      <c r="A29" s="2">
        <v>45341.0</v>
      </c>
      <c r="B29" s="1">
        <v>9902.2</v>
      </c>
      <c r="C29" s="3">
        <f t="shared" si="1"/>
        <v>-0.001411831145</v>
      </c>
      <c r="D29" s="113">
        <v>-0.0014</v>
      </c>
      <c r="E29" s="2">
        <v>45341.0</v>
      </c>
      <c r="F29" s="1">
        <v>22122.25</v>
      </c>
      <c r="G29" s="3">
        <f t="shared" si="2"/>
        <v>0.003699973231</v>
      </c>
      <c r="H29" s="113">
        <v>0.0037</v>
      </c>
    </row>
    <row r="30" ht="14.25" customHeight="1">
      <c r="A30" s="2">
        <v>45338.0</v>
      </c>
      <c r="B30" s="1">
        <v>9916.2</v>
      </c>
      <c r="C30" s="3">
        <f t="shared" si="1"/>
        <v>0.01038280876</v>
      </c>
      <c r="D30" s="113">
        <v>0.0104</v>
      </c>
      <c r="E30" s="2">
        <v>45338.0</v>
      </c>
      <c r="F30" s="1">
        <v>22040.7</v>
      </c>
      <c r="G30" s="3">
        <f t="shared" si="2"/>
        <v>0.005930878678</v>
      </c>
      <c r="H30" s="113">
        <v>0.0059</v>
      </c>
    </row>
    <row r="31" ht="14.25" customHeight="1">
      <c r="A31" s="2">
        <v>45337.0</v>
      </c>
      <c r="B31" s="1">
        <v>9814.3</v>
      </c>
      <c r="C31" s="3">
        <f t="shared" si="1"/>
        <v>0.002707452134</v>
      </c>
      <c r="D31" s="113">
        <v>0.0027</v>
      </c>
      <c r="E31" s="2">
        <v>45337.0</v>
      </c>
      <c r="F31" s="1">
        <v>21910.75</v>
      </c>
      <c r="G31" s="3">
        <f t="shared" si="2"/>
        <v>0.003237172076</v>
      </c>
      <c r="H31" s="113">
        <v>0.0032</v>
      </c>
    </row>
    <row r="32" ht="14.25" customHeight="1">
      <c r="A32" s="2">
        <v>45336.0</v>
      </c>
      <c r="B32" s="1">
        <v>9787.8</v>
      </c>
      <c r="C32" s="3">
        <f t="shared" si="1"/>
        <v>-0.006556778044</v>
      </c>
      <c r="D32" s="113">
        <v>-0.0066</v>
      </c>
      <c r="E32" s="2">
        <v>45336.0</v>
      </c>
      <c r="F32" s="1">
        <v>21840.05</v>
      </c>
      <c r="G32" s="3">
        <f t="shared" si="2"/>
        <v>0.004451956354</v>
      </c>
      <c r="H32" s="113">
        <v>0.0045</v>
      </c>
    </row>
    <row r="33" ht="14.25" customHeight="1">
      <c r="A33" s="2">
        <v>45335.0</v>
      </c>
      <c r="B33" s="1">
        <v>9852.4</v>
      </c>
      <c r="C33" s="3">
        <f t="shared" si="1"/>
        <v>-0.01118543535</v>
      </c>
      <c r="D33" s="113">
        <v>-0.0112</v>
      </c>
      <c r="E33" s="2">
        <v>45335.0</v>
      </c>
      <c r="F33" s="1">
        <v>21743.25</v>
      </c>
      <c r="G33" s="3">
        <f t="shared" si="2"/>
        <v>0.005884516366</v>
      </c>
      <c r="H33" s="113">
        <v>0.0059</v>
      </c>
    </row>
    <row r="34" ht="14.25" customHeight="1">
      <c r="A34" s="2">
        <v>45334.0</v>
      </c>
      <c r="B34" s="1">
        <v>9963.85</v>
      </c>
      <c r="C34" s="3">
        <f t="shared" si="1"/>
        <v>0.00181987281</v>
      </c>
      <c r="D34" s="113">
        <v>0.0018</v>
      </c>
      <c r="E34" s="2">
        <v>45334.0</v>
      </c>
      <c r="F34" s="1">
        <v>21616.05</v>
      </c>
      <c r="G34" s="3">
        <f t="shared" si="2"/>
        <v>-0.007641455297</v>
      </c>
      <c r="H34" s="113">
        <v>-0.0076</v>
      </c>
    </row>
    <row r="35" ht="14.25" customHeight="1">
      <c r="A35" s="2">
        <v>45331.0</v>
      </c>
      <c r="B35" s="1">
        <v>9945.75</v>
      </c>
      <c r="C35" s="3">
        <f t="shared" si="1"/>
        <v>-0.005191219937</v>
      </c>
      <c r="D35" s="113">
        <v>-0.0052</v>
      </c>
      <c r="E35" s="2">
        <v>45331.0</v>
      </c>
      <c r="F35" s="1">
        <v>21782.5</v>
      </c>
      <c r="G35" s="3">
        <f t="shared" si="2"/>
        <v>0.00297219581</v>
      </c>
      <c r="H35" s="113">
        <v>0.003</v>
      </c>
      <c r="L35" s="52" t="s">
        <v>32</v>
      </c>
      <c r="M35" s="50"/>
      <c r="N35" s="50"/>
      <c r="O35" s="50"/>
      <c r="P35" s="51"/>
    </row>
    <row r="36" ht="14.25" customHeight="1">
      <c r="A36" s="2">
        <v>45330.0</v>
      </c>
      <c r="B36" s="1">
        <v>9997.65</v>
      </c>
      <c r="C36" s="3">
        <f t="shared" si="1"/>
        <v>-0.02237813524</v>
      </c>
      <c r="D36" s="113">
        <v>-0.0224</v>
      </c>
      <c r="E36" s="2">
        <v>45330.0</v>
      </c>
      <c r="F36" s="1">
        <v>21717.95</v>
      </c>
      <c r="G36" s="3">
        <f t="shared" si="2"/>
        <v>-0.009691981487</v>
      </c>
      <c r="H36" s="113">
        <v>-0.0097</v>
      </c>
      <c r="L36" s="53" t="s">
        <v>33</v>
      </c>
      <c r="M36" s="53" t="s">
        <v>34</v>
      </c>
      <c r="N36" s="53" t="s">
        <v>35</v>
      </c>
      <c r="O36" s="53" t="s">
        <v>36</v>
      </c>
      <c r="P36" s="53" t="s">
        <v>37</v>
      </c>
    </row>
    <row r="37" ht="14.25" customHeight="1">
      <c r="A37" s="2">
        <v>45329.0</v>
      </c>
      <c r="B37" s="1">
        <v>10226.5</v>
      </c>
      <c r="C37" s="3">
        <f t="shared" si="1"/>
        <v>0.01768876726</v>
      </c>
      <c r="D37" s="113">
        <v>0.0177</v>
      </c>
      <c r="E37" s="2">
        <v>45329.0</v>
      </c>
      <c r="F37" s="1">
        <v>21930.5</v>
      </c>
      <c r="G37" s="3">
        <f t="shared" si="2"/>
        <v>0.00005016097112</v>
      </c>
      <c r="H37" s="113">
        <v>1.0E-4</v>
      </c>
      <c r="L37" s="53" t="s">
        <v>38</v>
      </c>
      <c r="M37" s="54">
        <f>0.32*11754</f>
        <v>3761.28</v>
      </c>
      <c r="N37" s="54">
        <f>0.33*11548</f>
        <v>3810.84</v>
      </c>
      <c r="O37" s="54">
        <f>10790*0.17</f>
        <v>1834.3</v>
      </c>
      <c r="P37" s="54">
        <f>13282*0.06</f>
        <v>796.92</v>
      </c>
    </row>
    <row r="38" ht="14.25" customHeight="1">
      <c r="A38" s="2">
        <v>45328.0</v>
      </c>
      <c r="B38" s="1">
        <v>10048.75</v>
      </c>
      <c r="C38" s="3">
        <f t="shared" si="1"/>
        <v>0.01335168686</v>
      </c>
      <c r="D38" s="113">
        <v>0.0134</v>
      </c>
      <c r="E38" s="2">
        <v>45328.0</v>
      </c>
      <c r="F38" s="1">
        <v>21929.4</v>
      </c>
      <c r="G38" s="3">
        <f t="shared" si="2"/>
        <v>0.007243348016</v>
      </c>
      <c r="H38" s="113">
        <v>0.0072</v>
      </c>
      <c r="L38" s="53" t="s">
        <v>39</v>
      </c>
      <c r="M38" s="54">
        <v>1259.0</v>
      </c>
      <c r="N38" s="54">
        <v>798.0</v>
      </c>
      <c r="O38" s="54">
        <v>756.0</v>
      </c>
      <c r="P38" s="54">
        <v>867.0</v>
      </c>
    </row>
    <row r="39" ht="14.25" customHeight="1">
      <c r="A39" s="2">
        <v>45327.0</v>
      </c>
      <c r="B39" s="1">
        <v>9916.35</v>
      </c>
      <c r="C39" s="3">
        <f t="shared" si="1"/>
        <v>-0.01804219418</v>
      </c>
      <c r="D39" s="113">
        <v>-0.018</v>
      </c>
      <c r="E39" s="2">
        <v>45327.0</v>
      </c>
      <c r="F39" s="1">
        <v>21771.7</v>
      </c>
      <c r="G39" s="3">
        <f t="shared" si="2"/>
        <v>-0.003756783717</v>
      </c>
      <c r="H39" s="113">
        <v>-0.0038</v>
      </c>
      <c r="L39" s="53" t="s">
        <v>40</v>
      </c>
      <c r="M39" s="55">
        <f t="shared" ref="M39:P39" si="3">M38/M37</f>
        <v>0.3347264761</v>
      </c>
      <c r="N39" s="55">
        <f t="shared" si="3"/>
        <v>0.2094026514</v>
      </c>
      <c r="O39" s="55">
        <f t="shared" si="3"/>
        <v>0.4121463228</v>
      </c>
      <c r="P39" s="55">
        <f t="shared" si="3"/>
        <v>1.087938563</v>
      </c>
    </row>
    <row r="40" ht="14.25" customHeight="1">
      <c r="A40" s="2">
        <v>45324.0</v>
      </c>
      <c r="B40" s="1">
        <v>10098.55</v>
      </c>
      <c r="C40" s="3">
        <f t="shared" si="1"/>
        <v>0.01776301865</v>
      </c>
      <c r="D40" s="113">
        <v>0.0178</v>
      </c>
      <c r="E40" s="2">
        <v>45324.0</v>
      </c>
      <c r="F40" s="1">
        <v>21853.8</v>
      </c>
      <c r="G40" s="3">
        <f t="shared" si="2"/>
        <v>0.007205915903</v>
      </c>
      <c r="H40" s="113">
        <v>0.0072</v>
      </c>
      <c r="L40" s="53" t="s">
        <v>42</v>
      </c>
      <c r="M40" s="56">
        <v>8060.0</v>
      </c>
      <c r="N40" s="56">
        <v>8293.0</v>
      </c>
      <c r="O40" s="53">
        <v>7262.0</v>
      </c>
      <c r="P40" s="53">
        <v>9388.0</v>
      </c>
    </row>
    <row r="41" ht="14.25" customHeight="1">
      <c r="A41" s="2">
        <v>45323.0</v>
      </c>
      <c r="B41" s="1">
        <v>9922.3</v>
      </c>
      <c r="C41" s="3">
        <f t="shared" si="1"/>
        <v>-0.02410165874</v>
      </c>
      <c r="D41" s="113">
        <v>-0.0241</v>
      </c>
      <c r="E41" s="2">
        <v>45323.0</v>
      </c>
      <c r="F41" s="1">
        <v>21697.45</v>
      </c>
      <c r="G41" s="3">
        <f t="shared" si="2"/>
        <v>-0.001300303327</v>
      </c>
      <c r="H41" s="113">
        <v>-0.0013</v>
      </c>
      <c r="L41" s="53" t="s">
        <v>43</v>
      </c>
      <c r="M41" s="56">
        <v>2554.0</v>
      </c>
      <c r="N41" s="56">
        <v>1227.0</v>
      </c>
      <c r="O41" s="56">
        <v>2310.0</v>
      </c>
      <c r="P41" s="56">
        <v>2411.0</v>
      </c>
      <c r="R41" s="57"/>
      <c r="S41" s="58">
        <v>0.086</v>
      </c>
      <c r="T41" s="59"/>
    </row>
    <row r="42" ht="14.25" customHeight="1">
      <c r="A42" s="2">
        <v>45322.0</v>
      </c>
      <c r="B42" s="1">
        <v>10167.35</v>
      </c>
      <c r="C42" s="3">
        <f t="shared" si="1"/>
        <v>0.02044943595</v>
      </c>
      <c r="D42" s="113">
        <v>0.0204</v>
      </c>
      <c r="E42" s="2">
        <v>45322.0</v>
      </c>
      <c r="F42" s="1">
        <v>21725.7</v>
      </c>
      <c r="G42" s="3">
        <f t="shared" si="2"/>
        <v>0.009460043397</v>
      </c>
      <c r="H42" s="113">
        <v>0.0095</v>
      </c>
      <c r="L42" s="53" t="s">
        <v>44</v>
      </c>
      <c r="M42" s="60">
        <f t="shared" ref="M42:P42" si="4">M41/M40</f>
        <v>0.3168734491</v>
      </c>
      <c r="N42" s="60">
        <f t="shared" si="4"/>
        <v>0.1479561076</v>
      </c>
      <c r="O42" s="60">
        <f t="shared" si="4"/>
        <v>0.3180941889</v>
      </c>
      <c r="P42" s="60">
        <f t="shared" si="4"/>
        <v>0.2568172135</v>
      </c>
      <c r="R42" s="62" t="s">
        <v>98</v>
      </c>
      <c r="S42" s="63">
        <f>S41*100</f>
        <v>8.6</v>
      </c>
      <c r="T42" s="64" t="s">
        <v>94</v>
      </c>
    </row>
    <row r="43" ht="14.25" customHeight="1">
      <c r="A43" s="2">
        <v>45321.0</v>
      </c>
      <c r="B43" s="1">
        <v>9963.6</v>
      </c>
      <c r="C43" s="3">
        <f t="shared" si="1"/>
        <v>-0.0302169057</v>
      </c>
      <c r="D43" s="113">
        <v>-0.0302</v>
      </c>
      <c r="E43" s="2">
        <v>45321.0</v>
      </c>
      <c r="F43" s="1">
        <v>21522.1</v>
      </c>
      <c r="G43" s="3">
        <f t="shared" si="2"/>
        <v>-0.009913697924</v>
      </c>
      <c r="H43" s="113">
        <v>-0.0099</v>
      </c>
      <c r="L43" s="53" t="s">
        <v>45</v>
      </c>
      <c r="M43" s="55">
        <f t="shared" ref="M43:P43" si="5">M39*(1-M42)</f>
        <v>0.2286605431</v>
      </c>
      <c r="N43" s="55">
        <f t="shared" si="5"/>
        <v>0.1784202502</v>
      </c>
      <c r="O43" s="55">
        <f t="shared" si="5"/>
        <v>0.2810449726</v>
      </c>
      <c r="P43" s="55">
        <f t="shared" si="5"/>
        <v>0.8085372132</v>
      </c>
      <c r="R43" s="65" t="s">
        <v>99</v>
      </c>
      <c r="S43" s="44"/>
      <c r="T43" s="66"/>
    </row>
    <row r="44" ht="14.25" customHeight="1">
      <c r="A44" s="2">
        <v>45320.0</v>
      </c>
      <c r="B44" s="1">
        <v>10274.05</v>
      </c>
      <c r="C44" s="3">
        <f t="shared" si="1"/>
        <v>0.03056367767</v>
      </c>
      <c r="D44" s="113">
        <v>0.0306</v>
      </c>
      <c r="E44" s="2">
        <v>45320.0</v>
      </c>
      <c r="F44" s="1">
        <v>21737.6</v>
      </c>
      <c r="G44" s="3">
        <f t="shared" si="2"/>
        <v>0.01803059112</v>
      </c>
      <c r="H44" s="113">
        <v>0.018</v>
      </c>
      <c r="L44" s="53" t="s">
        <v>46</v>
      </c>
      <c r="M44" s="53">
        <v>289.0</v>
      </c>
      <c r="N44" s="53">
        <v>289.0</v>
      </c>
      <c r="O44" s="53">
        <v>289.0</v>
      </c>
      <c r="P44" s="53">
        <v>289.0</v>
      </c>
    </row>
    <row r="45" ht="14.25" customHeight="1">
      <c r="A45" s="2">
        <v>45316.0</v>
      </c>
      <c r="B45" s="1">
        <v>9969.35</v>
      </c>
      <c r="C45" s="3">
        <f t="shared" si="1"/>
        <v>-0.002117011161</v>
      </c>
      <c r="D45" s="113">
        <v>-0.0021</v>
      </c>
      <c r="E45" s="2">
        <v>45316.0</v>
      </c>
      <c r="F45" s="1">
        <v>21352.6</v>
      </c>
      <c r="G45" s="3">
        <f t="shared" si="2"/>
        <v>-0.004724071791</v>
      </c>
      <c r="H45" s="113">
        <v>-0.0047</v>
      </c>
      <c r="L45" s="53" t="s">
        <v>47</v>
      </c>
      <c r="M45" s="53">
        <f t="shared" ref="M45:P45" si="6">M37/(M37+M38)</f>
        <v>0.7492171751</v>
      </c>
      <c r="N45" s="53">
        <f t="shared" si="6"/>
        <v>0.8268544797</v>
      </c>
      <c r="O45" s="53">
        <f t="shared" si="6"/>
        <v>0.7081419141</v>
      </c>
      <c r="P45" s="53">
        <f t="shared" si="6"/>
        <v>0.4789412953</v>
      </c>
    </row>
    <row r="46" ht="14.25" customHeight="1">
      <c r="A46" s="2">
        <v>45315.0</v>
      </c>
      <c r="B46" s="1">
        <v>9990.5</v>
      </c>
      <c r="C46" s="3">
        <f t="shared" si="1"/>
        <v>0.01622418879</v>
      </c>
      <c r="D46" s="113">
        <v>0.0162</v>
      </c>
      <c r="E46" s="2">
        <v>45315.0</v>
      </c>
      <c r="F46" s="1">
        <v>21453.95</v>
      </c>
      <c r="G46" s="3">
        <f t="shared" si="2"/>
        <v>0.01013004501</v>
      </c>
      <c r="H46" s="113">
        <v>0.0101</v>
      </c>
      <c r="L46" s="53" t="s">
        <v>48</v>
      </c>
      <c r="M46" s="53">
        <f t="shared" ref="M46:P46" si="7">M45*100</f>
        <v>74.92171751</v>
      </c>
      <c r="N46" s="53">
        <f t="shared" si="7"/>
        <v>82.68544797</v>
      </c>
      <c r="O46" s="53">
        <f t="shared" si="7"/>
        <v>70.81419141</v>
      </c>
      <c r="P46" s="53">
        <f t="shared" si="7"/>
        <v>47.89412953</v>
      </c>
    </row>
    <row r="47" ht="14.25" customHeight="1">
      <c r="A47" s="2">
        <v>45314.0</v>
      </c>
      <c r="B47" s="1">
        <v>9831.0</v>
      </c>
      <c r="C47" s="3">
        <f t="shared" si="1"/>
        <v>-0.01664432753</v>
      </c>
      <c r="D47" s="113">
        <v>-0.0166</v>
      </c>
      <c r="E47" s="2">
        <v>45314.0</v>
      </c>
      <c r="F47" s="1">
        <v>21238.8</v>
      </c>
      <c r="G47" s="3">
        <f t="shared" si="2"/>
        <v>-0.01543682029</v>
      </c>
      <c r="H47" s="113">
        <v>-0.0154</v>
      </c>
      <c r="L47" s="53" t="s">
        <v>49</v>
      </c>
      <c r="M47" s="53">
        <f t="shared" ref="M47:P47" si="8">1-M45</f>
        <v>0.2507828249</v>
      </c>
      <c r="N47" s="53">
        <f t="shared" si="8"/>
        <v>0.1731455203</v>
      </c>
      <c r="O47" s="53">
        <f t="shared" si="8"/>
        <v>0.2918580859</v>
      </c>
      <c r="P47" s="53">
        <f t="shared" si="8"/>
        <v>0.5210587047</v>
      </c>
    </row>
    <row r="48" ht="14.25" customHeight="1">
      <c r="A48" s="2">
        <v>45311.0</v>
      </c>
      <c r="B48" s="1">
        <v>9997.4</v>
      </c>
      <c r="C48" s="3">
        <f t="shared" si="1"/>
        <v>-0.009540604536</v>
      </c>
      <c r="D48" s="113">
        <v>-0.0095</v>
      </c>
      <c r="E48" s="2">
        <v>45311.0</v>
      </c>
      <c r="F48" s="1">
        <v>21571.8</v>
      </c>
      <c r="G48" s="3">
        <f t="shared" si="2"/>
        <v>-0.002340165754</v>
      </c>
      <c r="H48" s="113">
        <v>-0.0023</v>
      </c>
      <c r="L48" s="53" t="s">
        <v>50</v>
      </c>
      <c r="M48" s="53">
        <f t="shared" ref="M48:P48" si="9">M47*100</f>
        <v>25.07828249</v>
      </c>
      <c r="N48" s="53">
        <f t="shared" si="9"/>
        <v>17.31455203</v>
      </c>
      <c r="O48" s="53">
        <f t="shared" si="9"/>
        <v>29.18580859</v>
      </c>
      <c r="P48" s="53">
        <f t="shared" si="9"/>
        <v>52.10587047</v>
      </c>
    </row>
    <row r="49" ht="14.25" customHeight="1">
      <c r="A49" s="2">
        <v>45310.0</v>
      </c>
      <c r="B49" s="1">
        <v>10093.7</v>
      </c>
      <c r="C49" s="3">
        <f t="shared" si="1"/>
        <v>0.0203644267</v>
      </c>
      <c r="D49" s="113">
        <v>0.0204</v>
      </c>
      <c r="E49" s="2">
        <v>45310.0</v>
      </c>
      <c r="F49" s="1">
        <v>21622.4</v>
      </c>
      <c r="G49" s="3">
        <f t="shared" si="2"/>
        <v>0.007461938986</v>
      </c>
      <c r="H49" s="113">
        <v>0.0075</v>
      </c>
      <c r="L49" s="53" t="s">
        <v>51</v>
      </c>
      <c r="M49" s="53" t="s">
        <v>100</v>
      </c>
      <c r="N49" s="53" t="s">
        <v>100</v>
      </c>
      <c r="O49" s="53" t="s">
        <v>100</v>
      </c>
      <c r="P49" s="53" t="s">
        <v>100</v>
      </c>
    </row>
    <row r="50" ht="14.25" customHeight="1">
      <c r="A50" s="2">
        <v>45309.0</v>
      </c>
      <c r="B50" s="1">
        <v>9892.25</v>
      </c>
      <c r="C50" s="3">
        <f t="shared" si="1"/>
        <v>0.003815457677</v>
      </c>
      <c r="D50" s="113">
        <v>0.0038</v>
      </c>
      <c r="E50" s="2">
        <v>45309.0</v>
      </c>
      <c r="F50" s="1">
        <v>21462.25</v>
      </c>
      <c r="G50" s="3">
        <f t="shared" si="2"/>
        <v>-0.005085307541</v>
      </c>
      <c r="H50" s="113">
        <v>-0.0051</v>
      </c>
      <c r="L50" s="53" t="s">
        <v>51</v>
      </c>
      <c r="M50" s="55">
        <v>0.242</v>
      </c>
      <c r="N50" s="55">
        <v>0.1963</v>
      </c>
      <c r="O50" s="55">
        <v>0.2813</v>
      </c>
      <c r="P50" s="55">
        <v>0.5341</v>
      </c>
    </row>
    <row r="51" ht="14.25" customHeight="1">
      <c r="A51" s="2">
        <v>45308.0</v>
      </c>
      <c r="B51" s="1">
        <v>9854.65</v>
      </c>
      <c r="C51" s="3">
        <f t="shared" si="1"/>
        <v>-0.01153005136</v>
      </c>
      <c r="D51" s="113">
        <v>-0.0115</v>
      </c>
      <c r="E51" s="2">
        <v>45308.0</v>
      </c>
      <c r="F51" s="1">
        <v>21571.95</v>
      </c>
      <c r="G51" s="3">
        <f t="shared" si="2"/>
        <v>-0.02089432333</v>
      </c>
      <c r="H51" s="113">
        <v>-0.0209</v>
      </c>
      <c r="L51" s="53" t="s">
        <v>52</v>
      </c>
      <c r="M51" s="119">
        <f>(M50+N50+O50+P50)/4</f>
        <v>0.313425</v>
      </c>
      <c r="N51" s="53"/>
      <c r="O51" s="53"/>
      <c r="P51" s="53"/>
    </row>
    <row r="52" ht="14.25" customHeight="1">
      <c r="A52" s="2">
        <v>45307.0</v>
      </c>
      <c r="B52" s="1">
        <v>9969.6</v>
      </c>
      <c r="C52" s="3">
        <f t="shared" si="1"/>
        <v>0.001511871456</v>
      </c>
      <c r="D52" s="113">
        <v>0.0015</v>
      </c>
      <c r="E52" s="2">
        <v>45307.0</v>
      </c>
      <c r="F52" s="1">
        <v>22032.3</v>
      </c>
      <c r="G52" s="3">
        <f t="shared" si="2"/>
        <v>-0.00294830399</v>
      </c>
      <c r="H52" s="113">
        <v>-0.0029</v>
      </c>
      <c r="L52" s="67" t="s">
        <v>52</v>
      </c>
      <c r="M52" s="68">
        <f>(M50+N50+O50+P50)/4</f>
        <v>0.313425</v>
      </c>
    </row>
    <row r="53" ht="14.25" customHeight="1">
      <c r="A53" s="2">
        <v>45306.0</v>
      </c>
      <c r="B53" s="1">
        <v>9954.55</v>
      </c>
      <c r="C53" s="3">
        <f t="shared" si="1"/>
        <v>0.01489531985</v>
      </c>
      <c r="D53" s="113">
        <v>0.0149</v>
      </c>
      <c r="E53" s="2">
        <v>45306.0</v>
      </c>
      <c r="F53" s="1">
        <v>22097.45</v>
      </c>
      <c r="G53" s="3">
        <f t="shared" si="2"/>
        <v>0.00926714639</v>
      </c>
      <c r="H53" s="113">
        <v>0.0093</v>
      </c>
    </row>
    <row r="54" ht="14.25" customHeight="1">
      <c r="A54" s="2">
        <v>45303.0</v>
      </c>
      <c r="B54" s="1">
        <v>9808.45</v>
      </c>
      <c r="C54" s="3">
        <f t="shared" si="1"/>
        <v>-0.01128981044</v>
      </c>
      <c r="D54" s="113">
        <v>-0.0113</v>
      </c>
      <c r="E54" s="2">
        <v>45303.0</v>
      </c>
      <c r="F54" s="1">
        <v>21894.55</v>
      </c>
      <c r="G54" s="3">
        <f t="shared" si="2"/>
        <v>0.01142642005</v>
      </c>
      <c r="H54" s="113">
        <v>0.0114</v>
      </c>
    </row>
    <row r="55" ht="14.25" customHeight="1">
      <c r="A55" s="2">
        <v>45302.0</v>
      </c>
      <c r="B55" s="1">
        <v>9920.45</v>
      </c>
      <c r="C55" s="3">
        <f t="shared" si="1"/>
        <v>0.01475522187</v>
      </c>
      <c r="D55" s="113">
        <v>0.0148</v>
      </c>
      <c r="E55" s="2">
        <v>45302.0</v>
      </c>
      <c r="F55" s="1">
        <v>21647.2</v>
      </c>
      <c r="G55" s="3">
        <f t="shared" si="2"/>
        <v>0.001318303136</v>
      </c>
      <c r="H55" s="113">
        <v>0.0013</v>
      </c>
    </row>
    <row r="56" ht="14.25" customHeight="1">
      <c r="A56" s="2">
        <v>45301.0</v>
      </c>
      <c r="B56" s="1">
        <v>9776.2</v>
      </c>
      <c r="C56" s="3">
        <f t="shared" si="1"/>
        <v>-0.01241527008</v>
      </c>
      <c r="D56" s="113">
        <v>-0.0124</v>
      </c>
      <c r="E56" s="2">
        <v>45301.0</v>
      </c>
      <c r="F56" s="1">
        <v>21618.7</v>
      </c>
      <c r="G56" s="3">
        <f t="shared" si="2"/>
        <v>0.00342773331</v>
      </c>
      <c r="H56" s="113">
        <v>0.0034</v>
      </c>
    </row>
    <row r="57" ht="14.25" customHeight="1">
      <c r="A57" s="2">
        <v>45300.0</v>
      </c>
      <c r="B57" s="1">
        <v>9899.1</v>
      </c>
      <c r="C57" s="3">
        <f t="shared" si="1"/>
        <v>-0.003563339876</v>
      </c>
      <c r="D57" s="113">
        <v>-0.0036</v>
      </c>
      <c r="E57" s="2">
        <v>45300.0</v>
      </c>
      <c r="F57" s="1">
        <v>21544.85</v>
      </c>
      <c r="G57" s="3">
        <f t="shared" si="2"/>
        <v>0.001480500163</v>
      </c>
      <c r="H57" s="113">
        <v>0.0015</v>
      </c>
    </row>
    <row r="58" ht="14.25" customHeight="1">
      <c r="A58" s="2">
        <v>45299.0</v>
      </c>
      <c r="B58" s="1">
        <v>9934.5</v>
      </c>
      <c r="C58" s="3">
        <f t="shared" si="1"/>
        <v>-0.008141932199</v>
      </c>
      <c r="D58" s="113">
        <v>-0.0081</v>
      </c>
      <c r="E58" s="2">
        <v>45299.0</v>
      </c>
      <c r="F58" s="1">
        <v>21513.0</v>
      </c>
      <c r="G58" s="3">
        <f t="shared" si="2"/>
        <v>-0.009110673029</v>
      </c>
      <c r="H58" s="113">
        <v>-0.0091</v>
      </c>
    </row>
    <row r="59" ht="14.25" customHeight="1">
      <c r="A59" s="2">
        <v>45296.0</v>
      </c>
      <c r="B59" s="1">
        <v>10016.05</v>
      </c>
      <c r="C59" s="3">
        <f t="shared" si="1"/>
        <v>0.0001248152734</v>
      </c>
      <c r="D59" s="113">
        <v>1.0E-4</v>
      </c>
      <c r="E59" s="2">
        <v>45296.0</v>
      </c>
      <c r="F59" s="1">
        <v>21710.8</v>
      </c>
      <c r="G59" s="3">
        <f t="shared" si="2"/>
        <v>0.002410128078</v>
      </c>
      <c r="H59" s="113">
        <v>0.0024</v>
      </c>
    </row>
    <row r="60" ht="14.25" customHeight="1">
      <c r="A60" s="2">
        <v>45295.0</v>
      </c>
      <c r="B60" s="1">
        <v>10014.8</v>
      </c>
      <c r="C60" s="3">
        <f t="shared" si="1"/>
        <v>-0.009568265993</v>
      </c>
      <c r="D60" s="113">
        <v>-0.0096</v>
      </c>
      <c r="E60" s="2">
        <v>45295.0</v>
      </c>
      <c r="F60" s="1">
        <v>21658.6</v>
      </c>
      <c r="G60" s="3">
        <f t="shared" si="2"/>
        <v>0.006564470067</v>
      </c>
      <c r="H60" s="113">
        <v>0.0066</v>
      </c>
    </row>
    <row r="61" ht="14.25" customHeight="1">
      <c r="A61" s="2">
        <v>45294.0</v>
      </c>
      <c r="B61" s="1">
        <v>10111.55</v>
      </c>
      <c r="C61" s="3">
        <f t="shared" si="1"/>
        <v>-0.009128146834</v>
      </c>
      <c r="D61" s="113">
        <v>-0.0091</v>
      </c>
      <c r="E61" s="2">
        <v>45294.0</v>
      </c>
      <c r="F61" s="1">
        <v>21517.35</v>
      </c>
      <c r="G61" s="3">
        <f t="shared" si="2"/>
        <v>-0.006851812534</v>
      </c>
      <c r="H61" s="113">
        <v>-0.0069</v>
      </c>
    </row>
    <row r="62" ht="14.25" customHeight="1">
      <c r="A62" s="2">
        <v>45293.0</v>
      </c>
      <c r="B62" s="1">
        <v>10204.7</v>
      </c>
      <c r="C62" s="3">
        <f t="shared" si="1"/>
        <v>-0.02478019878</v>
      </c>
      <c r="D62" s="113">
        <v>-0.0248</v>
      </c>
      <c r="E62" s="2">
        <v>45293.0</v>
      </c>
      <c r="F62" s="1">
        <v>21665.8</v>
      </c>
      <c r="G62" s="3">
        <f t="shared" si="2"/>
        <v>-0.00350015408</v>
      </c>
      <c r="H62" s="113">
        <v>-0.0035</v>
      </c>
    </row>
    <row r="63" ht="14.25" customHeight="1">
      <c r="A63" s="2">
        <v>45292.0</v>
      </c>
      <c r="B63" s="1">
        <v>10464.0</v>
      </c>
      <c r="C63" s="3">
        <f t="shared" si="1"/>
        <v>-0.003717967638</v>
      </c>
      <c r="D63" s="113">
        <v>-0.0037</v>
      </c>
      <c r="E63" s="2">
        <v>45292.0</v>
      </c>
      <c r="F63" s="1">
        <v>21741.9</v>
      </c>
      <c r="G63" s="3">
        <f t="shared" si="2"/>
        <v>0.0004831718159</v>
      </c>
      <c r="H63" s="113">
        <v>5.0E-4</v>
      </c>
    </row>
    <row r="64" ht="14.25" customHeight="1">
      <c r="A64" s="2">
        <v>45289.0</v>
      </c>
      <c r="B64" s="1">
        <v>10503.05</v>
      </c>
      <c r="C64" s="3">
        <f t="shared" si="1"/>
        <v>0.007361192369</v>
      </c>
      <c r="D64" s="113">
        <v>0.0074</v>
      </c>
      <c r="E64" s="2">
        <v>45289.0</v>
      </c>
      <c r="F64" s="1">
        <v>21731.4</v>
      </c>
      <c r="G64" s="3">
        <f t="shared" si="2"/>
        <v>-0.002171846804</v>
      </c>
      <c r="H64" s="113">
        <v>-0.0022</v>
      </c>
    </row>
    <row r="65" ht="14.25" customHeight="1">
      <c r="A65" s="2">
        <v>45288.0</v>
      </c>
      <c r="B65" s="1">
        <v>10426.3</v>
      </c>
      <c r="C65" s="3">
        <f t="shared" si="1"/>
        <v>-0.0009390481118</v>
      </c>
      <c r="D65" s="113">
        <v>-9.0E-4</v>
      </c>
      <c r="E65" s="2">
        <v>45288.0</v>
      </c>
      <c r="F65" s="1">
        <v>21778.7</v>
      </c>
      <c r="G65" s="3">
        <f t="shared" si="2"/>
        <v>0.005723917385</v>
      </c>
      <c r="H65" s="113">
        <v>0.0057</v>
      </c>
    </row>
    <row r="66" ht="14.25" customHeight="1">
      <c r="A66" s="2">
        <v>45287.0</v>
      </c>
      <c r="B66" s="1">
        <v>10436.1</v>
      </c>
      <c r="C66" s="3">
        <f t="shared" si="1"/>
        <v>0.0416672905</v>
      </c>
      <c r="D66" s="113">
        <v>0.0417</v>
      </c>
      <c r="E66" s="2">
        <v>45287.0</v>
      </c>
      <c r="F66" s="1">
        <v>21654.75</v>
      </c>
      <c r="G66" s="3">
        <f t="shared" si="2"/>
        <v>0.009952731521</v>
      </c>
      <c r="H66" s="113">
        <v>0.01</v>
      </c>
    </row>
    <row r="67" ht="14.25" customHeight="1">
      <c r="A67" s="2">
        <v>45286.0</v>
      </c>
      <c r="B67" s="1">
        <v>10018.65</v>
      </c>
      <c r="C67" s="3">
        <f t="shared" si="1"/>
        <v>0.004980439362</v>
      </c>
      <c r="D67" s="113">
        <v>0.005</v>
      </c>
      <c r="E67" s="2">
        <v>45286.0</v>
      </c>
      <c r="F67" s="1">
        <v>21441.35</v>
      </c>
      <c r="G67" s="3">
        <f t="shared" si="2"/>
        <v>0.004306912606</v>
      </c>
      <c r="H67" s="113">
        <v>0.0043</v>
      </c>
    </row>
    <row r="68" ht="14.25" customHeight="1">
      <c r="A68" s="2">
        <v>45282.0</v>
      </c>
      <c r="B68" s="1">
        <v>9969.0</v>
      </c>
      <c r="C68" s="3">
        <f t="shared" si="1"/>
        <v>0.001461657852</v>
      </c>
      <c r="D68" s="113">
        <v>0.0015</v>
      </c>
      <c r="E68" s="2">
        <v>45282.0</v>
      </c>
      <c r="F68" s="1">
        <v>21349.4</v>
      </c>
      <c r="G68" s="3">
        <f t="shared" si="2"/>
        <v>0.004438945098</v>
      </c>
      <c r="H68" s="113">
        <v>0.0044</v>
      </c>
    </row>
    <row r="69" ht="14.25" customHeight="1">
      <c r="A69" s="2">
        <v>45281.0</v>
      </c>
      <c r="B69" s="1">
        <v>9954.45</v>
      </c>
      <c r="C69" s="3">
        <f t="shared" si="1"/>
        <v>0.006776266884</v>
      </c>
      <c r="D69" s="113">
        <v>0.0068</v>
      </c>
      <c r="E69" s="2">
        <v>45281.0</v>
      </c>
      <c r="F69" s="1">
        <v>21255.05</v>
      </c>
      <c r="G69" s="3">
        <f t="shared" si="2"/>
        <v>0.004959775699</v>
      </c>
      <c r="H69" s="113">
        <v>0.005</v>
      </c>
    </row>
    <row r="70" ht="14.25" customHeight="1">
      <c r="A70" s="2">
        <v>45280.0</v>
      </c>
      <c r="B70" s="1">
        <v>9887.45</v>
      </c>
      <c r="C70" s="3">
        <f t="shared" si="1"/>
        <v>-0.0129428677</v>
      </c>
      <c r="D70" s="113">
        <v>-0.0129</v>
      </c>
      <c r="E70" s="2">
        <v>45280.0</v>
      </c>
      <c r="F70" s="1">
        <v>21150.15</v>
      </c>
      <c r="G70" s="3">
        <f t="shared" si="2"/>
        <v>-0.01412150225</v>
      </c>
      <c r="H70" s="113">
        <v>-0.0141</v>
      </c>
    </row>
    <row r="71" ht="14.25" customHeight="1">
      <c r="A71" s="2">
        <v>45279.0</v>
      </c>
      <c r="B71" s="1">
        <v>10017.1</v>
      </c>
      <c r="C71" s="3">
        <f t="shared" si="1"/>
        <v>0.004688902596</v>
      </c>
      <c r="D71" s="113">
        <v>0.0047</v>
      </c>
      <c r="E71" s="2">
        <v>45279.0</v>
      </c>
      <c r="F71" s="1">
        <v>21453.1</v>
      </c>
      <c r="G71" s="3">
        <f t="shared" si="2"/>
        <v>0.001608411361</v>
      </c>
      <c r="H71" s="113">
        <v>0.0016</v>
      </c>
    </row>
    <row r="72" ht="14.25" customHeight="1">
      <c r="A72" s="2">
        <v>45278.0</v>
      </c>
      <c r="B72" s="1">
        <v>9970.35</v>
      </c>
      <c r="C72" s="3">
        <f t="shared" si="1"/>
        <v>-0.005892646157</v>
      </c>
      <c r="D72" s="113">
        <v>-0.0059</v>
      </c>
      <c r="E72" s="2">
        <v>45278.0</v>
      </c>
      <c r="F72" s="1">
        <v>21418.65</v>
      </c>
      <c r="G72" s="3">
        <f t="shared" si="2"/>
        <v>-0.001771012716</v>
      </c>
      <c r="H72" s="113">
        <v>-0.0018</v>
      </c>
    </row>
    <row r="73" ht="14.25" customHeight="1">
      <c r="A73" s="2">
        <v>45275.0</v>
      </c>
      <c r="B73" s="1">
        <v>10029.45</v>
      </c>
      <c r="C73" s="3">
        <f t="shared" si="1"/>
        <v>0.006639366475</v>
      </c>
      <c r="D73" s="113">
        <v>0.0066</v>
      </c>
      <c r="E73" s="2">
        <v>45275.0</v>
      </c>
      <c r="F73" s="1">
        <v>21456.65</v>
      </c>
      <c r="G73" s="3">
        <f t="shared" si="2"/>
        <v>0.0129327234</v>
      </c>
      <c r="H73" s="113">
        <v>0.0129</v>
      </c>
    </row>
    <row r="74" ht="14.25" customHeight="1">
      <c r="A74" s="2">
        <v>45274.0</v>
      </c>
      <c r="B74" s="1">
        <v>9963.3</v>
      </c>
      <c r="C74" s="3">
        <f t="shared" si="1"/>
        <v>0.02301535555</v>
      </c>
      <c r="D74" s="113">
        <v>0.023</v>
      </c>
      <c r="E74" s="2">
        <v>45274.0</v>
      </c>
      <c r="F74" s="1">
        <v>21182.7</v>
      </c>
      <c r="G74" s="3">
        <f t="shared" si="2"/>
        <v>0.01225010573</v>
      </c>
      <c r="H74" s="113">
        <v>0.0123</v>
      </c>
    </row>
    <row r="75" ht="14.25" customHeight="1">
      <c r="A75" s="2">
        <v>45273.0</v>
      </c>
      <c r="B75" s="1">
        <v>9739.15</v>
      </c>
      <c r="C75" s="3">
        <f t="shared" si="1"/>
        <v>-0.01260708673</v>
      </c>
      <c r="D75" s="113">
        <v>-0.0126</v>
      </c>
      <c r="E75" s="2">
        <v>45273.0</v>
      </c>
      <c r="F75" s="1">
        <v>20926.35</v>
      </c>
      <c r="G75" s="3">
        <f t="shared" si="2"/>
        <v>0.000954253243</v>
      </c>
      <c r="H75" s="113">
        <v>0.001</v>
      </c>
    </row>
    <row r="76" ht="14.25" customHeight="1">
      <c r="A76" s="2">
        <v>45272.0</v>
      </c>
      <c r="B76" s="1">
        <v>9863.5</v>
      </c>
      <c r="C76" s="3">
        <f t="shared" si="1"/>
        <v>0.01991541635</v>
      </c>
      <c r="D76" s="113">
        <v>0.0199</v>
      </c>
      <c r="E76" s="2">
        <v>45272.0</v>
      </c>
      <c r="F76" s="1">
        <v>20906.4</v>
      </c>
      <c r="G76" s="3">
        <f t="shared" si="2"/>
        <v>-0.004319644141</v>
      </c>
      <c r="H76" s="113">
        <v>-0.0043</v>
      </c>
    </row>
    <row r="77" ht="14.25" customHeight="1">
      <c r="A77" s="2">
        <v>45271.0</v>
      </c>
      <c r="B77" s="1">
        <v>9670.9</v>
      </c>
      <c r="C77" s="3">
        <f t="shared" si="1"/>
        <v>0.02733825178</v>
      </c>
      <c r="D77" s="113">
        <v>0.0273</v>
      </c>
      <c r="E77" s="2">
        <v>45271.0</v>
      </c>
      <c r="F77" s="1">
        <v>20997.1</v>
      </c>
      <c r="G77" s="3">
        <f t="shared" si="2"/>
        <v>0.001320972465</v>
      </c>
      <c r="H77" s="113">
        <v>0.0013</v>
      </c>
    </row>
    <row r="78" ht="14.25" customHeight="1">
      <c r="A78" s="2">
        <v>45268.0</v>
      </c>
      <c r="B78" s="1">
        <v>9413.55</v>
      </c>
      <c r="C78" s="3">
        <f t="shared" si="1"/>
        <v>0.006307091202</v>
      </c>
      <c r="D78" s="113">
        <v>0.0063</v>
      </c>
      <c r="E78" s="2">
        <v>45268.0</v>
      </c>
      <c r="F78" s="1">
        <v>20969.4</v>
      </c>
      <c r="G78" s="3">
        <f t="shared" si="2"/>
        <v>0.003265370566</v>
      </c>
      <c r="H78" s="113">
        <v>0.0033</v>
      </c>
    </row>
    <row r="79" ht="14.25" customHeight="1">
      <c r="A79" s="2">
        <v>45267.0</v>
      </c>
      <c r="B79" s="1">
        <v>9354.55</v>
      </c>
      <c r="C79" s="3">
        <f t="shared" si="1"/>
        <v>0.01536415934</v>
      </c>
      <c r="D79" s="113">
        <v>0.0154</v>
      </c>
      <c r="E79" s="2">
        <v>45267.0</v>
      </c>
      <c r="F79" s="1">
        <v>20901.15</v>
      </c>
      <c r="G79" s="3">
        <f t="shared" si="2"/>
        <v>-0.001745654967</v>
      </c>
      <c r="H79" s="113">
        <v>-0.0017</v>
      </c>
    </row>
    <row r="80" ht="14.25" customHeight="1">
      <c r="A80" s="2">
        <v>45266.0</v>
      </c>
      <c r="B80" s="1">
        <v>9213.0</v>
      </c>
      <c r="C80" s="3">
        <f t="shared" si="1"/>
        <v>-0.01251373295</v>
      </c>
      <c r="D80" s="113">
        <v>-0.0125</v>
      </c>
      <c r="E80" s="2">
        <v>45266.0</v>
      </c>
      <c r="F80" s="1">
        <v>20937.7</v>
      </c>
      <c r="G80" s="3">
        <f t="shared" si="2"/>
        <v>0.0039606619</v>
      </c>
      <c r="H80" s="113">
        <v>0.004</v>
      </c>
    </row>
    <row r="81" ht="14.25" customHeight="1">
      <c r="A81" s="2">
        <v>45265.0</v>
      </c>
      <c r="B81" s="1">
        <v>9329.75</v>
      </c>
      <c r="C81" s="3">
        <f t="shared" si="1"/>
        <v>0.00128786456</v>
      </c>
      <c r="D81" s="113">
        <v>0.0013</v>
      </c>
      <c r="E81" s="2">
        <v>45265.0</v>
      </c>
      <c r="F81" s="1">
        <v>20855.1</v>
      </c>
      <c r="G81" s="3">
        <f t="shared" si="2"/>
        <v>0.008135622716</v>
      </c>
      <c r="H81" s="113">
        <v>0.0081</v>
      </c>
    </row>
    <row r="82" ht="14.25" customHeight="1">
      <c r="A82" s="2">
        <v>45264.0</v>
      </c>
      <c r="B82" s="1">
        <v>9317.75</v>
      </c>
      <c r="C82" s="3">
        <f t="shared" si="1"/>
        <v>0.03142624684</v>
      </c>
      <c r="D82" s="113">
        <v>0.0314</v>
      </c>
      <c r="E82" s="2">
        <v>45264.0</v>
      </c>
      <c r="F82" s="1">
        <v>20686.8</v>
      </c>
      <c r="G82" s="3">
        <f t="shared" si="2"/>
        <v>0.02066815013</v>
      </c>
      <c r="H82" s="113">
        <v>0.0207</v>
      </c>
    </row>
    <row r="83" ht="14.25" customHeight="1">
      <c r="A83" s="2">
        <v>45261.0</v>
      </c>
      <c r="B83" s="1">
        <v>9033.85</v>
      </c>
      <c r="C83" s="3">
        <f t="shared" si="1"/>
        <v>0.003354195243</v>
      </c>
      <c r="D83" s="113">
        <v>0.0034</v>
      </c>
      <c r="E83" s="2">
        <v>45261.0</v>
      </c>
      <c r="F83" s="1">
        <v>20267.9</v>
      </c>
      <c r="G83" s="3">
        <f t="shared" si="2"/>
        <v>0.00669294174</v>
      </c>
      <c r="H83" s="113">
        <v>0.0067</v>
      </c>
    </row>
    <row r="84" ht="14.25" customHeight="1">
      <c r="A84" s="2">
        <v>45260.0</v>
      </c>
      <c r="B84" s="1">
        <v>9003.65</v>
      </c>
      <c r="C84" s="3">
        <f t="shared" si="1"/>
        <v>0.03102115599</v>
      </c>
      <c r="D84" s="113">
        <v>0.031</v>
      </c>
      <c r="E84" s="2">
        <v>45260.0</v>
      </c>
      <c r="F84" s="1">
        <v>20133.15</v>
      </c>
      <c r="G84" s="3">
        <f t="shared" si="2"/>
        <v>0.001818715604</v>
      </c>
      <c r="H84" s="113">
        <v>0.0018</v>
      </c>
    </row>
    <row r="85" ht="14.25" customHeight="1">
      <c r="A85" s="2">
        <v>45259.0</v>
      </c>
      <c r="B85" s="1">
        <v>8732.75</v>
      </c>
      <c r="C85" s="3">
        <f t="shared" si="1"/>
        <v>0.0007162092477</v>
      </c>
      <c r="D85" s="113">
        <v>7.0E-4</v>
      </c>
      <c r="E85" s="2">
        <v>45259.0</v>
      </c>
      <c r="F85" s="1">
        <v>20096.6</v>
      </c>
      <c r="G85" s="3">
        <f t="shared" si="2"/>
        <v>0.01040236907</v>
      </c>
      <c r="H85" s="113">
        <v>0.0104</v>
      </c>
    </row>
    <row r="86" ht="14.25" customHeight="1">
      <c r="A86" s="2">
        <v>45258.0</v>
      </c>
      <c r="B86" s="1">
        <v>8726.5</v>
      </c>
      <c r="C86" s="3">
        <f t="shared" si="1"/>
        <v>0.01990369557</v>
      </c>
      <c r="D86" s="113">
        <v>0.0199</v>
      </c>
      <c r="E86" s="2">
        <v>45258.0</v>
      </c>
      <c r="F86" s="1">
        <v>19889.7</v>
      </c>
      <c r="G86" s="3">
        <f t="shared" si="2"/>
        <v>0.00479926445</v>
      </c>
      <c r="H86" s="113">
        <v>0.0048</v>
      </c>
    </row>
    <row r="87" ht="14.25" customHeight="1">
      <c r="A87" s="2">
        <v>45254.0</v>
      </c>
      <c r="B87" s="1">
        <v>8556.2</v>
      </c>
      <c r="C87" s="3">
        <f t="shared" si="1"/>
        <v>-0.005700008716</v>
      </c>
      <c r="D87" s="113">
        <v>-0.0057</v>
      </c>
      <c r="E87" s="2">
        <v>45254.0</v>
      </c>
      <c r="F87" s="1">
        <v>19794.7</v>
      </c>
      <c r="G87" s="3">
        <f t="shared" si="2"/>
        <v>-0.0003686496314</v>
      </c>
      <c r="H87" s="113">
        <v>-4.0E-4</v>
      </c>
    </row>
    <row r="88" ht="14.25" customHeight="1">
      <c r="A88" s="2">
        <v>45253.0</v>
      </c>
      <c r="B88" s="1">
        <v>8605.25</v>
      </c>
      <c r="C88" s="3">
        <f t="shared" si="1"/>
        <v>-0.01765431112</v>
      </c>
      <c r="D88" s="113">
        <v>-0.0177</v>
      </c>
      <c r="E88" s="2">
        <v>45253.0</v>
      </c>
      <c r="F88" s="1">
        <v>19802.0</v>
      </c>
      <c r="G88" s="3">
        <f t="shared" si="2"/>
        <v>-0.0004971771945</v>
      </c>
      <c r="H88" s="113">
        <v>-5.0E-4</v>
      </c>
    </row>
    <row r="89" ht="14.25" customHeight="1">
      <c r="A89" s="2">
        <v>45252.0</v>
      </c>
      <c r="B89" s="1">
        <v>8759.9</v>
      </c>
      <c r="C89" s="3">
        <f t="shared" si="1"/>
        <v>0.005919605895</v>
      </c>
      <c r="D89" s="113">
        <v>0.0059</v>
      </c>
      <c r="E89" s="2">
        <v>45252.0</v>
      </c>
      <c r="F89" s="1">
        <v>19811.85</v>
      </c>
      <c r="G89" s="3">
        <f t="shared" si="2"/>
        <v>0.001438074345</v>
      </c>
      <c r="H89" s="113">
        <v>0.0014</v>
      </c>
    </row>
    <row r="90" ht="14.25" customHeight="1">
      <c r="A90" s="2">
        <v>45251.0</v>
      </c>
      <c r="B90" s="1">
        <v>8708.35</v>
      </c>
      <c r="C90" s="3">
        <f t="shared" si="1"/>
        <v>0.005408993823</v>
      </c>
      <c r="D90" s="113">
        <v>0.0054</v>
      </c>
      <c r="E90" s="2">
        <v>45251.0</v>
      </c>
      <c r="F90" s="1">
        <v>19783.4</v>
      </c>
      <c r="G90" s="3">
        <f t="shared" si="2"/>
        <v>0.004539453641</v>
      </c>
      <c r="H90" s="113">
        <v>0.0045</v>
      </c>
    </row>
    <row r="91" ht="14.25" customHeight="1">
      <c r="A91" s="2">
        <v>45250.0</v>
      </c>
      <c r="B91" s="1">
        <v>8661.5</v>
      </c>
      <c r="C91" s="3">
        <f t="shared" si="1"/>
        <v>-0.01472537098</v>
      </c>
      <c r="D91" s="113">
        <v>-0.0147</v>
      </c>
      <c r="E91" s="2">
        <v>45250.0</v>
      </c>
      <c r="F91" s="1">
        <v>19694.0</v>
      </c>
      <c r="G91" s="3">
        <f t="shared" si="2"/>
        <v>-0.001915689395</v>
      </c>
      <c r="H91" s="113">
        <v>-0.0019</v>
      </c>
    </row>
    <row r="92" ht="14.25" customHeight="1">
      <c r="A92" s="2">
        <v>45247.0</v>
      </c>
      <c r="B92" s="1">
        <v>8790.95</v>
      </c>
      <c r="C92" s="3">
        <f t="shared" si="1"/>
        <v>0.001811955487</v>
      </c>
      <c r="D92" s="113">
        <v>0.0018</v>
      </c>
      <c r="E92" s="2">
        <v>45247.0</v>
      </c>
      <c r="F92" s="1">
        <v>19731.8</v>
      </c>
      <c r="G92" s="3">
        <f t="shared" si="2"/>
        <v>-0.001689838706</v>
      </c>
      <c r="H92" s="113">
        <v>-0.0017</v>
      </c>
    </row>
    <row r="93" ht="14.25" customHeight="1">
      <c r="A93" s="2">
        <v>45246.0</v>
      </c>
      <c r="B93" s="1">
        <v>8775.05</v>
      </c>
      <c r="C93" s="3">
        <f t="shared" si="1"/>
        <v>0.0009296330516</v>
      </c>
      <c r="D93" s="113">
        <v>9.0E-4</v>
      </c>
      <c r="E93" s="2">
        <v>45246.0</v>
      </c>
      <c r="F93" s="1">
        <v>19765.2</v>
      </c>
      <c r="G93" s="3">
        <f t="shared" si="2"/>
        <v>0.0045615221</v>
      </c>
      <c r="H93" s="113">
        <v>0.0046</v>
      </c>
    </row>
    <row r="94" ht="14.25" customHeight="1">
      <c r="A94" s="2">
        <v>45245.0</v>
      </c>
      <c r="B94" s="1">
        <v>8766.9</v>
      </c>
      <c r="C94" s="3">
        <f t="shared" si="1"/>
        <v>0.0103141494</v>
      </c>
      <c r="D94" s="113">
        <v>0.0103</v>
      </c>
      <c r="E94" s="2">
        <v>45245.0</v>
      </c>
      <c r="F94" s="1">
        <v>19675.45</v>
      </c>
      <c r="G94" s="3">
        <f t="shared" si="2"/>
        <v>0.01192683435</v>
      </c>
      <c r="H94" s="113">
        <v>0.0119</v>
      </c>
    </row>
    <row r="95" ht="14.25" customHeight="1">
      <c r="A95" s="2">
        <v>45243.0</v>
      </c>
      <c r="B95" s="1">
        <v>8677.4</v>
      </c>
      <c r="C95" s="3">
        <f t="shared" si="1"/>
        <v>-0.005221857285</v>
      </c>
      <c r="D95" s="113">
        <v>-0.0052</v>
      </c>
      <c r="E95" s="2">
        <v>45243.0</v>
      </c>
      <c r="F95" s="1">
        <v>19443.55</v>
      </c>
      <c r="G95" s="3">
        <f t="shared" si="2"/>
        <v>-0.004199625619</v>
      </c>
      <c r="H95" s="113">
        <v>-0.0042</v>
      </c>
    </row>
    <row r="96" ht="14.25" customHeight="1">
      <c r="A96" s="2">
        <v>45242.0</v>
      </c>
      <c r="B96" s="1">
        <v>8722.95</v>
      </c>
      <c r="C96" s="3">
        <f t="shared" si="1"/>
        <v>0.001389072249</v>
      </c>
      <c r="D96" s="113">
        <v>0.0014</v>
      </c>
      <c r="E96" s="2">
        <v>45242.0</v>
      </c>
      <c r="F96" s="1">
        <v>19525.55</v>
      </c>
      <c r="G96" s="3">
        <f t="shared" si="2"/>
        <v>0.005158208218</v>
      </c>
      <c r="H96" s="113">
        <v>0.0052</v>
      </c>
      <c r="L96" s="69"/>
    </row>
    <row r="97" ht="14.25" customHeight="1">
      <c r="A97" s="2">
        <v>45240.0</v>
      </c>
      <c r="B97" s="1">
        <v>8710.85</v>
      </c>
      <c r="C97" s="3">
        <f t="shared" si="1"/>
        <v>0.009713633281</v>
      </c>
      <c r="D97" s="113">
        <v>0.0097</v>
      </c>
      <c r="E97" s="2">
        <v>45240.0</v>
      </c>
      <c r="F97" s="1">
        <v>19425.35</v>
      </c>
      <c r="G97" s="3">
        <f t="shared" si="2"/>
        <v>0.001549344429</v>
      </c>
      <c r="H97" s="113">
        <v>0.0015</v>
      </c>
    </row>
    <row r="98" ht="14.25" customHeight="1">
      <c r="A98" s="2">
        <v>45239.0</v>
      </c>
      <c r="B98" s="1">
        <v>8627.05</v>
      </c>
      <c r="C98" s="3">
        <f t="shared" si="1"/>
        <v>-0.008253964605</v>
      </c>
      <c r="D98" s="113">
        <v>-0.0083</v>
      </c>
      <c r="E98" s="2">
        <v>45239.0</v>
      </c>
      <c r="F98" s="1">
        <v>19395.3</v>
      </c>
      <c r="G98" s="3">
        <f t="shared" si="2"/>
        <v>-0.00247897755</v>
      </c>
      <c r="H98" s="113">
        <v>-0.0025</v>
      </c>
    </row>
    <row r="99" ht="14.25" customHeight="1">
      <c r="A99" s="2">
        <v>45238.0</v>
      </c>
      <c r="B99" s="1">
        <v>8698.85</v>
      </c>
      <c r="C99" s="3">
        <f t="shared" si="1"/>
        <v>0.001508217483</v>
      </c>
      <c r="D99" s="113">
        <v>0.0015</v>
      </c>
      <c r="E99" s="2">
        <v>45238.0</v>
      </c>
      <c r="F99" s="1">
        <v>19443.5</v>
      </c>
      <c r="G99" s="3">
        <f t="shared" si="2"/>
        <v>0.001896252325</v>
      </c>
      <c r="H99" s="113">
        <v>0.0019</v>
      </c>
    </row>
    <row r="100" ht="14.25" customHeight="1">
      <c r="A100" s="2">
        <v>45237.0</v>
      </c>
      <c r="B100" s="1">
        <v>8685.75</v>
      </c>
      <c r="C100" s="3">
        <f t="shared" si="1"/>
        <v>0.005184615118</v>
      </c>
      <c r="D100" s="113">
        <v>0.0052</v>
      </c>
      <c r="E100" s="2">
        <v>45237.0</v>
      </c>
      <c r="F100" s="1">
        <v>19406.7</v>
      </c>
      <c r="G100" s="3">
        <f t="shared" si="2"/>
        <v>-0.0002601517122</v>
      </c>
      <c r="H100" s="113">
        <v>-3.0E-4</v>
      </c>
    </row>
    <row r="101" ht="14.25" customHeight="1">
      <c r="A101" s="2">
        <v>45236.0</v>
      </c>
      <c r="B101" s="1">
        <v>8640.95</v>
      </c>
      <c r="C101" s="3">
        <f t="shared" si="1"/>
        <v>0.01388660737</v>
      </c>
      <c r="D101" s="113">
        <v>0.0139</v>
      </c>
      <c r="E101" s="2">
        <v>45236.0</v>
      </c>
      <c r="F101" s="1">
        <v>19411.75</v>
      </c>
      <c r="G101" s="3">
        <f t="shared" si="2"/>
        <v>0.009419882895</v>
      </c>
      <c r="H101" s="113">
        <v>0.0094</v>
      </c>
    </row>
    <row r="102" ht="14.25" customHeight="1">
      <c r="A102" s="2">
        <v>45233.0</v>
      </c>
      <c r="B102" s="1">
        <v>8522.6</v>
      </c>
      <c r="C102" s="3">
        <f t="shared" si="1"/>
        <v>0.007518619222</v>
      </c>
      <c r="D102" s="113">
        <v>0.0075</v>
      </c>
      <c r="E102" s="2">
        <v>45233.0</v>
      </c>
      <c r="F102" s="1">
        <v>19230.6</v>
      </c>
      <c r="G102" s="3">
        <f t="shared" si="2"/>
        <v>0.005088001254</v>
      </c>
      <c r="H102" s="113">
        <v>0.0051</v>
      </c>
    </row>
    <row r="103" ht="14.25" customHeight="1">
      <c r="A103" s="2">
        <v>45232.0</v>
      </c>
      <c r="B103" s="1">
        <v>8459.0</v>
      </c>
      <c r="C103" s="3">
        <f t="shared" si="1"/>
        <v>0.009252575628</v>
      </c>
      <c r="D103" s="113">
        <v>0.0093</v>
      </c>
      <c r="E103" s="2">
        <v>45232.0</v>
      </c>
      <c r="F103" s="1">
        <v>19133.25</v>
      </c>
      <c r="G103" s="3">
        <f t="shared" si="2"/>
        <v>0.007588543984</v>
      </c>
      <c r="H103" s="113">
        <v>0.0076</v>
      </c>
    </row>
    <row r="104" ht="14.25" customHeight="1">
      <c r="A104" s="2">
        <v>45231.0</v>
      </c>
      <c r="B104" s="1">
        <v>8381.45</v>
      </c>
      <c r="C104" s="3">
        <f t="shared" si="1"/>
        <v>-0.0048443112</v>
      </c>
      <c r="D104" s="113">
        <v>-0.0048</v>
      </c>
      <c r="E104" s="2">
        <v>45231.0</v>
      </c>
      <c r="F104" s="1">
        <v>18989.15</v>
      </c>
      <c r="G104" s="3">
        <f t="shared" si="2"/>
        <v>-0.004740665423</v>
      </c>
      <c r="H104" s="113">
        <v>-0.0047</v>
      </c>
    </row>
    <row r="105" ht="14.25" customHeight="1">
      <c r="A105" s="2">
        <v>45230.0</v>
      </c>
      <c r="B105" s="1">
        <v>8422.25</v>
      </c>
      <c r="C105" s="3">
        <f t="shared" si="1"/>
        <v>0.002457865169</v>
      </c>
      <c r="D105" s="113">
        <v>0.0025</v>
      </c>
      <c r="E105" s="2">
        <v>45230.0</v>
      </c>
      <c r="F105" s="1">
        <v>19079.6</v>
      </c>
      <c r="G105" s="3">
        <f t="shared" si="2"/>
        <v>-0.003202566233</v>
      </c>
      <c r="H105" s="113">
        <v>-0.0032</v>
      </c>
    </row>
    <row r="106" ht="14.25" customHeight="1">
      <c r="A106" s="2">
        <v>45229.0</v>
      </c>
      <c r="B106" s="1">
        <v>8401.6</v>
      </c>
      <c r="C106" s="3">
        <f t="shared" si="1"/>
        <v>0.02331869698</v>
      </c>
      <c r="D106" s="113">
        <v>0.0233</v>
      </c>
      <c r="E106" s="2">
        <v>45229.0</v>
      </c>
      <c r="F106" s="1">
        <v>19140.9</v>
      </c>
      <c r="G106" s="3">
        <f t="shared" si="2"/>
        <v>0.004916720261</v>
      </c>
      <c r="H106" s="113">
        <v>0.0049</v>
      </c>
    </row>
    <row r="107" ht="14.25" customHeight="1">
      <c r="A107" s="2">
        <v>45226.0</v>
      </c>
      <c r="B107" s="1">
        <v>8210.15</v>
      </c>
      <c r="C107" s="3">
        <f t="shared" si="1"/>
        <v>0.0005910813742</v>
      </c>
      <c r="D107" s="113">
        <v>6.0E-4</v>
      </c>
      <c r="E107" s="2">
        <v>45226.0</v>
      </c>
      <c r="F107" s="1">
        <v>19047.25</v>
      </c>
      <c r="G107" s="3">
        <f t="shared" si="2"/>
        <v>0.01007570033</v>
      </c>
      <c r="H107" s="113">
        <v>0.0101</v>
      </c>
    </row>
    <row r="108" ht="14.25" customHeight="1">
      <c r="A108" s="2">
        <v>45225.0</v>
      </c>
      <c r="B108" s="1">
        <v>8205.3</v>
      </c>
      <c r="C108" s="3">
        <f t="shared" si="1"/>
        <v>-0.006183119659</v>
      </c>
      <c r="D108" s="113">
        <v>-0.0062</v>
      </c>
      <c r="E108" s="2">
        <v>45225.0</v>
      </c>
      <c r="F108" s="1">
        <v>18857.25</v>
      </c>
      <c r="G108" s="3">
        <f t="shared" si="2"/>
        <v>-0.01385304477</v>
      </c>
      <c r="H108" s="113">
        <v>-0.0139</v>
      </c>
    </row>
    <row r="109" ht="14.25" customHeight="1">
      <c r="A109" s="2">
        <v>45224.0</v>
      </c>
      <c r="B109" s="1">
        <v>8256.35</v>
      </c>
      <c r="C109" s="3">
        <f t="shared" si="1"/>
        <v>-0.008276027747</v>
      </c>
      <c r="D109" s="113">
        <v>-0.0083</v>
      </c>
      <c r="E109" s="2">
        <v>45224.0</v>
      </c>
      <c r="F109" s="1">
        <v>19122.15</v>
      </c>
      <c r="G109" s="3">
        <f t="shared" si="2"/>
        <v>-0.008277256992</v>
      </c>
      <c r="H109" s="113">
        <v>-0.0083</v>
      </c>
    </row>
    <row r="110" ht="14.25" customHeight="1">
      <c r="A110" s="2">
        <v>45222.0</v>
      </c>
      <c r="B110" s="1">
        <v>8325.25</v>
      </c>
      <c r="C110" s="3">
        <f t="shared" si="1"/>
        <v>-0.01605001743</v>
      </c>
      <c r="D110" s="113">
        <v>-0.016</v>
      </c>
      <c r="E110" s="2">
        <v>45222.0</v>
      </c>
      <c r="F110" s="1">
        <v>19281.75</v>
      </c>
      <c r="G110" s="3">
        <f t="shared" si="2"/>
        <v>-0.0133502877</v>
      </c>
      <c r="H110" s="113">
        <v>-0.0134</v>
      </c>
    </row>
    <row r="111" ht="14.25" customHeight="1">
      <c r="A111" s="2">
        <v>45219.0</v>
      </c>
      <c r="B111" s="1">
        <v>8461.05</v>
      </c>
      <c r="C111" s="3">
        <f t="shared" si="1"/>
        <v>-0.006749975054</v>
      </c>
      <c r="D111" s="113">
        <v>-0.0067</v>
      </c>
      <c r="E111" s="2">
        <v>45219.0</v>
      </c>
      <c r="F111" s="1">
        <v>19542.65</v>
      </c>
      <c r="G111" s="3">
        <f t="shared" si="2"/>
        <v>-0.004180955632</v>
      </c>
      <c r="H111" s="113">
        <v>-0.0042</v>
      </c>
    </row>
    <row r="112" ht="14.25" customHeight="1">
      <c r="A112" s="2">
        <v>45218.0</v>
      </c>
      <c r="B112" s="1">
        <v>8518.55</v>
      </c>
      <c r="C112" s="3">
        <f t="shared" si="1"/>
        <v>0.02902165904</v>
      </c>
      <c r="D112" s="113">
        <v>0.029</v>
      </c>
      <c r="E112" s="2">
        <v>45218.0</v>
      </c>
      <c r="F112" s="1">
        <v>19624.7</v>
      </c>
      <c r="G112" s="3">
        <f t="shared" si="2"/>
        <v>-0.002358790307</v>
      </c>
      <c r="H112" s="113">
        <v>-0.0024</v>
      </c>
    </row>
    <row r="113" ht="14.25" customHeight="1">
      <c r="A113" s="2">
        <v>45217.0</v>
      </c>
      <c r="B113" s="1">
        <v>8278.3</v>
      </c>
      <c r="C113" s="3">
        <f t="shared" si="1"/>
        <v>-0.002782663165</v>
      </c>
      <c r="D113" s="113">
        <v>-0.0028</v>
      </c>
      <c r="E113" s="2">
        <v>45217.0</v>
      </c>
      <c r="F113" s="1">
        <v>19671.1</v>
      </c>
      <c r="G113" s="3">
        <f t="shared" si="2"/>
        <v>-0.007086793024</v>
      </c>
      <c r="H113" s="113">
        <v>-0.0071</v>
      </c>
    </row>
    <row r="114" ht="14.25" customHeight="1">
      <c r="A114" s="2">
        <v>45216.0</v>
      </c>
      <c r="B114" s="1">
        <v>8301.4</v>
      </c>
      <c r="C114" s="3">
        <f t="shared" si="1"/>
        <v>0.001109476375</v>
      </c>
      <c r="D114" s="113">
        <v>0.0011</v>
      </c>
      <c r="E114" s="2">
        <v>45216.0</v>
      </c>
      <c r="F114" s="1">
        <v>19811.5</v>
      </c>
      <c r="G114" s="3">
        <f t="shared" si="2"/>
        <v>0.004041709428</v>
      </c>
      <c r="H114" s="113">
        <v>0.004</v>
      </c>
    </row>
    <row r="115" ht="14.25" customHeight="1">
      <c r="A115" s="2">
        <v>45215.0</v>
      </c>
      <c r="B115" s="1">
        <v>8292.2</v>
      </c>
      <c r="C115" s="3">
        <f t="shared" si="1"/>
        <v>-0.009176723623</v>
      </c>
      <c r="D115" s="113">
        <v>-0.0092</v>
      </c>
      <c r="E115" s="2">
        <v>45215.0</v>
      </c>
      <c r="F115" s="1">
        <v>19731.75</v>
      </c>
      <c r="G115" s="3">
        <f t="shared" si="2"/>
        <v>-0.0009771632394</v>
      </c>
      <c r="H115" s="113">
        <v>-0.001</v>
      </c>
    </row>
    <row r="116" ht="14.25" customHeight="1">
      <c r="A116" s="2">
        <v>45212.0</v>
      </c>
      <c r="B116" s="1">
        <v>8369.0</v>
      </c>
      <c r="C116" s="3">
        <f t="shared" si="1"/>
        <v>0.002065435388</v>
      </c>
      <c r="D116" s="113">
        <v>0.0021</v>
      </c>
      <c r="E116" s="2">
        <v>45212.0</v>
      </c>
      <c r="F116" s="1">
        <v>19751.05</v>
      </c>
      <c r="G116" s="3">
        <f t="shared" si="2"/>
        <v>-0.002169849449</v>
      </c>
      <c r="H116" s="113">
        <v>-0.0022</v>
      </c>
    </row>
    <row r="117" ht="14.25" customHeight="1">
      <c r="A117" s="2">
        <v>45211.0</v>
      </c>
      <c r="B117" s="1">
        <v>8351.75</v>
      </c>
      <c r="C117" s="3">
        <f t="shared" si="1"/>
        <v>0.001048783411</v>
      </c>
      <c r="D117" s="113">
        <v>0.001</v>
      </c>
      <c r="E117" s="2">
        <v>45211.0</v>
      </c>
      <c r="F117" s="1">
        <v>19794.0</v>
      </c>
      <c r="G117" s="3">
        <f t="shared" si="2"/>
        <v>-0.000875760612</v>
      </c>
      <c r="H117" s="113">
        <v>-9.0E-4</v>
      </c>
    </row>
    <row r="118" ht="14.25" customHeight="1">
      <c r="A118" s="2">
        <v>45210.0</v>
      </c>
      <c r="B118" s="1">
        <v>8343.0</v>
      </c>
      <c r="C118" s="3">
        <f t="shared" si="1"/>
        <v>0.02263952049</v>
      </c>
      <c r="D118" s="113">
        <v>0.0226</v>
      </c>
      <c r="E118" s="2">
        <v>45210.0</v>
      </c>
      <c r="F118" s="1">
        <v>19811.35</v>
      </c>
      <c r="G118" s="3">
        <f t="shared" si="2"/>
        <v>0.006170692006</v>
      </c>
      <c r="H118" s="113">
        <v>0.0062</v>
      </c>
      <c r="L118" s="70" t="s">
        <v>53</v>
      </c>
      <c r="M118" s="69"/>
      <c r="N118" s="71"/>
      <c r="O118" s="71" t="s">
        <v>54</v>
      </c>
      <c r="P118" s="71"/>
      <c r="Q118" s="3"/>
      <c r="R118" s="3"/>
    </row>
    <row r="119" ht="14.25" customHeight="1">
      <c r="A119" s="2">
        <v>45209.0</v>
      </c>
      <c r="B119" s="1">
        <v>8158.3</v>
      </c>
      <c r="C119" s="3">
        <f t="shared" si="1"/>
        <v>0.005943206619</v>
      </c>
      <c r="D119" s="113">
        <v>0.0059</v>
      </c>
      <c r="E119" s="2">
        <v>45209.0</v>
      </c>
      <c r="F119" s="1">
        <v>19689.85</v>
      </c>
      <c r="G119" s="3">
        <f t="shared" si="2"/>
        <v>0.009096802794</v>
      </c>
      <c r="H119" s="113">
        <v>0.0091</v>
      </c>
      <c r="L119" s="72">
        <f>_xlfn.VAR.P(C9:C750)</f>
        <v>0.0002095393956</v>
      </c>
      <c r="M119" s="69"/>
      <c r="N119" s="69"/>
      <c r="O119" s="73">
        <f>_xlfn.VAR.P(G8:G750)</f>
        <v>0.00007492099614</v>
      </c>
      <c r="P119" s="69"/>
      <c r="Q119" s="3"/>
      <c r="R119" s="3"/>
    </row>
    <row r="120" ht="14.25" customHeight="1">
      <c r="A120" s="2">
        <v>45208.0</v>
      </c>
      <c r="B120" s="1">
        <v>8110.1</v>
      </c>
      <c r="C120" s="3">
        <f t="shared" si="1"/>
        <v>-0.01041431526</v>
      </c>
      <c r="D120" s="113">
        <v>-0.0104</v>
      </c>
      <c r="E120" s="2">
        <v>45208.0</v>
      </c>
      <c r="F120" s="1">
        <v>19512.35</v>
      </c>
      <c r="G120" s="3">
        <f t="shared" si="2"/>
        <v>-0.007181926883</v>
      </c>
      <c r="H120" s="113">
        <v>-0.0072</v>
      </c>
      <c r="L120" s="74">
        <f>L119-Q121</f>
        <v>0.0002095392271</v>
      </c>
      <c r="M120" s="75" t="s">
        <v>56</v>
      </c>
      <c r="N120" s="51"/>
      <c r="O120" s="3"/>
      <c r="P120" s="3"/>
      <c r="Q120" s="76" t="s">
        <v>57</v>
      </c>
      <c r="R120" s="3"/>
    </row>
    <row r="121" ht="14.25" customHeight="1">
      <c r="A121" s="2">
        <v>45205.0</v>
      </c>
      <c r="B121" s="1">
        <v>8195.45</v>
      </c>
      <c r="C121" s="3">
        <f t="shared" si="1"/>
        <v>0.002201175183</v>
      </c>
      <c r="D121" s="113">
        <v>0.0022</v>
      </c>
      <c r="E121" s="2">
        <v>45205.0</v>
      </c>
      <c r="F121" s="1">
        <v>19653.5</v>
      </c>
      <c r="G121" s="3">
        <f t="shared" si="2"/>
        <v>0.005512707366</v>
      </c>
      <c r="H121" s="113">
        <v>0.0055</v>
      </c>
      <c r="L121" s="77"/>
      <c r="M121" s="69"/>
      <c r="N121" s="69"/>
      <c r="O121" s="3"/>
      <c r="P121" s="3"/>
      <c r="Q121" s="78">
        <f>O119*H9^2</f>
        <v>0.0000000001685722413</v>
      </c>
      <c r="R121" s="3"/>
    </row>
    <row r="122" ht="14.25" customHeight="1">
      <c r="A122" s="2">
        <v>45204.0</v>
      </c>
      <c r="B122" s="1">
        <v>8177.45</v>
      </c>
      <c r="C122" s="3">
        <f t="shared" si="1"/>
        <v>0.006969713761</v>
      </c>
      <c r="D122" s="113">
        <v>0.007</v>
      </c>
      <c r="E122" s="2">
        <v>45204.0</v>
      </c>
      <c r="F122" s="1">
        <v>19545.75</v>
      </c>
      <c r="G122" s="3">
        <f t="shared" si="2"/>
        <v>0.005641563894</v>
      </c>
      <c r="H122" s="113">
        <v>0.0056</v>
      </c>
    </row>
    <row r="123" ht="14.25" customHeight="1">
      <c r="A123" s="2">
        <v>45203.0</v>
      </c>
      <c r="B123" s="1">
        <v>8120.85</v>
      </c>
      <c r="C123" s="3">
        <f t="shared" si="1"/>
        <v>-0.02216161543</v>
      </c>
      <c r="D123" s="113">
        <v>-0.0222</v>
      </c>
      <c r="E123" s="2">
        <v>45203.0</v>
      </c>
      <c r="F123" s="1">
        <v>19436.1</v>
      </c>
      <c r="G123" s="3">
        <f t="shared" si="2"/>
        <v>-0.004744287269</v>
      </c>
      <c r="H123" s="113">
        <v>-0.0047</v>
      </c>
    </row>
    <row r="124" ht="14.25" customHeight="1">
      <c r="A124" s="2">
        <v>45202.0</v>
      </c>
      <c r="B124" s="1">
        <v>8304.9</v>
      </c>
      <c r="C124" s="3">
        <f t="shared" si="1"/>
        <v>0.006063102297</v>
      </c>
      <c r="D124" s="113">
        <v>0.0061</v>
      </c>
      <c r="E124" s="2">
        <v>45202.0</v>
      </c>
      <c r="F124" s="1">
        <v>19528.75</v>
      </c>
      <c r="G124" s="3">
        <f t="shared" si="2"/>
        <v>-0.005578385094</v>
      </c>
      <c r="H124" s="113">
        <v>-0.0056</v>
      </c>
    </row>
    <row r="125" ht="14.25" customHeight="1">
      <c r="A125" s="2">
        <v>45198.0</v>
      </c>
      <c r="B125" s="1">
        <v>8254.85</v>
      </c>
      <c r="C125" s="3">
        <f t="shared" si="1"/>
        <v>0.01232471012</v>
      </c>
      <c r="D125" s="113">
        <v>0.0123</v>
      </c>
      <c r="E125" s="2">
        <v>45198.0</v>
      </c>
      <c r="F125" s="1">
        <v>19638.3</v>
      </c>
      <c r="G125" s="3">
        <f t="shared" si="2"/>
        <v>0.005877517152</v>
      </c>
      <c r="H125" s="113">
        <v>0.0059</v>
      </c>
    </row>
    <row r="126" ht="14.25" customHeight="1">
      <c r="A126" s="2">
        <v>45197.0</v>
      </c>
      <c r="B126" s="1">
        <v>8154.35</v>
      </c>
      <c r="C126" s="3">
        <f t="shared" si="1"/>
        <v>-0.01311314703</v>
      </c>
      <c r="D126" s="113">
        <v>-0.0131</v>
      </c>
      <c r="E126" s="2">
        <v>45197.0</v>
      </c>
      <c r="F126" s="1">
        <v>19523.55</v>
      </c>
      <c r="G126" s="3">
        <f t="shared" si="2"/>
        <v>-0.009783708528</v>
      </c>
      <c r="H126" s="113">
        <v>-0.0098</v>
      </c>
    </row>
    <row r="127" ht="14.25" customHeight="1">
      <c r="A127" s="2">
        <v>45196.0</v>
      </c>
      <c r="B127" s="1">
        <v>8262.7</v>
      </c>
      <c r="C127" s="3">
        <f t="shared" si="1"/>
        <v>0.004107474875</v>
      </c>
      <c r="D127" s="113">
        <v>0.0041</v>
      </c>
      <c r="E127" s="2">
        <v>45196.0</v>
      </c>
      <c r="F127" s="1">
        <v>19716.45</v>
      </c>
      <c r="G127" s="3">
        <f t="shared" si="2"/>
        <v>0.002631619094</v>
      </c>
      <c r="H127" s="113">
        <v>0.0026</v>
      </c>
    </row>
    <row r="128" ht="14.25" customHeight="1">
      <c r="A128" s="2">
        <v>45195.0</v>
      </c>
      <c r="B128" s="1">
        <v>8228.9</v>
      </c>
      <c r="C128" s="3">
        <f t="shared" si="1"/>
        <v>0.002766201165</v>
      </c>
      <c r="D128" s="113">
        <v>0.0028</v>
      </c>
      <c r="E128" s="2">
        <v>45195.0</v>
      </c>
      <c r="F128" s="1">
        <v>19664.7</v>
      </c>
      <c r="G128" s="3">
        <f t="shared" si="2"/>
        <v>-0.0005006467746</v>
      </c>
      <c r="H128" s="113">
        <v>-5.0E-4</v>
      </c>
    </row>
    <row r="129" ht="14.25" customHeight="1">
      <c r="A129" s="2">
        <v>45194.0</v>
      </c>
      <c r="B129" s="1">
        <v>8206.2</v>
      </c>
      <c r="C129" s="3">
        <f t="shared" si="1"/>
        <v>0.002296211251</v>
      </c>
      <c r="D129" s="113">
        <v>0.0023</v>
      </c>
      <c r="E129" s="2">
        <v>45194.0</v>
      </c>
      <c r="F129" s="1">
        <v>19674.55</v>
      </c>
      <c r="G129" s="3">
        <f t="shared" si="2"/>
        <v>0.00001524835762</v>
      </c>
      <c r="H129" s="113">
        <v>0.0</v>
      </c>
    </row>
    <row r="130" ht="14.25" customHeight="1">
      <c r="A130" s="2">
        <v>45191.0</v>
      </c>
      <c r="B130" s="1">
        <v>8187.4</v>
      </c>
      <c r="C130" s="3">
        <f t="shared" si="1"/>
        <v>-0.01517402313</v>
      </c>
      <c r="D130" s="113">
        <v>-0.0152</v>
      </c>
      <c r="E130" s="2">
        <v>45191.0</v>
      </c>
      <c r="F130" s="1">
        <v>19674.25</v>
      </c>
      <c r="G130" s="3">
        <f t="shared" si="2"/>
        <v>-0.003449437377</v>
      </c>
      <c r="H130" s="113">
        <v>-0.0034</v>
      </c>
    </row>
    <row r="131" ht="14.25" customHeight="1">
      <c r="A131" s="2">
        <v>45190.0</v>
      </c>
      <c r="B131" s="1">
        <v>8313.55</v>
      </c>
      <c r="C131" s="3">
        <f t="shared" si="1"/>
        <v>-0.01709593705</v>
      </c>
      <c r="D131" s="113">
        <v>-0.0171</v>
      </c>
      <c r="E131" s="2">
        <v>45190.0</v>
      </c>
      <c r="F131" s="1">
        <v>19742.35</v>
      </c>
      <c r="G131" s="3">
        <f t="shared" si="2"/>
        <v>-0.007991900067</v>
      </c>
      <c r="H131" s="113">
        <v>-0.008</v>
      </c>
    </row>
    <row r="132" ht="14.25" customHeight="1">
      <c r="A132" s="2">
        <v>45189.0</v>
      </c>
      <c r="B132" s="1">
        <v>8458.15</v>
      </c>
      <c r="C132" s="3">
        <f t="shared" si="1"/>
        <v>-0.01968590635</v>
      </c>
      <c r="D132" s="113">
        <v>-0.0197</v>
      </c>
      <c r="E132" s="2">
        <v>45189.0</v>
      </c>
      <c r="F132" s="1">
        <v>19901.4</v>
      </c>
      <c r="G132" s="3">
        <f t="shared" si="2"/>
        <v>-0.01151823099</v>
      </c>
      <c r="H132" s="113">
        <v>-0.0115</v>
      </c>
    </row>
    <row r="133" ht="14.25" customHeight="1">
      <c r="A133" s="2">
        <v>45187.0</v>
      </c>
      <c r="B133" s="1">
        <v>8628.0</v>
      </c>
      <c r="C133" s="3">
        <f t="shared" si="1"/>
        <v>-0.01149701834</v>
      </c>
      <c r="D133" s="113">
        <v>-0.0115</v>
      </c>
      <c r="E133" s="2">
        <v>45187.0</v>
      </c>
      <c r="F133" s="1">
        <v>20133.3</v>
      </c>
      <c r="G133" s="3">
        <f t="shared" si="2"/>
        <v>-0.002924374825</v>
      </c>
      <c r="H133" s="113">
        <v>-0.0029</v>
      </c>
    </row>
    <row r="134" ht="14.25" customHeight="1">
      <c r="A134" s="2">
        <v>45184.0</v>
      </c>
      <c r="B134" s="1">
        <v>8728.35</v>
      </c>
      <c r="C134" s="3">
        <f t="shared" si="1"/>
        <v>0.004650118843</v>
      </c>
      <c r="D134" s="113">
        <v>0.0047</v>
      </c>
      <c r="E134" s="2">
        <v>45184.0</v>
      </c>
      <c r="F134" s="1">
        <v>20192.35</v>
      </c>
      <c r="G134" s="3">
        <f t="shared" si="2"/>
        <v>0.004439613791</v>
      </c>
      <c r="H134" s="113">
        <v>0.0044</v>
      </c>
    </row>
    <row r="135" ht="14.25" customHeight="1">
      <c r="A135" s="2">
        <v>45183.0</v>
      </c>
      <c r="B135" s="1">
        <v>8687.95</v>
      </c>
      <c r="C135" s="3">
        <f t="shared" si="1"/>
        <v>0.005974746276</v>
      </c>
      <c r="D135" s="113">
        <v>0.006</v>
      </c>
      <c r="E135" s="2">
        <v>45183.0</v>
      </c>
      <c r="F135" s="1">
        <v>20103.1</v>
      </c>
      <c r="G135" s="3">
        <f t="shared" si="2"/>
        <v>0.001649227703</v>
      </c>
      <c r="H135" s="113">
        <v>0.0016</v>
      </c>
    </row>
    <row r="136" ht="14.25" customHeight="1">
      <c r="A136" s="2">
        <v>45182.0</v>
      </c>
      <c r="B136" s="1">
        <v>8636.35</v>
      </c>
      <c r="C136" s="3">
        <f t="shared" si="1"/>
        <v>0.00754813834</v>
      </c>
      <c r="D136" s="113">
        <v>0.0075</v>
      </c>
      <c r="E136" s="2">
        <v>45182.0</v>
      </c>
      <c r="F136" s="1">
        <v>20070.0</v>
      </c>
      <c r="G136" s="3">
        <f t="shared" si="2"/>
        <v>0.003841306044</v>
      </c>
      <c r="H136" s="113">
        <v>0.0038</v>
      </c>
    </row>
    <row r="137" ht="14.25" customHeight="1">
      <c r="A137" s="2">
        <v>45181.0</v>
      </c>
      <c r="B137" s="1">
        <v>8571.65</v>
      </c>
      <c r="C137" s="3">
        <f t="shared" si="1"/>
        <v>0.01299384284</v>
      </c>
      <c r="D137" s="113">
        <v>0.013</v>
      </c>
      <c r="E137" s="2">
        <v>45181.0</v>
      </c>
      <c r="F137" s="1">
        <v>19993.2</v>
      </c>
      <c r="G137" s="3">
        <f t="shared" si="2"/>
        <v>-0.000157528749</v>
      </c>
      <c r="H137" s="113">
        <v>-2.0E-4</v>
      </c>
    </row>
    <row r="138" ht="14.25" customHeight="1">
      <c r="A138" s="2">
        <v>45180.0</v>
      </c>
      <c r="B138" s="1">
        <v>8461.7</v>
      </c>
      <c r="C138" s="3">
        <f t="shared" si="1"/>
        <v>0.003694895351</v>
      </c>
      <c r="D138" s="113">
        <v>0.0037</v>
      </c>
      <c r="E138" s="2">
        <v>45180.0</v>
      </c>
      <c r="F138" s="1">
        <v>19996.35</v>
      </c>
      <c r="G138" s="3">
        <f t="shared" si="2"/>
        <v>0.008900123361</v>
      </c>
      <c r="H138" s="113">
        <v>0.0089</v>
      </c>
      <c r="L138" s="120" t="s">
        <v>58</v>
      </c>
      <c r="M138" s="69"/>
      <c r="N138" s="69"/>
      <c r="O138" s="69"/>
    </row>
    <row r="139" ht="14.25" customHeight="1">
      <c r="A139" s="2">
        <v>45177.0</v>
      </c>
      <c r="B139" s="1">
        <v>8430.55</v>
      </c>
      <c r="C139" s="3">
        <f t="shared" si="1"/>
        <v>-0.007604338946</v>
      </c>
      <c r="D139" s="113">
        <v>-0.0076</v>
      </c>
      <c r="E139" s="2">
        <v>45177.0</v>
      </c>
      <c r="F139" s="1">
        <v>19819.95</v>
      </c>
      <c r="G139" s="3">
        <f t="shared" si="2"/>
        <v>0.004709269759</v>
      </c>
      <c r="H139" s="113">
        <v>0.0047</v>
      </c>
      <c r="L139" s="121" t="s">
        <v>101</v>
      </c>
      <c r="M139" s="122" t="s">
        <v>59</v>
      </c>
      <c r="N139" s="122" t="s">
        <v>60</v>
      </c>
      <c r="O139" s="122" t="s">
        <v>58</v>
      </c>
    </row>
    <row r="140" ht="14.25" customHeight="1">
      <c r="A140" s="2">
        <v>45176.0</v>
      </c>
      <c r="B140" s="1">
        <v>8495.15</v>
      </c>
      <c r="C140" s="3">
        <f t="shared" si="1"/>
        <v>-0.004948813456</v>
      </c>
      <c r="D140" s="113">
        <v>-0.0049</v>
      </c>
      <c r="E140" s="2">
        <v>45176.0</v>
      </c>
      <c r="F140" s="1">
        <v>19727.05</v>
      </c>
      <c r="G140" s="3">
        <f t="shared" si="2"/>
        <v>0.005915032596</v>
      </c>
      <c r="H140" s="113">
        <v>0.0059</v>
      </c>
      <c r="L140" s="121">
        <v>2022.0</v>
      </c>
      <c r="M140" s="123">
        <v>7642.05</v>
      </c>
      <c r="N140" s="122">
        <v>37.0</v>
      </c>
      <c r="O140" s="124">
        <f>ultrattech!$N140/ultrattech!$M140</f>
        <v>0.004841632808</v>
      </c>
    </row>
    <row r="141" ht="14.25" customHeight="1">
      <c r="A141" s="2">
        <v>45175.0</v>
      </c>
      <c r="B141" s="1">
        <v>8537.4</v>
      </c>
      <c r="C141" s="3">
        <f t="shared" si="1"/>
        <v>0.009763626794</v>
      </c>
      <c r="D141" s="113">
        <v>0.0098</v>
      </c>
      <c r="E141" s="2">
        <v>45175.0</v>
      </c>
      <c r="F141" s="1">
        <v>19611.05</v>
      </c>
      <c r="G141" s="3">
        <f t="shared" si="2"/>
        <v>0.001846752729</v>
      </c>
      <c r="H141" s="113">
        <v>0.0018</v>
      </c>
      <c r="L141" s="121">
        <v>2023.0</v>
      </c>
      <c r="M141" s="125">
        <v>6651.3</v>
      </c>
      <c r="N141" s="122">
        <v>38.0</v>
      </c>
      <c r="O141" s="124">
        <f>ultrattech!$N141/ultrattech!$M141</f>
        <v>0.005713168854</v>
      </c>
    </row>
    <row r="142" ht="14.25" customHeight="1">
      <c r="A142" s="2">
        <v>45174.0</v>
      </c>
      <c r="B142" s="1">
        <v>8454.85</v>
      </c>
      <c r="C142" s="3">
        <f t="shared" si="1"/>
        <v>-0.01487902779</v>
      </c>
      <c r="D142" s="113">
        <v>-0.0149</v>
      </c>
      <c r="E142" s="2">
        <v>45174.0</v>
      </c>
      <c r="F142" s="1">
        <v>19574.9</v>
      </c>
      <c r="G142" s="3">
        <f t="shared" si="2"/>
        <v>0.002360616116</v>
      </c>
      <c r="H142" s="113">
        <v>0.0024</v>
      </c>
      <c r="L142" s="121">
        <v>2024.0</v>
      </c>
      <c r="M142" s="126">
        <v>8821.5</v>
      </c>
      <c r="N142" s="122">
        <v>38.0</v>
      </c>
      <c r="O142" s="124">
        <f>ultrattech!$N142/ultrattech!$M142</f>
        <v>0.004307657428</v>
      </c>
    </row>
    <row r="143" ht="14.25" customHeight="1">
      <c r="A143" s="2">
        <v>45173.0</v>
      </c>
      <c r="B143" s="1">
        <v>8582.55</v>
      </c>
      <c r="C143" s="3">
        <f t="shared" si="1"/>
        <v>0.03874782146</v>
      </c>
      <c r="D143" s="113">
        <v>0.0387</v>
      </c>
      <c r="E143" s="2">
        <v>45173.0</v>
      </c>
      <c r="F143" s="1">
        <v>19528.8</v>
      </c>
      <c r="G143" s="3">
        <f t="shared" si="2"/>
        <v>0.004810833895</v>
      </c>
      <c r="H143" s="113">
        <v>0.0048</v>
      </c>
      <c r="L143" s="121"/>
      <c r="M143" s="122"/>
      <c r="N143" s="122" t="s">
        <v>62</v>
      </c>
      <c r="O143" s="124">
        <f>AVERAGE(O140:O142)</f>
        <v>0.00495415303</v>
      </c>
    </row>
    <row r="144" ht="14.25" customHeight="1">
      <c r="A144" s="2">
        <v>45170.0</v>
      </c>
      <c r="B144" s="1">
        <v>8262.4</v>
      </c>
      <c r="C144" s="3">
        <f t="shared" si="1"/>
        <v>-0.004224189359</v>
      </c>
      <c r="D144" s="113">
        <v>-0.0042</v>
      </c>
      <c r="E144" s="2">
        <v>45170.0</v>
      </c>
      <c r="F144" s="1">
        <v>19435.3</v>
      </c>
      <c r="G144" s="3">
        <f t="shared" si="2"/>
        <v>0.009426710571</v>
      </c>
      <c r="H144" s="113">
        <v>0.0094</v>
      </c>
    </row>
    <row r="145" ht="14.25" customHeight="1">
      <c r="A145" s="2">
        <v>45169.0</v>
      </c>
      <c r="B145" s="1">
        <v>8297.45</v>
      </c>
      <c r="C145" s="3">
        <f t="shared" si="1"/>
        <v>0.003810814244</v>
      </c>
      <c r="D145" s="113">
        <v>0.0038</v>
      </c>
      <c r="E145" s="2">
        <v>45169.0</v>
      </c>
      <c r="F145" s="1">
        <v>19253.8</v>
      </c>
      <c r="G145" s="3">
        <f t="shared" si="2"/>
        <v>-0.004840431168</v>
      </c>
      <c r="H145" s="113">
        <v>-0.0048</v>
      </c>
    </row>
    <row r="146" ht="14.25" customHeight="1">
      <c r="A146" s="2">
        <v>45168.0</v>
      </c>
      <c r="B146" s="1">
        <v>8265.95</v>
      </c>
      <c r="C146" s="3">
        <f t="shared" si="1"/>
        <v>0.008079563886</v>
      </c>
      <c r="D146" s="113">
        <v>0.0081</v>
      </c>
      <c r="E146" s="2">
        <v>45168.0</v>
      </c>
      <c r="F146" s="1">
        <v>19347.45</v>
      </c>
      <c r="G146" s="3">
        <f t="shared" si="2"/>
        <v>0.0002481562764</v>
      </c>
      <c r="H146" s="113">
        <v>2.0E-4</v>
      </c>
    </row>
    <row r="147" ht="14.25" customHeight="1">
      <c r="A147" s="2">
        <v>45167.0</v>
      </c>
      <c r="B147" s="1">
        <v>8199.7</v>
      </c>
      <c r="C147" s="3">
        <f t="shared" si="1"/>
        <v>0.01010760503</v>
      </c>
      <c r="D147" s="113">
        <v>0.0101</v>
      </c>
      <c r="E147" s="2">
        <v>45167.0</v>
      </c>
      <c r="F147" s="1">
        <v>19342.65</v>
      </c>
      <c r="G147" s="3">
        <f t="shared" si="2"/>
        <v>0.001895778784</v>
      </c>
      <c r="H147" s="113">
        <v>0.0019</v>
      </c>
    </row>
    <row r="148" ht="14.25" customHeight="1">
      <c r="A148" s="2">
        <v>45166.0</v>
      </c>
      <c r="B148" s="1">
        <v>8117.65</v>
      </c>
      <c r="C148" s="3">
        <f t="shared" si="1"/>
        <v>0.005723878609</v>
      </c>
      <c r="D148" s="113">
        <v>0.0057</v>
      </c>
      <c r="E148" s="2">
        <v>45166.0</v>
      </c>
      <c r="F148" s="1">
        <v>19306.05</v>
      </c>
      <c r="G148" s="3">
        <f t="shared" si="2"/>
        <v>0.002089194324</v>
      </c>
      <c r="H148" s="113">
        <v>0.0021</v>
      </c>
    </row>
    <row r="149" ht="14.25" customHeight="1">
      <c r="A149" s="2">
        <v>45163.0</v>
      </c>
      <c r="B149" s="1">
        <v>8071.45</v>
      </c>
      <c r="C149" s="3">
        <f t="shared" si="1"/>
        <v>-0.01704337872</v>
      </c>
      <c r="D149" s="113">
        <v>-0.017</v>
      </c>
      <c r="E149" s="2">
        <v>45163.0</v>
      </c>
      <c r="F149" s="1">
        <v>19265.8</v>
      </c>
      <c r="G149" s="3">
        <f t="shared" si="2"/>
        <v>-0.006236234119</v>
      </c>
      <c r="H149" s="113">
        <v>-0.0062</v>
      </c>
    </row>
    <row r="150" ht="14.25" customHeight="1">
      <c r="A150" s="2">
        <v>45162.0</v>
      </c>
      <c r="B150" s="1">
        <v>8211.4</v>
      </c>
      <c r="C150" s="3">
        <f t="shared" si="1"/>
        <v>0.006064764332</v>
      </c>
      <c r="D150" s="113">
        <v>0.0061</v>
      </c>
      <c r="E150" s="2">
        <v>45162.0</v>
      </c>
      <c r="F150" s="1">
        <v>19386.7</v>
      </c>
      <c r="G150" s="3">
        <f t="shared" si="2"/>
        <v>-0.002946924501</v>
      </c>
      <c r="H150" s="113">
        <v>-0.0029</v>
      </c>
    </row>
    <row r="151" ht="14.25" customHeight="1">
      <c r="A151" s="2">
        <v>45161.0</v>
      </c>
      <c r="B151" s="1">
        <v>8161.9</v>
      </c>
      <c r="C151" s="3">
        <f t="shared" si="1"/>
        <v>-0.005071006278</v>
      </c>
      <c r="D151" s="113">
        <v>-0.0051</v>
      </c>
      <c r="E151" s="2">
        <v>45161.0</v>
      </c>
      <c r="F151" s="1">
        <v>19444.0</v>
      </c>
      <c r="G151" s="3">
        <f t="shared" si="2"/>
        <v>0.002451479523</v>
      </c>
      <c r="H151" s="113">
        <v>0.0025</v>
      </c>
    </row>
    <row r="152" ht="14.25" customHeight="1">
      <c r="A152" s="2">
        <v>45160.0</v>
      </c>
      <c r="B152" s="1">
        <v>8203.5</v>
      </c>
      <c r="C152" s="3">
        <f t="shared" si="1"/>
        <v>-0.001922304819</v>
      </c>
      <c r="D152" s="113">
        <v>-0.0019</v>
      </c>
      <c r="E152" s="2">
        <v>45160.0</v>
      </c>
      <c r="F152" s="1">
        <v>19396.45</v>
      </c>
      <c r="G152" s="3">
        <f t="shared" si="2"/>
        <v>0.0001469556967</v>
      </c>
      <c r="H152" s="113">
        <v>1.0E-4</v>
      </c>
    </row>
    <row r="153" ht="14.25" customHeight="1">
      <c r="A153" s="2">
        <v>45159.0</v>
      </c>
      <c r="B153" s="1">
        <v>8219.3</v>
      </c>
      <c r="C153" s="3">
        <f t="shared" si="1"/>
        <v>0.0005417019179</v>
      </c>
      <c r="D153" s="113">
        <v>5.0E-4</v>
      </c>
      <c r="E153" s="2">
        <v>45159.0</v>
      </c>
      <c r="F153" s="1">
        <v>19393.6</v>
      </c>
      <c r="G153" s="3">
        <f t="shared" si="2"/>
        <v>0.004321561459</v>
      </c>
      <c r="H153" s="113">
        <v>0.0043</v>
      </c>
    </row>
    <row r="154" ht="14.25" customHeight="1">
      <c r="A154" s="2">
        <v>45156.0</v>
      </c>
      <c r="B154" s="1">
        <v>8214.85</v>
      </c>
      <c r="C154" s="3">
        <f t="shared" si="1"/>
        <v>0.000913815056</v>
      </c>
      <c r="D154" s="113">
        <v>9.0E-4</v>
      </c>
      <c r="E154" s="2">
        <v>45156.0</v>
      </c>
      <c r="F154" s="1">
        <v>19310.15</v>
      </c>
      <c r="G154" s="3">
        <f t="shared" si="2"/>
        <v>-0.002845302798</v>
      </c>
      <c r="H154" s="113">
        <v>-0.0028</v>
      </c>
    </row>
    <row r="155" ht="14.25" customHeight="1">
      <c r="A155" s="2">
        <v>45155.0</v>
      </c>
      <c r="B155" s="1">
        <v>8207.35</v>
      </c>
      <c r="C155" s="3">
        <f t="shared" si="1"/>
        <v>-0.00539875665</v>
      </c>
      <c r="D155" s="113">
        <v>-0.0054</v>
      </c>
      <c r="E155" s="2">
        <v>45155.0</v>
      </c>
      <c r="F155" s="1">
        <v>19365.25</v>
      </c>
      <c r="G155" s="3">
        <f t="shared" si="2"/>
        <v>-0.005124582584</v>
      </c>
      <c r="H155" s="113">
        <v>-0.0051</v>
      </c>
    </row>
    <row r="156" ht="14.25" customHeight="1">
      <c r="A156" s="2">
        <v>45154.0</v>
      </c>
      <c r="B156" s="1">
        <v>8251.9</v>
      </c>
      <c r="C156" s="3">
        <f t="shared" si="1"/>
        <v>0.02453347901</v>
      </c>
      <c r="D156" s="113">
        <v>0.0245</v>
      </c>
      <c r="E156" s="2">
        <v>45154.0</v>
      </c>
      <c r="F156" s="1">
        <v>19465.0</v>
      </c>
      <c r="G156" s="3">
        <f t="shared" si="2"/>
        <v>0.001566797276</v>
      </c>
      <c r="H156" s="113">
        <v>0.0016</v>
      </c>
    </row>
    <row r="157" ht="14.25" customHeight="1">
      <c r="A157" s="2">
        <v>45152.0</v>
      </c>
      <c r="B157" s="1">
        <v>8054.3</v>
      </c>
      <c r="C157" s="3">
        <f t="shared" si="1"/>
        <v>-0.009670537751</v>
      </c>
      <c r="D157" s="113">
        <v>-0.0097</v>
      </c>
      <c r="E157" s="2">
        <v>45152.0</v>
      </c>
      <c r="F157" s="1">
        <v>19434.55</v>
      </c>
      <c r="G157" s="3">
        <f t="shared" si="2"/>
        <v>0.0003216956707</v>
      </c>
      <c r="H157" s="113">
        <v>3.0E-4</v>
      </c>
    </row>
    <row r="158" ht="14.25" customHeight="1">
      <c r="A158" s="2">
        <v>45149.0</v>
      </c>
      <c r="B158" s="1">
        <v>8132.95</v>
      </c>
      <c r="C158" s="3">
        <f t="shared" si="1"/>
        <v>0.003795265483</v>
      </c>
      <c r="D158" s="113">
        <v>0.0038</v>
      </c>
      <c r="E158" s="2">
        <v>45149.0</v>
      </c>
      <c r="F158" s="1">
        <v>19428.3</v>
      </c>
      <c r="G158" s="3">
        <f t="shared" si="2"/>
        <v>-0.005874196008</v>
      </c>
      <c r="H158" s="113">
        <v>-0.0059</v>
      </c>
    </row>
    <row r="159" ht="14.25" customHeight="1">
      <c r="A159" s="2">
        <v>45148.0</v>
      </c>
      <c r="B159" s="1">
        <v>8102.2</v>
      </c>
      <c r="C159" s="3">
        <f t="shared" si="1"/>
        <v>-0.00111573432</v>
      </c>
      <c r="D159" s="113">
        <v>-0.0011</v>
      </c>
      <c r="E159" s="2">
        <v>45148.0</v>
      </c>
      <c r="F159" s="1">
        <v>19543.1</v>
      </c>
      <c r="G159" s="3">
        <f t="shared" si="2"/>
        <v>-0.004556208949</v>
      </c>
      <c r="H159" s="113">
        <v>-0.0046</v>
      </c>
    </row>
    <row r="160" ht="14.25" customHeight="1">
      <c r="A160" s="2">
        <v>45147.0</v>
      </c>
      <c r="B160" s="1">
        <v>8111.25</v>
      </c>
      <c r="C160" s="3">
        <f t="shared" si="1"/>
        <v>-0.00559039335</v>
      </c>
      <c r="D160" s="113">
        <v>-0.0056</v>
      </c>
      <c r="E160" s="2">
        <v>45147.0</v>
      </c>
      <c r="F160" s="1">
        <v>19632.55</v>
      </c>
      <c r="G160" s="3">
        <f t="shared" si="2"/>
        <v>0.003152647943</v>
      </c>
      <c r="H160" s="113">
        <v>0.0032</v>
      </c>
    </row>
    <row r="161" ht="14.25" customHeight="1">
      <c r="A161" s="2">
        <v>45146.0</v>
      </c>
      <c r="B161" s="1">
        <v>8156.85</v>
      </c>
      <c r="C161" s="3">
        <f t="shared" si="1"/>
        <v>-0.002275104123</v>
      </c>
      <c r="D161" s="113">
        <v>-0.0023</v>
      </c>
      <c r="E161" s="2">
        <v>45146.0</v>
      </c>
      <c r="F161" s="1">
        <v>19570.85</v>
      </c>
      <c r="G161" s="3">
        <f t="shared" si="2"/>
        <v>-0.001349675721</v>
      </c>
      <c r="H161" s="113">
        <v>-0.0013</v>
      </c>
    </row>
    <row r="162" ht="14.25" customHeight="1">
      <c r="A162" s="2">
        <v>45145.0</v>
      </c>
      <c r="B162" s="1">
        <v>8175.45</v>
      </c>
      <c r="C162" s="3">
        <f t="shared" si="1"/>
        <v>0.002120578808</v>
      </c>
      <c r="D162" s="113">
        <v>0.0021</v>
      </c>
      <c r="E162" s="2">
        <v>45145.0</v>
      </c>
      <c r="F162" s="1">
        <v>19597.3</v>
      </c>
      <c r="G162" s="3">
        <f t="shared" si="2"/>
        <v>0.004114361838</v>
      </c>
      <c r="H162" s="113">
        <v>0.0041</v>
      </c>
    </row>
    <row r="163" ht="14.25" customHeight="1">
      <c r="A163" s="2">
        <v>45142.0</v>
      </c>
      <c r="B163" s="1">
        <v>8158.15</v>
      </c>
      <c r="C163" s="3">
        <f t="shared" si="1"/>
        <v>0.002703981613</v>
      </c>
      <c r="D163" s="113">
        <v>0.0027</v>
      </c>
      <c r="E163" s="2">
        <v>45142.0</v>
      </c>
      <c r="F163" s="1">
        <v>19517.0</v>
      </c>
      <c r="G163" s="3">
        <f t="shared" si="2"/>
        <v>0.006983409565</v>
      </c>
      <c r="H163" s="113">
        <v>0.007</v>
      </c>
    </row>
    <row r="164" ht="14.25" customHeight="1">
      <c r="A164" s="2">
        <v>45141.0</v>
      </c>
      <c r="B164" s="1">
        <v>8136.15</v>
      </c>
      <c r="C164" s="3">
        <f t="shared" si="1"/>
        <v>-0.01828613487</v>
      </c>
      <c r="D164" s="113">
        <v>-0.0183</v>
      </c>
      <c r="E164" s="2">
        <v>45141.0</v>
      </c>
      <c r="F164" s="1">
        <v>19381.65</v>
      </c>
      <c r="G164" s="3">
        <f t="shared" si="2"/>
        <v>-0.007420665709</v>
      </c>
      <c r="H164" s="113">
        <v>-0.0074</v>
      </c>
    </row>
    <row r="165" ht="14.25" customHeight="1">
      <c r="A165" s="2">
        <v>45140.0</v>
      </c>
      <c r="B165" s="1">
        <v>8287.7</v>
      </c>
      <c r="C165" s="3">
        <f t="shared" si="1"/>
        <v>0.0007124055157</v>
      </c>
      <c r="D165" s="113">
        <v>7.0E-4</v>
      </c>
      <c r="E165" s="2">
        <v>45140.0</v>
      </c>
      <c r="F165" s="1">
        <v>19526.55</v>
      </c>
      <c r="G165" s="3">
        <f t="shared" si="2"/>
        <v>-0.01048974969</v>
      </c>
      <c r="H165" s="113">
        <v>-0.0105</v>
      </c>
    </row>
    <row r="166" ht="14.25" customHeight="1">
      <c r="A166" s="2">
        <v>45139.0</v>
      </c>
      <c r="B166" s="1">
        <v>8281.8</v>
      </c>
      <c r="C166" s="3">
        <f t="shared" si="1"/>
        <v>-0.004369962071</v>
      </c>
      <c r="D166" s="113">
        <v>-0.0044</v>
      </c>
      <c r="E166" s="2">
        <v>45139.0</v>
      </c>
      <c r="F166" s="1">
        <v>19733.55</v>
      </c>
      <c r="G166" s="3">
        <f t="shared" si="2"/>
        <v>-0.001025119218</v>
      </c>
      <c r="H166" s="113">
        <v>-0.001</v>
      </c>
    </row>
    <row r="167" ht="14.25" customHeight="1">
      <c r="A167" s="2">
        <v>45138.0</v>
      </c>
      <c r="B167" s="1">
        <v>8318.15</v>
      </c>
      <c r="C167" s="3">
        <f t="shared" si="1"/>
        <v>0.001372377885</v>
      </c>
      <c r="D167" s="113">
        <v>0.0014</v>
      </c>
      <c r="E167" s="2">
        <v>45138.0</v>
      </c>
      <c r="F167" s="1">
        <v>19753.8</v>
      </c>
      <c r="G167" s="3">
        <f t="shared" si="2"/>
        <v>0.005484563055</v>
      </c>
      <c r="H167" s="113">
        <v>0.0055</v>
      </c>
    </row>
    <row r="168" ht="14.25" customHeight="1">
      <c r="A168" s="2">
        <v>45135.0</v>
      </c>
      <c r="B168" s="1">
        <v>8306.75</v>
      </c>
      <c r="C168" s="3">
        <f t="shared" si="1"/>
        <v>0.002232075529</v>
      </c>
      <c r="D168" s="113">
        <v>0.0022</v>
      </c>
      <c r="E168" s="2">
        <v>45135.0</v>
      </c>
      <c r="F168" s="1">
        <v>19646.05</v>
      </c>
      <c r="G168" s="3">
        <f t="shared" si="2"/>
        <v>-0.0007044796769</v>
      </c>
      <c r="H168" s="113">
        <v>-7.0E-4</v>
      </c>
    </row>
    <row r="169" ht="14.25" customHeight="1">
      <c r="A169" s="2">
        <v>45134.0</v>
      </c>
      <c r="B169" s="1">
        <v>8288.25</v>
      </c>
      <c r="C169" s="3">
        <f t="shared" si="1"/>
        <v>-0.007674486821</v>
      </c>
      <c r="D169" s="113">
        <v>-0.0077</v>
      </c>
      <c r="E169" s="2">
        <v>45134.0</v>
      </c>
      <c r="F169" s="1">
        <v>19659.9</v>
      </c>
      <c r="G169" s="3">
        <f t="shared" si="2"/>
        <v>-0.005986358787</v>
      </c>
      <c r="H169" s="113">
        <v>-0.006</v>
      </c>
    </row>
    <row r="170" ht="14.25" customHeight="1">
      <c r="A170" s="2">
        <v>45133.0</v>
      </c>
      <c r="B170" s="1">
        <v>8352.35</v>
      </c>
      <c r="C170" s="3">
        <f t="shared" si="1"/>
        <v>-0.004878891497</v>
      </c>
      <c r="D170" s="113">
        <v>-0.0049</v>
      </c>
      <c r="E170" s="2">
        <v>45133.0</v>
      </c>
      <c r="F170" s="1">
        <v>19778.3</v>
      </c>
      <c r="G170" s="3">
        <f t="shared" si="2"/>
        <v>0.004964279544</v>
      </c>
      <c r="H170" s="113">
        <v>0.005</v>
      </c>
    </row>
    <row r="171" ht="14.25" customHeight="1">
      <c r="A171" s="2">
        <v>45132.0</v>
      </c>
      <c r="B171" s="1">
        <v>8393.3</v>
      </c>
      <c r="C171" s="3">
        <f t="shared" si="1"/>
        <v>0.0211013583</v>
      </c>
      <c r="D171" s="113">
        <v>0.0211</v>
      </c>
      <c r="E171" s="2">
        <v>45132.0</v>
      </c>
      <c r="F171" s="1">
        <v>19680.6</v>
      </c>
      <c r="G171" s="3">
        <f t="shared" si="2"/>
        <v>0.0004193703345</v>
      </c>
      <c r="H171" s="113">
        <v>4.0E-4</v>
      </c>
    </row>
    <row r="172" ht="14.25" customHeight="1">
      <c r="A172" s="2">
        <v>45131.0</v>
      </c>
      <c r="B172" s="1">
        <v>8219.85</v>
      </c>
      <c r="C172" s="3">
        <f t="shared" si="1"/>
        <v>0.01239654153</v>
      </c>
      <c r="D172" s="113">
        <v>0.0124</v>
      </c>
      <c r="E172" s="2">
        <v>45131.0</v>
      </c>
      <c r="F172" s="1">
        <v>19672.35</v>
      </c>
      <c r="G172" s="3">
        <f t="shared" si="2"/>
        <v>-0.003679412509</v>
      </c>
      <c r="H172" s="113">
        <v>-0.0037</v>
      </c>
    </row>
    <row r="173" ht="14.25" customHeight="1">
      <c r="A173" s="2">
        <v>45128.0</v>
      </c>
      <c r="B173" s="1">
        <v>8119.2</v>
      </c>
      <c r="C173" s="3">
        <f t="shared" si="1"/>
        <v>-0.01276119721</v>
      </c>
      <c r="D173" s="113">
        <v>-0.0128</v>
      </c>
      <c r="E173" s="2">
        <v>45128.0</v>
      </c>
      <c r="F173" s="1">
        <v>19745.0</v>
      </c>
      <c r="G173" s="3">
        <f t="shared" si="2"/>
        <v>-0.01171971781</v>
      </c>
      <c r="H173" s="113">
        <v>-0.0117</v>
      </c>
    </row>
    <row r="174" ht="14.25" customHeight="1">
      <c r="A174" s="2">
        <v>45127.0</v>
      </c>
      <c r="B174" s="1">
        <v>8224.15</v>
      </c>
      <c r="C174" s="3">
        <f t="shared" si="1"/>
        <v>-0.01261225568</v>
      </c>
      <c r="D174" s="113">
        <v>-0.0126</v>
      </c>
      <c r="E174" s="2">
        <v>45127.0</v>
      </c>
      <c r="F174" s="1">
        <v>19979.15</v>
      </c>
      <c r="G174" s="3">
        <f t="shared" si="2"/>
        <v>0.007361412584</v>
      </c>
      <c r="H174" s="113">
        <v>0.0074</v>
      </c>
    </row>
    <row r="175" ht="14.25" customHeight="1">
      <c r="A175" s="2">
        <v>45126.0</v>
      </c>
      <c r="B175" s="1">
        <v>8329.2</v>
      </c>
      <c r="C175" s="3">
        <f t="shared" si="1"/>
        <v>0.01873776908</v>
      </c>
      <c r="D175" s="113">
        <v>0.0187</v>
      </c>
      <c r="E175" s="2">
        <v>45126.0</v>
      </c>
      <c r="F175" s="1">
        <v>19833.15</v>
      </c>
      <c r="G175" s="3">
        <f t="shared" si="2"/>
        <v>0.004248262592</v>
      </c>
      <c r="H175" s="113">
        <v>0.0042</v>
      </c>
    </row>
    <row r="176" ht="14.25" customHeight="1">
      <c r="A176" s="2">
        <v>45125.0</v>
      </c>
      <c r="B176" s="1">
        <v>8176.0</v>
      </c>
      <c r="C176" s="3">
        <f t="shared" si="1"/>
        <v>-0.009089807296</v>
      </c>
      <c r="D176" s="113">
        <v>-0.0091</v>
      </c>
      <c r="E176" s="2">
        <v>45125.0</v>
      </c>
      <c r="F176" s="1">
        <v>19749.25</v>
      </c>
      <c r="G176" s="3">
        <f t="shared" si="2"/>
        <v>0.001917667143</v>
      </c>
      <c r="H176" s="113">
        <v>0.0019</v>
      </c>
    </row>
    <row r="177" ht="14.25" customHeight="1">
      <c r="A177" s="2">
        <v>45124.0</v>
      </c>
      <c r="B177" s="1">
        <v>8251.0</v>
      </c>
      <c r="C177" s="3">
        <f t="shared" si="1"/>
        <v>0.008365362876</v>
      </c>
      <c r="D177" s="113">
        <v>0.0084</v>
      </c>
      <c r="E177" s="2">
        <v>45124.0</v>
      </c>
      <c r="F177" s="1">
        <v>19711.45</v>
      </c>
      <c r="G177" s="3">
        <f t="shared" si="2"/>
        <v>0.007511053183</v>
      </c>
      <c r="H177" s="113">
        <v>0.0075</v>
      </c>
    </row>
    <row r="178" ht="14.25" customHeight="1">
      <c r="A178" s="2">
        <v>45121.0</v>
      </c>
      <c r="B178" s="1">
        <v>8182.55</v>
      </c>
      <c r="C178" s="3">
        <f t="shared" si="1"/>
        <v>-0.006248481904</v>
      </c>
      <c r="D178" s="113">
        <v>-0.0062</v>
      </c>
      <c r="E178" s="2">
        <v>45121.0</v>
      </c>
      <c r="F178" s="1">
        <v>19564.5</v>
      </c>
      <c r="G178" s="3">
        <f t="shared" si="2"/>
        <v>0.007765114931</v>
      </c>
      <c r="H178" s="113">
        <v>0.0078</v>
      </c>
    </row>
    <row r="179" ht="14.25" customHeight="1">
      <c r="A179" s="2">
        <v>45120.0</v>
      </c>
      <c r="B179" s="1">
        <v>8234.0</v>
      </c>
      <c r="C179" s="3">
        <f t="shared" si="1"/>
        <v>0.001642235874</v>
      </c>
      <c r="D179" s="113">
        <v>0.0016</v>
      </c>
      <c r="E179" s="2">
        <v>45120.0</v>
      </c>
      <c r="F179" s="1">
        <v>19413.75</v>
      </c>
      <c r="G179" s="3">
        <f t="shared" si="2"/>
        <v>0.00151927075</v>
      </c>
      <c r="H179" s="113">
        <v>0.0015</v>
      </c>
    </row>
    <row r="180" ht="14.25" customHeight="1">
      <c r="A180" s="2">
        <v>45119.0</v>
      </c>
      <c r="B180" s="1">
        <v>8220.5</v>
      </c>
      <c r="C180" s="3">
        <f t="shared" si="1"/>
        <v>-0.01265929209</v>
      </c>
      <c r="D180" s="113">
        <v>-0.0127</v>
      </c>
      <c r="E180" s="2">
        <v>45119.0</v>
      </c>
      <c r="F180" s="1">
        <v>19384.3</v>
      </c>
      <c r="G180" s="3">
        <f t="shared" si="2"/>
        <v>-0.002834449623</v>
      </c>
      <c r="H180" s="113">
        <v>-0.0028</v>
      </c>
    </row>
    <row r="181" ht="14.25" customHeight="1">
      <c r="A181" s="2">
        <v>45118.0</v>
      </c>
      <c r="B181" s="1">
        <v>8325.9</v>
      </c>
      <c r="C181" s="3">
        <f t="shared" si="1"/>
        <v>-0.003047411496</v>
      </c>
      <c r="D181" s="113">
        <v>-0.003</v>
      </c>
      <c r="E181" s="2">
        <v>45118.0</v>
      </c>
      <c r="F181" s="1">
        <v>19439.4</v>
      </c>
      <c r="G181" s="3">
        <f t="shared" si="2"/>
        <v>0.004313930119</v>
      </c>
      <c r="H181" s="113">
        <v>0.0043</v>
      </c>
    </row>
    <row r="182" ht="14.25" customHeight="1">
      <c r="A182" s="2">
        <v>45117.0</v>
      </c>
      <c r="B182" s="1">
        <v>8351.35</v>
      </c>
      <c r="C182" s="3">
        <f t="shared" si="1"/>
        <v>0.001787331538</v>
      </c>
      <c r="D182" s="113">
        <v>0.0018</v>
      </c>
      <c r="E182" s="2">
        <v>45117.0</v>
      </c>
      <c r="F182" s="1">
        <v>19355.9</v>
      </c>
      <c r="G182" s="3">
        <f t="shared" si="2"/>
        <v>0.001246650596</v>
      </c>
      <c r="H182" s="113">
        <v>0.0012</v>
      </c>
    </row>
    <row r="183" ht="14.25" customHeight="1">
      <c r="A183" s="2">
        <v>45114.0</v>
      </c>
      <c r="B183" s="1">
        <v>8336.45</v>
      </c>
      <c r="C183" s="3">
        <f t="shared" si="1"/>
        <v>-0.008769113695</v>
      </c>
      <c r="D183" s="113">
        <v>-0.0088</v>
      </c>
      <c r="E183" s="2">
        <v>45114.0</v>
      </c>
      <c r="F183" s="1">
        <v>19331.8</v>
      </c>
      <c r="G183" s="3">
        <f t="shared" si="2"/>
        <v>-0.008488354798</v>
      </c>
      <c r="H183" s="113">
        <v>-0.0085</v>
      </c>
    </row>
    <row r="184" ht="14.25" customHeight="1">
      <c r="A184" s="2">
        <v>45113.0</v>
      </c>
      <c r="B184" s="1">
        <v>8410.2</v>
      </c>
      <c r="C184" s="3">
        <f t="shared" si="1"/>
        <v>0.003939263716</v>
      </c>
      <c r="D184" s="113">
        <v>0.0039</v>
      </c>
      <c r="E184" s="2">
        <v>45113.0</v>
      </c>
      <c r="F184" s="1">
        <v>19497.3</v>
      </c>
      <c r="G184" s="3">
        <f t="shared" si="2"/>
        <v>0.005093177308</v>
      </c>
      <c r="H184" s="113">
        <v>0.0051</v>
      </c>
    </row>
    <row r="185" ht="14.25" customHeight="1">
      <c r="A185" s="2">
        <v>45112.0</v>
      </c>
      <c r="B185" s="1">
        <v>8377.2</v>
      </c>
      <c r="C185" s="3">
        <f t="shared" si="1"/>
        <v>-0.004101430151</v>
      </c>
      <c r="D185" s="113">
        <v>-0.0041</v>
      </c>
      <c r="E185" s="2">
        <v>45112.0</v>
      </c>
      <c r="F185" s="1">
        <v>19398.5</v>
      </c>
      <c r="G185" s="3">
        <f t="shared" si="2"/>
        <v>0.0004899685389</v>
      </c>
      <c r="H185" s="113">
        <v>5.0E-4</v>
      </c>
    </row>
    <row r="186" ht="14.25" customHeight="1">
      <c r="A186" s="2">
        <v>45111.0</v>
      </c>
      <c r="B186" s="1">
        <v>8411.7</v>
      </c>
      <c r="C186" s="3">
        <f t="shared" si="1"/>
        <v>-0.006155627496</v>
      </c>
      <c r="D186" s="113">
        <v>-0.0062</v>
      </c>
      <c r="E186" s="2">
        <v>45111.0</v>
      </c>
      <c r="F186" s="1">
        <v>19389.0</v>
      </c>
      <c r="G186" s="3">
        <f t="shared" si="2"/>
        <v>0.00343898709</v>
      </c>
      <c r="H186" s="113">
        <v>0.0034</v>
      </c>
    </row>
    <row r="187" ht="14.25" customHeight="1">
      <c r="A187" s="2">
        <v>45110.0</v>
      </c>
      <c r="B187" s="1">
        <v>8463.8</v>
      </c>
      <c r="C187" s="3">
        <f t="shared" si="1"/>
        <v>0.02038036107</v>
      </c>
      <c r="D187" s="113">
        <v>0.0204</v>
      </c>
      <c r="E187" s="2">
        <v>45110.0</v>
      </c>
      <c r="F187" s="1">
        <v>19322.55</v>
      </c>
      <c r="G187" s="3">
        <f t="shared" si="2"/>
        <v>0.006957092717</v>
      </c>
      <c r="H187" s="113">
        <v>0.007</v>
      </c>
    </row>
    <row r="188" ht="14.25" customHeight="1">
      <c r="A188" s="2">
        <v>45107.0</v>
      </c>
      <c r="B188" s="1">
        <v>8294.75</v>
      </c>
      <c r="C188" s="3">
        <f t="shared" si="1"/>
        <v>0.004128004455</v>
      </c>
      <c r="D188" s="113">
        <v>0.0041</v>
      </c>
      <c r="E188" s="2">
        <v>45107.0</v>
      </c>
      <c r="F188" s="1">
        <v>19189.05</v>
      </c>
      <c r="G188" s="3">
        <f t="shared" si="2"/>
        <v>0.01143521276</v>
      </c>
      <c r="H188" s="113">
        <v>0.0114</v>
      </c>
    </row>
    <row r="189" ht="14.25" customHeight="1">
      <c r="A189" s="2">
        <v>45105.0</v>
      </c>
      <c r="B189" s="1">
        <v>8260.65</v>
      </c>
      <c r="C189" s="3">
        <f t="shared" si="1"/>
        <v>0.006353170494</v>
      </c>
      <c r="D189" s="113">
        <v>0.0064</v>
      </c>
      <c r="E189" s="2">
        <v>45105.0</v>
      </c>
      <c r="F189" s="1">
        <v>18972.1</v>
      </c>
      <c r="G189" s="3">
        <f t="shared" si="2"/>
        <v>0.0082211145</v>
      </c>
      <c r="H189" s="113">
        <v>0.0082</v>
      </c>
    </row>
    <row r="190" ht="14.25" customHeight="1">
      <c r="A190" s="2">
        <v>45104.0</v>
      </c>
      <c r="B190" s="1">
        <v>8208.5</v>
      </c>
      <c r="C190" s="3">
        <f t="shared" si="1"/>
        <v>0.005069118781</v>
      </c>
      <c r="D190" s="113">
        <v>0.0051</v>
      </c>
      <c r="E190" s="2">
        <v>45104.0</v>
      </c>
      <c r="F190" s="1">
        <v>18817.4</v>
      </c>
      <c r="G190" s="3">
        <f t="shared" si="2"/>
        <v>0.006751840438</v>
      </c>
      <c r="H190" s="113">
        <v>0.0068</v>
      </c>
    </row>
    <row r="191" ht="14.25" customHeight="1">
      <c r="A191" s="2">
        <v>45103.0</v>
      </c>
      <c r="B191" s="1">
        <v>8167.1</v>
      </c>
      <c r="C191" s="3">
        <f t="shared" si="1"/>
        <v>0.01075468429</v>
      </c>
      <c r="D191" s="113">
        <v>0.0108</v>
      </c>
      <c r="E191" s="2">
        <v>45103.0</v>
      </c>
      <c r="F191" s="1">
        <v>18691.2</v>
      </c>
      <c r="G191" s="3">
        <f t="shared" si="2"/>
        <v>0.001376871769</v>
      </c>
      <c r="H191" s="113">
        <v>0.0014</v>
      </c>
    </row>
    <row r="192" ht="14.25" customHeight="1">
      <c r="A192" s="2">
        <v>45100.0</v>
      </c>
      <c r="B192" s="1">
        <v>8080.2</v>
      </c>
      <c r="C192" s="3">
        <f t="shared" si="1"/>
        <v>-0.01011301338</v>
      </c>
      <c r="D192" s="113">
        <v>-0.0101</v>
      </c>
      <c r="E192" s="2">
        <v>45100.0</v>
      </c>
      <c r="F192" s="1">
        <v>18665.5</v>
      </c>
      <c r="G192" s="3">
        <f t="shared" si="2"/>
        <v>-0.005633615236</v>
      </c>
      <c r="H192" s="113">
        <v>-0.0056</v>
      </c>
    </row>
    <row r="193" ht="14.25" customHeight="1">
      <c r="A193" s="2">
        <v>45099.0</v>
      </c>
      <c r="B193" s="1">
        <v>8162.75</v>
      </c>
      <c r="C193" s="3">
        <f t="shared" si="1"/>
        <v>-0.009561308249</v>
      </c>
      <c r="D193" s="113">
        <v>-0.0096</v>
      </c>
      <c r="E193" s="2">
        <v>45099.0</v>
      </c>
      <c r="F193" s="1">
        <v>18771.25</v>
      </c>
      <c r="G193" s="3">
        <f t="shared" si="2"/>
        <v>-0.004539464439</v>
      </c>
      <c r="H193" s="113">
        <v>-0.0045</v>
      </c>
    </row>
    <row r="194" ht="14.25" customHeight="1">
      <c r="A194" s="2">
        <v>45098.0</v>
      </c>
      <c r="B194" s="1">
        <v>8241.55</v>
      </c>
      <c r="C194" s="3">
        <f t="shared" si="1"/>
        <v>-0.0002304860222</v>
      </c>
      <c r="D194" s="113">
        <v>-2.0E-4</v>
      </c>
      <c r="E194" s="2">
        <v>45098.0</v>
      </c>
      <c r="F194" s="1">
        <v>18856.85</v>
      </c>
      <c r="G194" s="3">
        <f t="shared" si="2"/>
        <v>0.002133742899</v>
      </c>
      <c r="H194" s="113">
        <v>0.0021</v>
      </c>
    </row>
    <row r="195" ht="14.25" customHeight="1">
      <c r="A195" s="2">
        <v>45097.0</v>
      </c>
      <c r="B195" s="1">
        <v>8243.45</v>
      </c>
      <c r="C195" s="3">
        <f t="shared" si="1"/>
        <v>-0.003041627361</v>
      </c>
      <c r="D195" s="113">
        <v>-0.003</v>
      </c>
      <c r="E195" s="2">
        <v>45097.0</v>
      </c>
      <c r="F195" s="1">
        <v>18816.7</v>
      </c>
      <c r="G195" s="3">
        <f t="shared" si="2"/>
        <v>0.003265717431</v>
      </c>
      <c r="H195" s="113">
        <v>0.0033</v>
      </c>
    </row>
    <row r="196" ht="14.25" customHeight="1">
      <c r="A196" s="2">
        <v>45096.0</v>
      </c>
      <c r="B196" s="1">
        <v>8268.6</v>
      </c>
      <c r="C196" s="3">
        <f t="shared" si="1"/>
        <v>-0.007758077581</v>
      </c>
      <c r="D196" s="113">
        <v>-0.0078</v>
      </c>
      <c r="E196" s="2">
        <v>45096.0</v>
      </c>
      <c r="F196" s="1">
        <v>18755.45</v>
      </c>
      <c r="G196" s="3">
        <f t="shared" si="2"/>
        <v>-0.003747476894</v>
      </c>
      <c r="H196" s="113">
        <v>-0.0037</v>
      </c>
    </row>
    <row r="197" ht="14.25" customHeight="1">
      <c r="A197" s="2">
        <v>45093.0</v>
      </c>
      <c r="B197" s="1">
        <v>8333.25</v>
      </c>
      <c r="C197" s="3">
        <f t="shared" si="1"/>
        <v>0.000006000096001</v>
      </c>
      <c r="D197" s="113">
        <v>0.0</v>
      </c>
      <c r="E197" s="2">
        <v>45093.0</v>
      </c>
      <c r="F197" s="1">
        <v>18826.0</v>
      </c>
      <c r="G197" s="3">
        <f t="shared" si="2"/>
        <v>0.007379027295</v>
      </c>
      <c r="H197" s="113">
        <v>0.0074</v>
      </c>
    </row>
    <row r="198" ht="14.25" customHeight="1">
      <c r="A198" s="2">
        <v>45092.0</v>
      </c>
      <c r="B198" s="1">
        <v>8333.2</v>
      </c>
      <c r="C198" s="3">
        <f t="shared" si="1"/>
        <v>-0.003003003003</v>
      </c>
      <c r="D198" s="113">
        <v>-0.003</v>
      </c>
      <c r="E198" s="2">
        <v>45092.0</v>
      </c>
      <c r="F198" s="1">
        <v>18688.1</v>
      </c>
      <c r="G198" s="3">
        <f t="shared" si="2"/>
        <v>-0.003614862523</v>
      </c>
      <c r="H198" s="113">
        <v>-0.0036</v>
      </c>
    </row>
    <row r="199" ht="14.25" customHeight="1">
      <c r="A199" s="2">
        <v>45091.0</v>
      </c>
      <c r="B199" s="1">
        <v>8358.3</v>
      </c>
      <c r="C199" s="3">
        <f t="shared" si="1"/>
        <v>0.009907809045</v>
      </c>
      <c r="D199" s="113">
        <v>0.0099</v>
      </c>
      <c r="E199" s="2">
        <v>45091.0</v>
      </c>
      <c r="F199" s="1">
        <v>18755.9</v>
      </c>
      <c r="G199" s="3">
        <f t="shared" si="2"/>
        <v>0.002123834229</v>
      </c>
      <c r="H199" s="113">
        <v>0.0021</v>
      </c>
    </row>
    <row r="200" ht="14.25" customHeight="1">
      <c r="A200" s="2">
        <v>45090.0</v>
      </c>
      <c r="B200" s="1">
        <v>8276.3</v>
      </c>
      <c r="C200" s="3">
        <f t="shared" si="1"/>
        <v>0.009477227819</v>
      </c>
      <c r="D200" s="113">
        <v>0.0095</v>
      </c>
      <c r="E200" s="2">
        <v>45090.0</v>
      </c>
      <c r="F200" s="1">
        <v>18716.15</v>
      </c>
      <c r="G200" s="3">
        <f t="shared" si="2"/>
        <v>0.00616348144</v>
      </c>
      <c r="H200" s="113">
        <v>0.0062</v>
      </c>
    </row>
    <row r="201" ht="14.25" customHeight="1">
      <c r="A201" s="2">
        <v>45089.0</v>
      </c>
      <c r="B201" s="1">
        <v>8198.6</v>
      </c>
      <c r="C201" s="3">
        <f t="shared" si="1"/>
        <v>0.005562199123</v>
      </c>
      <c r="D201" s="113">
        <v>0.0056</v>
      </c>
      <c r="E201" s="2">
        <v>45089.0</v>
      </c>
      <c r="F201" s="1">
        <v>18601.5</v>
      </c>
      <c r="G201" s="3">
        <f t="shared" si="2"/>
        <v>0.002052425741</v>
      </c>
      <c r="H201" s="113">
        <v>0.0021</v>
      </c>
    </row>
    <row r="202" ht="14.25" customHeight="1">
      <c r="A202" s="2">
        <v>45086.0</v>
      </c>
      <c r="B202" s="1">
        <v>8153.25</v>
      </c>
      <c r="C202" s="3">
        <f t="shared" si="1"/>
        <v>0.006555434159</v>
      </c>
      <c r="D202" s="113">
        <v>0.0066</v>
      </c>
      <c r="E202" s="2">
        <v>45086.0</v>
      </c>
      <c r="F202" s="1">
        <v>18563.4</v>
      </c>
      <c r="G202" s="3">
        <f t="shared" si="2"/>
        <v>-0.003818176452</v>
      </c>
      <c r="H202" s="113">
        <v>-0.0038</v>
      </c>
    </row>
    <row r="203" ht="14.25" customHeight="1">
      <c r="A203" s="2">
        <v>45085.0</v>
      </c>
      <c r="B203" s="1">
        <v>8100.15</v>
      </c>
      <c r="C203" s="3">
        <f t="shared" si="1"/>
        <v>-0.007042512504</v>
      </c>
      <c r="D203" s="113">
        <v>-0.007</v>
      </c>
      <c r="E203" s="2">
        <v>45085.0</v>
      </c>
      <c r="F203" s="1">
        <v>18634.55</v>
      </c>
      <c r="G203" s="3">
        <f t="shared" si="2"/>
        <v>-0.004904840226</v>
      </c>
      <c r="H203" s="113">
        <v>-0.0049</v>
      </c>
    </row>
    <row r="204" ht="14.25" customHeight="1">
      <c r="A204" s="2">
        <v>45084.0</v>
      </c>
      <c r="B204" s="1">
        <v>8157.6</v>
      </c>
      <c r="C204" s="3">
        <f t="shared" si="1"/>
        <v>0.005925112984</v>
      </c>
      <c r="D204" s="113">
        <v>0.0059</v>
      </c>
      <c r="E204" s="2">
        <v>45084.0</v>
      </c>
      <c r="F204" s="1">
        <v>18726.4</v>
      </c>
      <c r="G204" s="3">
        <f t="shared" si="2"/>
        <v>0.006849830636</v>
      </c>
      <c r="H204" s="113">
        <v>0.0068</v>
      </c>
    </row>
    <row r="205" ht="14.25" customHeight="1">
      <c r="A205" s="2">
        <v>45083.0</v>
      </c>
      <c r="B205" s="1">
        <v>8109.55</v>
      </c>
      <c r="C205" s="3">
        <f t="shared" si="1"/>
        <v>0.02886957625</v>
      </c>
      <c r="D205" s="113">
        <v>0.0289</v>
      </c>
      <c r="E205" s="2">
        <v>45083.0</v>
      </c>
      <c r="F205" s="1">
        <v>18599.0</v>
      </c>
      <c r="G205" s="3">
        <f t="shared" si="2"/>
        <v>0.0002769733003</v>
      </c>
      <c r="H205" s="113">
        <v>3.0E-4</v>
      </c>
    </row>
    <row r="206" ht="14.25" customHeight="1">
      <c r="A206" s="2">
        <v>45082.0</v>
      </c>
      <c r="B206" s="1">
        <v>7882.0</v>
      </c>
      <c r="C206" s="3">
        <f t="shared" si="1"/>
        <v>0.003993299918</v>
      </c>
      <c r="D206" s="113">
        <v>0.004</v>
      </c>
      <c r="E206" s="2">
        <v>45082.0</v>
      </c>
      <c r="F206" s="1">
        <v>18593.85</v>
      </c>
      <c r="G206" s="3">
        <f t="shared" si="2"/>
        <v>0.003223787505</v>
      </c>
      <c r="H206" s="113">
        <v>0.0032</v>
      </c>
    </row>
    <row r="207" ht="14.25" customHeight="1">
      <c r="A207" s="2">
        <v>45079.0</v>
      </c>
      <c r="B207" s="1">
        <v>7850.65</v>
      </c>
      <c r="C207" s="3">
        <f t="shared" si="1"/>
        <v>0.001000918039</v>
      </c>
      <c r="D207" s="113">
        <v>0.001</v>
      </c>
      <c r="E207" s="2">
        <v>45079.0</v>
      </c>
      <c r="F207" s="1">
        <v>18534.1</v>
      </c>
      <c r="G207" s="3">
        <f t="shared" si="2"/>
        <v>0.002507065489</v>
      </c>
      <c r="H207" s="113">
        <v>0.0025</v>
      </c>
    </row>
    <row r="208" ht="14.25" customHeight="1">
      <c r="A208" s="2">
        <v>45078.0</v>
      </c>
      <c r="B208" s="1">
        <v>7842.8</v>
      </c>
      <c r="C208" s="3">
        <f t="shared" si="1"/>
        <v>-0.003462493885</v>
      </c>
      <c r="D208" s="113">
        <v>-0.0035</v>
      </c>
      <c r="E208" s="2">
        <v>45078.0</v>
      </c>
      <c r="F208" s="1">
        <v>18487.75</v>
      </c>
      <c r="G208" s="3">
        <f t="shared" si="2"/>
        <v>-0.002516941471</v>
      </c>
      <c r="H208" s="113">
        <v>-0.0025</v>
      </c>
    </row>
    <row r="209" ht="14.25" customHeight="1">
      <c r="A209" s="2">
        <v>45077.0</v>
      </c>
      <c r="B209" s="1">
        <v>7870.05</v>
      </c>
      <c r="C209" s="3">
        <f t="shared" si="1"/>
        <v>-0.004036978214</v>
      </c>
      <c r="D209" s="113">
        <v>-0.004</v>
      </c>
      <c r="E209" s="2">
        <v>45077.0</v>
      </c>
      <c r="F209" s="1">
        <v>18534.4</v>
      </c>
      <c r="G209" s="3">
        <f t="shared" si="2"/>
        <v>-0.005337061316</v>
      </c>
      <c r="H209" s="113">
        <v>-0.0053</v>
      </c>
    </row>
    <row r="210" ht="14.25" customHeight="1">
      <c r="A210" s="2">
        <v>45076.0</v>
      </c>
      <c r="B210" s="1">
        <v>7901.95</v>
      </c>
      <c r="C210" s="3">
        <f t="shared" si="1"/>
        <v>0.007831083279</v>
      </c>
      <c r="D210" s="113">
        <v>0.0078</v>
      </c>
      <c r="E210" s="2">
        <v>45076.0</v>
      </c>
      <c r="F210" s="1">
        <v>18633.85</v>
      </c>
      <c r="G210" s="3">
        <f t="shared" si="2"/>
        <v>0.001892610485</v>
      </c>
      <c r="H210" s="113">
        <v>0.0019</v>
      </c>
    </row>
    <row r="211" ht="14.25" customHeight="1">
      <c r="A211" s="2">
        <v>45075.0</v>
      </c>
      <c r="B211" s="1">
        <v>7840.55</v>
      </c>
      <c r="C211" s="3">
        <f t="shared" si="1"/>
        <v>0.01537196397</v>
      </c>
      <c r="D211" s="113">
        <v>0.0154</v>
      </c>
      <c r="E211" s="2">
        <v>45075.0</v>
      </c>
      <c r="F211" s="1">
        <v>18598.65</v>
      </c>
      <c r="G211" s="3">
        <f t="shared" si="2"/>
        <v>0.005367756164</v>
      </c>
      <c r="H211" s="113">
        <v>0.0054</v>
      </c>
    </row>
    <row r="212" ht="14.25" customHeight="1">
      <c r="A212" s="2">
        <v>45072.0</v>
      </c>
      <c r="B212" s="1">
        <v>7721.85</v>
      </c>
      <c r="C212" s="3">
        <f t="shared" si="1"/>
        <v>0.01313346672</v>
      </c>
      <c r="D212" s="113">
        <v>0.0131</v>
      </c>
      <c r="E212" s="2">
        <v>45072.0</v>
      </c>
      <c r="F212" s="1">
        <v>18499.35</v>
      </c>
      <c r="G212" s="3">
        <f t="shared" si="2"/>
        <v>0.009726463677</v>
      </c>
      <c r="H212" s="113">
        <v>0.0097</v>
      </c>
    </row>
    <row r="213" ht="14.25" customHeight="1">
      <c r="A213" s="2">
        <v>45071.0</v>
      </c>
      <c r="B213" s="1">
        <v>7621.75</v>
      </c>
      <c r="C213" s="3">
        <f t="shared" si="1"/>
        <v>-0.004187462437</v>
      </c>
      <c r="D213" s="113">
        <v>-0.0042</v>
      </c>
      <c r="E213" s="2">
        <v>45071.0</v>
      </c>
      <c r="F213" s="1">
        <v>18321.15</v>
      </c>
      <c r="G213" s="3">
        <f t="shared" si="2"/>
        <v>0.001955111728</v>
      </c>
      <c r="H213" s="113">
        <v>0.002</v>
      </c>
    </row>
    <row r="214" ht="14.25" customHeight="1">
      <c r="A214" s="2">
        <v>45070.0</v>
      </c>
      <c r="B214" s="1">
        <v>7653.8</v>
      </c>
      <c r="C214" s="3">
        <f t="shared" si="1"/>
        <v>-0.00005879086782</v>
      </c>
      <c r="D214" s="113">
        <v>-1.0E-4</v>
      </c>
      <c r="E214" s="2">
        <v>45070.0</v>
      </c>
      <c r="F214" s="1">
        <v>18285.4</v>
      </c>
      <c r="G214" s="3">
        <f t="shared" si="2"/>
        <v>-0.003411816002</v>
      </c>
      <c r="H214" s="113">
        <v>-0.0034</v>
      </c>
    </row>
    <row r="215" ht="14.25" customHeight="1">
      <c r="A215" s="2">
        <v>45069.0</v>
      </c>
      <c r="B215" s="1">
        <v>7654.25</v>
      </c>
      <c r="C215" s="3">
        <f t="shared" si="1"/>
        <v>-0.007957851898</v>
      </c>
      <c r="D215" s="113">
        <v>-0.008</v>
      </c>
      <c r="E215" s="2">
        <v>45069.0</v>
      </c>
      <c r="F215" s="1">
        <v>18348.0</v>
      </c>
      <c r="G215" s="3">
        <f t="shared" si="2"/>
        <v>0.001834621937</v>
      </c>
      <c r="H215" s="113">
        <v>0.0018</v>
      </c>
    </row>
    <row r="216" ht="14.25" customHeight="1">
      <c r="A216" s="2">
        <v>45068.0</v>
      </c>
      <c r="B216" s="1">
        <v>7715.65</v>
      </c>
      <c r="C216" s="3">
        <f t="shared" si="1"/>
        <v>0.004471899288</v>
      </c>
      <c r="D216" s="113">
        <v>0.0045</v>
      </c>
      <c r="E216" s="2">
        <v>45068.0</v>
      </c>
      <c r="F216" s="1">
        <v>18314.4</v>
      </c>
      <c r="G216" s="3">
        <f t="shared" si="2"/>
        <v>0.006097761957</v>
      </c>
      <c r="H216" s="113">
        <v>0.0061</v>
      </c>
    </row>
    <row r="217" ht="14.25" customHeight="1">
      <c r="A217" s="2">
        <v>45065.0</v>
      </c>
      <c r="B217" s="1">
        <v>7681.3</v>
      </c>
      <c r="C217" s="3">
        <f t="shared" si="1"/>
        <v>0.01014577566</v>
      </c>
      <c r="D217" s="113">
        <v>0.0101</v>
      </c>
      <c r="E217" s="2">
        <v>45065.0</v>
      </c>
      <c r="F217" s="1">
        <v>18203.4</v>
      </c>
      <c r="G217" s="3">
        <f t="shared" si="2"/>
        <v>0.004051307367</v>
      </c>
      <c r="H217" s="113">
        <v>0.0041</v>
      </c>
    </row>
    <row r="218" ht="14.25" customHeight="1">
      <c r="A218" s="2">
        <v>45064.0</v>
      </c>
      <c r="B218" s="1">
        <v>7604.15</v>
      </c>
      <c r="C218" s="3">
        <f t="shared" si="1"/>
        <v>-0.01250576265</v>
      </c>
      <c r="D218" s="113">
        <v>-0.0125</v>
      </c>
      <c r="E218" s="2">
        <v>45064.0</v>
      </c>
      <c r="F218" s="1">
        <v>18129.95</v>
      </c>
      <c r="G218" s="3">
        <f t="shared" si="2"/>
        <v>-0.002849010684</v>
      </c>
      <c r="H218" s="113">
        <v>-0.0028</v>
      </c>
    </row>
    <row r="219" ht="14.25" customHeight="1">
      <c r="A219" s="2">
        <v>45063.0</v>
      </c>
      <c r="B219" s="1">
        <v>7700.45</v>
      </c>
      <c r="C219" s="3">
        <f t="shared" si="1"/>
        <v>0.0002273111045</v>
      </c>
      <c r="D219" s="113">
        <v>2.0E-4</v>
      </c>
      <c r="E219" s="2">
        <v>45063.0</v>
      </c>
      <c r="F219" s="1">
        <v>18181.75</v>
      </c>
      <c r="G219" s="3">
        <f t="shared" si="2"/>
        <v>-0.005728269488</v>
      </c>
      <c r="H219" s="113">
        <v>-0.0057</v>
      </c>
    </row>
    <row r="220" ht="14.25" customHeight="1">
      <c r="A220" s="2">
        <v>45062.0</v>
      </c>
      <c r="B220" s="1">
        <v>7698.7</v>
      </c>
      <c r="C220" s="3">
        <f t="shared" si="1"/>
        <v>-0.008020925273</v>
      </c>
      <c r="D220" s="113">
        <v>-0.008</v>
      </c>
      <c r="E220" s="2">
        <v>45062.0</v>
      </c>
      <c r="F220" s="1">
        <v>18286.5</v>
      </c>
      <c r="G220" s="3">
        <f t="shared" si="2"/>
        <v>-0.006106359908</v>
      </c>
      <c r="H220" s="113">
        <v>-0.0061</v>
      </c>
    </row>
    <row r="221" ht="14.25" customHeight="1">
      <c r="A221" s="2">
        <v>45061.0</v>
      </c>
      <c r="B221" s="1">
        <v>7760.95</v>
      </c>
      <c r="C221" s="3">
        <f t="shared" si="1"/>
        <v>0.007529582822</v>
      </c>
      <c r="D221" s="113">
        <v>0.0075</v>
      </c>
      <c r="E221" s="2">
        <v>45061.0</v>
      </c>
      <c r="F221" s="1">
        <v>18398.85</v>
      </c>
      <c r="G221" s="3">
        <f t="shared" si="2"/>
        <v>0.004589184703</v>
      </c>
      <c r="H221" s="113">
        <v>0.0046</v>
      </c>
    </row>
    <row r="222" ht="14.25" customHeight="1">
      <c r="A222" s="2">
        <v>45058.0</v>
      </c>
      <c r="B222" s="1">
        <v>7702.95</v>
      </c>
      <c r="C222" s="3">
        <f t="shared" si="1"/>
        <v>-0.01691032423</v>
      </c>
      <c r="D222" s="113">
        <v>-0.0169</v>
      </c>
      <c r="E222" s="2">
        <v>45058.0</v>
      </c>
      <c r="F222" s="1">
        <v>18314.8</v>
      </c>
      <c r="G222" s="3">
        <f t="shared" si="2"/>
        <v>0.0009728370771</v>
      </c>
      <c r="H222" s="113">
        <v>0.001</v>
      </c>
    </row>
    <row r="223" ht="14.25" customHeight="1">
      <c r="A223" s="2">
        <v>45057.0</v>
      </c>
      <c r="B223" s="1">
        <v>7835.45</v>
      </c>
      <c r="C223" s="3">
        <f t="shared" si="1"/>
        <v>0.0119136791</v>
      </c>
      <c r="D223" s="113">
        <v>0.0119</v>
      </c>
      <c r="E223" s="2">
        <v>45057.0</v>
      </c>
      <c r="F223" s="1">
        <v>18297.0</v>
      </c>
      <c r="G223" s="3">
        <f t="shared" si="2"/>
        <v>-0.0009882555924</v>
      </c>
      <c r="H223" s="113">
        <v>-0.001</v>
      </c>
    </row>
    <row r="224" ht="14.25" customHeight="1">
      <c r="A224" s="2">
        <v>45056.0</v>
      </c>
      <c r="B224" s="1">
        <v>7743.2</v>
      </c>
      <c r="C224" s="3">
        <f t="shared" si="1"/>
        <v>0.003492629192</v>
      </c>
      <c r="D224" s="113">
        <v>0.0035</v>
      </c>
      <c r="E224" s="2">
        <v>45056.0</v>
      </c>
      <c r="F224" s="1">
        <v>18315.1</v>
      </c>
      <c r="G224" s="3">
        <f t="shared" si="2"/>
        <v>0.002690799</v>
      </c>
      <c r="H224" s="113">
        <v>0.0027</v>
      </c>
    </row>
    <row r="225" ht="14.25" customHeight="1">
      <c r="A225" s="2">
        <v>45055.0</v>
      </c>
      <c r="B225" s="1">
        <v>7716.25</v>
      </c>
      <c r="C225" s="3">
        <f t="shared" si="1"/>
        <v>-0.002482079258</v>
      </c>
      <c r="D225" s="113">
        <v>-0.0025</v>
      </c>
      <c r="E225" s="2">
        <v>45055.0</v>
      </c>
      <c r="F225" s="1">
        <v>18265.95</v>
      </c>
      <c r="G225" s="3">
        <f t="shared" si="2"/>
        <v>0.00008486454524</v>
      </c>
      <c r="H225" s="113">
        <v>1.0E-4</v>
      </c>
    </row>
    <row r="226" ht="14.25" customHeight="1">
      <c r="A226" s="2">
        <v>45054.0</v>
      </c>
      <c r="B226" s="1">
        <v>7735.45</v>
      </c>
      <c r="C226" s="3">
        <f t="shared" si="1"/>
        <v>0.0139799182</v>
      </c>
      <c r="D226" s="113">
        <v>0.014</v>
      </c>
      <c r="E226" s="2">
        <v>45054.0</v>
      </c>
      <c r="F226" s="1">
        <v>18264.4</v>
      </c>
      <c r="G226" s="3">
        <f t="shared" si="2"/>
        <v>0.0108141015</v>
      </c>
      <c r="H226" s="113">
        <v>0.0108</v>
      </c>
    </row>
    <row r="227" ht="14.25" customHeight="1">
      <c r="A227" s="2">
        <v>45051.0</v>
      </c>
      <c r="B227" s="1">
        <v>7628.8</v>
      </c>
      <c r="C227" s="3">
        <f t="shared" si="1"/>
        <v>0.01686827285</v>
      </c>
      <c r="D227" s="113">
        <v>0.0169</v>
      </c>
      <c r="E227" s="2">
        <v>45051.0</v>
      </c>
      <c r="F227" s="1">
        <v>18069.0</v>
      </c>
      <c r="G227" s="3">
        <f t="shared" si="2"/>
        <v>-0.01023236451</v>
      </c>
      <c r="H227" s="113">
        <v>-0.0102</v>
      </c>
    </row>
    <row r="228" ht="14.25" customHeight="1">
      <c r="A228" s="2">
        <v>45050.0</v>
      </c>
      <c r="B228" s="1">
        <v>7502.25</v>
      </c>
      <c r="C228" s="3">
        <f t="shared" si="1"/>
        <v>-0.0006593670077</v>
      </c>
      <c r="D228" s="113">
        <v>-7.0E-4</v>
      </c>
      <c r="E228" s="2">
        <v>45050.0</v>
      </c>
      <c r="F228" s="1">
        <v>18255.8</v>
      </c>
      <c r="G228" s="3">
        <f t="shared" si="2"/>
        <v>0.009173652628</v>
      </c>
      <c r="H228" s="113">
        <v>0.0092</v>
      </c>
    </row>
    <row r="229" ht="14.25" customHeight="1">
      <c r="A229" s="2">
        <v>45049.0</v>
      </c>
      <c r="B229" s="1">
        <v>7507.2</v>
      </c>
      <c r="C229" s="3">
        <f t="shared" si="1"/>
        <v>0.006785934608</v>
      </c>
      <c r="D229" s="113">
        <v>0.0068</v>
      </c>
      <c r="E229" s="2">
        <v>45049.0</v>
      </c>
      <c r="F229" s="1">
        <v>18089.85</v>
      </c>
      <c r="G229" s="3">
        <f t="shared" si="2"/>
        <v>-0.003184985384</v>
      </c>
      <c r="H229" s="113">
        <v>-0.0032</v>
      </c>
    </row>
    <row r="230" ht="14.25" customHeight="1">
      <c r="A230" s="2">
        <v>45048.0</v>
      </c>
      <c r="B230" s="1">
        <v>7456.6</v>
      </c>
      <c r="C230" s="3">
        <f t="shared" si="1"/>
        <v>-0.01318122866</v>
      </c>
      <c r="D230" s="113">
        <v>-0.0132</v>
      </c>
      <c r="E230" s="2">
        <v>45048.0</v>
      </c>
      <c r="F230" s="1">
        <v>18147.65</v>
      </c>
      <c r="G230" s="3">
        <f t="shared" si="2"/>
        <v>0.004575145309</v>
      </c>
      <c r="H230" s="113">
        <v>0.0046</v>
      </c>
    </row>
    <row r="231" ht="14.25" customHeight="1">
      <c r="A231" s="2">
        <v>45044.0</v>
      </c>
      <c r="B231" s="1">
        <v>7556.2</v>
      </c>
      <c r="C231" s="3">
        <f t="shared" si="1"/>
        <v>0.007372448639</v>
      </c>
      <c r="D231" s="113">
        <v>0.0074</v>
      </c>
      <c r="E231" s="2">
        <v>45044.0</v>
      </c>
      <c r="F231" s="1">
        <v>18065.0</v>
      </c>
      <c r="G231" s="3">
        <f t="shared" si="2"/>
        <v>0.008370057577</v>
      </c>
      <c r="H231" s="113">
        <v>0.0084</v>
      </c>
    </row>
    <row r="232" ht="14.25" customHeight="1">
      <c r="A232" s="2">
        <v>45043.0</v>
      </c>
      <c r="B232" s="1">
        <v>7500.9</v>
      </c>
      <c r="C232" s="3">
        <f t="shared" si="1"/>
        <v>0.005900575306</v>
      </c>
      <c r="D232" s="113">
        <v>0.0059</v>
      </c>
      <c r="E232" s="2">
        <v>45043.0</v>
      </c>
      <c r="F232" s="1">
        <v>17915.05</v>
      </c>
      <c r="G232" s="3">
        <f t="shared" si="2"/>
        <v>0.0056950869</v>
      </c>
      <c r="H232" s="113">
        <v>0.0057</v>
      </c>
    </row>
    <row r="233" ht="14.25" customHeight="1">
      <c r="A233" s="2">
        <v>45042.0</v>
      </c>
      <c r="B233" s="1">
        <v>7456.9</v>
      </c>
      <c r="C233" s="3">
        <f t="shared" si="1"/>
        <v>0.002379288095</v>
      </c>
      <c r="D233" s="113">
        <v>0.0024</v>
      </c>
      <c r="E233" s="2">
        <v>45042.0</v>
      </c>
      <c r="F233" s="1">
        <v>17813.6</v>
      </c>
      <c r="G233" s="3">
        <f t="shared" si="2"/>
        <v>0.002495884745</v>
      </c>
      <c r="H233" s="113">
        <v>0.0025</v>
      </c>
    </row>
    <row r="234" ht="14.25" customHeight="1">
      <c r="A234" s="2">
        <v>45041.0</v>
      </c>
      <c r="B234" s="1">
        <v>7439.2</v>
      </c>
      <c r="C234" s="3">
        <f t="shared" si="1"/>
        <v>-0.0001814382001</v>
      </c>
      <c r="D234" s="113">
        <v>-2.0E-4</v>
      </c>
      <c r="E234" s="2">
        <v>45041.0</v>
      </c>
      <c r="F234" s="1">
        <v>17769.25</v>
      </c>
      <c r="G234" s="3">
        <f t="shared" si="2"/>
        <v>0.001456879741</v>
      </c>
      <c r="H234" s="113">
        <v>0.0015</v>
      </c>
    </row>
    <row r="235" ht="14.25" customHeight="1">
      <c r="A235" s="2">
        <v>45040.0</v>
      </c>
      <c r="B235" s="1">
        <v>7440.55</v>
      </c>
      <c r="C235" s="3">
        <f t="shared" si="1"/>
        <v>0.01115037032</v>
      </c>
      <c r="D235" s="113">
        <v>0.0112</v>
      </c>
      <c r="E235" s="2">
        <v>45040.0</v>
      </c>
      <c r="F235" s="1">
        <v>17743.4</v>
      </c>
      <c r="G235" s="3">
        <f t="shared" si="2"/>
        <v>0.006771996221</v>
      </c>
      <c r="H235" s="113">
        <v>0.0068</v>
      </c>
    </row>
    <row r="236" ht="14.25" customHeight="1">
      <c r="A236" s="2">
        <v>45037.0</v>
      </c>
      <c r="B236" s="1">
        <v>7358.5</v>
      </c>
      <c r="C236" s="3">
        <f t="shared" si="1"/>
        <v>-0.01569062843</v>
      </c>
      <c r="D236" s="113">
        <v>-0.0157</v>
      </c>
      <c r="E236" s="2">
        <v>45037.0</v>
      </c>
      <c r="F236" s="1">
        <v>17624.05</v>
      </c>
      <c r="G236" s="3">
        <f t="shared" si="2"/>
        <v>-0.0000226957437</v>
      </c>
      <c r="H236" s="113">
        <v>0.0</v>
      </c>
    </row>
    <row r="237" ht="14.25" customHeight="1">
      <c r="A237" s="2">
        <v>45036.0</v>
      </c>
      <c r="B237" s="1">
        <v>7475.8</v>
      </c>
      <c r="C237" s="3">
        <f t="shared" si="1"/>
        <v>-0.005335355713</v>
      </c>
      <c r="D237" s="113">
        <v>-0.0053</v>
      </c>
      <c r="E237" s="2">
        <v>45036.0</v>
      </c>
      <c r="F237" s="1">
        <v>17624.45</v>
      </c>
      <c r="G237" s="3">
        <f t="shared" si="2"/>
        <v>0.0003235189784</v>
      </c>
      <c r="H237" s="113">
        <v>3.0E-4</v>
      </c>
    </row>
    <row r="238" ht="14.25" customHeight="1">
      <c r="A238" s="2">
        <v>45035.0</v>
      </c>
      <c r="B238" s="1">
        <v>7515.9</v>
      </c>
      <c r="C238" s="3">
        <f t="shared" si="1"/>
        <v>-0.01045383329</v>
      </c>
      <c r="D238" s="113">
        <v>-0.0105</v>
      </c>
      <c r="E238" s="2">
        <v>45035.0</v>
      </c>
      <c r="F238" s="1">
        <v>17618.75</v>
      </c>
      <c r="G238" s="3">
        <f t="shared" si="2"/>
        <v>-0.002344260949</v>
      </c>
      <c r="H238" s="113">
        <v>-0.0023</v>
      </c>
    </row>
    <row r="239" ht="14.25" customHeight="1">
      <c r="A239" s="2">
        <v>45034.0</v>
      </c>
      <c r="B239" s="1">
        <v>7595.3</v>
      </c>
      <c r="C239" s="3">
        <f t="shared" si="1"/>
        <v>-0.01900561192</v>
      </c>
      <c r="D239" s="113">
        <v>-0.019</v>
      </c>
      <c r="E239" s="2">
        <v>45034.0</v>
      </c>
      <c r="F239" s="1">
        <v>17660.15</v>
      </c>
      <c r="G239" s="3">
        <f t="shared" si="2"/>
        <v>-0.002637397391</v>
      </c>
      <c r="H239" s="113">
        <v>-0.0026</v>
      </c>
    </row>
    <row r="240" ht="14.25" customHeight="1">
      <c r="A240" s="2">
        <v>45033.0</v>
      </c>
      <c r="B240" s="1">
        <v>7742.45</v>
      </c>
      <c r="C240" s="3">
        <f t="shared" si="1"/>
        <v>0.01139087554</v>
      </c>
      <c r="D240" s="113">
        <v>0.0114</v>
      </c>
      <c r="E240" s="2">
        <v>45033.0</v>
      </c>
      <c r="F240" s="1">
        <v>17706.85</v>
      </c>
      <c r="G240" s="3">
        <f t="shared" si="2"/>
        <v>-0.00679549024</v>
      </c>
      <c r="H240" s="113">
        <v>-0.0068</v>
      </c>
    </row>
    <row r="241" ht="14.25" customHeight="1">
      <c r="A241" s="2">
        <v>45029.0</v>
      </c>
      <c r="B241" s="1">
        <v>7655.25</v>
      </c>
      <c r="C241" s="3">
        <f t="shared" si="1"/>
        <v>-0.003592416877</v>
      </c>
      <c r="D241" s="113">
        <v>-0.0036</v>
      </c>
      <c r="E241" s="2">
        <v>45029.0</v>
      </c>
      <c r="F241" s="1">
        <v>17828.0</v>
      </c>
      <c r="G241" s="3">
        <f t="shared" si="2"/>
        <v>0.0008757943904</v>
      </c>
      <c r="H241" s="113">
        <v>9.0E-4</v>
      </c>
    </row>
    <row r="242" ht="14.25" customHeight="1">
      <c r="A242" s="2">
        <v>45028.0</v>
      </c>
      <c r="B242" s="1">
        <v>7682.85</v>
      </c>
      <c r="C242" s="3">
        <f t="shared" si="1"/>
        <v>-0.007569641346</v>
      </c>
      <c r="D242" s="113">
        <v>-0.0076</v>
      </c>
      <c r="E242" s="2">
        <v>45028.0</v>
      </c>
      <c r="F242" s="1">
        <v>17812.4</v>
      </c>
      <c r="G242" s="3">
        <f t="shared" si="2"/>
        <v>0.005083990227</v>
      </c>
      <c r="H242" s="113">
        <v>0.0051</v>
      </c>
    </row>
    <row r="243" ht="14.25" customHeight="1">
      <c r="A243" s="2">
        <v>45027.0</v>
      </c>
      <c r="B243" s="1">
        <v>7741.45</v>
      </c>
      <c r="C243" s="3">
        <f t="shared" si="1"/>
        <v>0.005872990093</v>
      </c>
      <c r="D243" s="113">
        <v>0.0059</v>
      </c>
      <c r="E243" s="2">
        <v>45027.0</v>
      </c>
      <c r="F243" s="1">
        <v>17722.3</v>
      </c>
      <c r="G243" s="3">
        <f t="shared" si="2"/>
        <v>0.005574768569</v>
      </c>
      <c r="H243" s="113">
        <v>0.0056</v>
      </c>
    </row>
    <row r="244" ht="14.25" customHeight="1">
      <c r="A244" s="2">
        <v>45026.0</v>
      </c>
      <c r="B244" s="1">
        <v>7696.25</v>
      </c>
      <c r="C244" s="3">
        <f t="shared" si="1"/>
        <v>-0.0007270980349</v>
      </c>
      <c r="D244" s="113">
        <v>-7.0E-4</v>
      </c>
      <c r="E244" s="2">
        <v>45026.0</v>
      </c>
      <c r="F244" s="1">
        <v>17624.05</v>
      </c>
      <c r="G244" s="3">
        <f t="shared" si="2"/>
        <v>0.001414841058</v>
      </c>
      <c r="H244" s="113">
        <v>0.0014</v>
      </c>
    </row>
    <row r="245" ht="14.25" customHeight="1">
      <c r="A245" s="2">
        <v>45022.0</v>
      </c>
      <c r="B245" s="1">
        <v>7701.85</v>
      </c>
      <c r="C245" s="3">
        <f t="shared" si="1"/>
        <v>0.001287059848</v>
      </c>
      <c r="D245" s="113">
        <v>0.0013</v>
      </c>
      <c r="E245" s="2">
        <v>45022.0</v>
      </c>
      <c r="F245" s="1">
        <v>17599.15</v>
      </c>
      <c r="G245" s="3">
        <f t="shared" si="2"/>
        <v>0.002397897141</v>
      </c>
      <c r="H245" s="113">
        <v>0.0024</v>
      </c>
    </row>
    <row r="246" ht="14.25" customHeight="1">
      <c r="A246" s="2">
        <v>45021.0</v>
      </c>
      <c r="B246" s="1">
        <v>7691.95</v>
      </c>
      <c r="C246" s="3">
        <f t="shared" si="1"/>
        <v>0.006733852497</v>
      </c>
      <c r="D246" s="113">
        <v>0.0067</v>
      </c>
      <c r="E246" s="2">
        <v>45021.0</v>
      </c>
      <c r="F246" s="1">
        <v>17557.05</v>
      </c>
      <c r="G246" s="3">
        <f t="shared" si="2"/>
        <v>0.009138955228</v>
      </c>
      <c r="H246" s="113">
        <v>0.0091</v>
      </c>
    </row>
    <row r="247" ht="14.25" customHeight="1">
      <c r="A247" s="2">
        <v>45019.0</v>
      </c>
      <c r="B247" s="1">
        <v>7640.5</v>
      </c>
      <c r="C247" s="3">
        <f t="shared" si="1"/>
        <v>0.002407457214</v>
      </c>
      <c r="D247" s="113">
        <v>0.0024</v>
      </c>
      <c r="E247" s="2">
        <v>45019.0</v>
      </c>
      <c r="F247" s="1">
        <v>17398.05</v>
      </c>
      <c r="G247" s="3">
        <f t="shared" si="2"/>
        <v>0.00220625297</v>
      </c>
      <c r="H247" s="113">
        <v>0.0022</v>
      </c>
    </row>
    <row r="248" ht="14.25" customHeight="1">
      <c r="A248" s="2">
        <v>45016.0</v>
      </c>
      <c r="B248" s="1">
        <v>7622.15</v>
      </c>
      <c r="C248" s="3">
        <f t="shared" si="1"/>
        <v>0.006789287719</v>
      </c>
      <c r="D248" s="113">
        <v>0.0068</v>
      </c>
      <c r="E248" s="2">
        <v>45016.0</v>
      </c>
      <c r="F248" s="1">
        <v>17359.75</v>
      </c>
      <c r="G248" s="3">
        <f t="shared" si="2"/>
        <v>0.01633715246</v>
      </c>
      <c r="H248" s="113">
        <v>0.0163</v>
      </c>
    </row>
    <row r="249" ht="14.25" customHeight="1">
      <c r="A249" s="2">
        <v>45014.0</v>
      </c>
      <c r="B249" s="1">
        <v>7570.75</v>
      </c>
      <c r="C249" s="3">
        <f t="shared" si="1"/>
        <v>0.0226459186</v>
      </c>
      <c r="D249" s="113">
        <v>0.0226</v>
      </c>
      <c r="E249" s="2">
        <v>45014.0</v>
      </c>
      <c r="F249" s="1">
        <v>17080.7</v>
      </c>
      <c r="G249" s="3">
        <f t="shared" si="2"/>
        <v>0.007609856239</v>
      </c>
      <c r="H249" s="113">
        <v>0.0076</v>
      </c>
    </row>
    <row r="250" ht="14.25" customHeight="1">
      <c r="A250" s="2">
        <v>45013.0</v>
      </c>
      <c r="B250" s="1">
        <v>7403.1</v>
      </c>
      <c r="C250" s="3">
        <f t="shared" si="1"/>
        <v>-0.006321977933</v>
      </c>
      <c r="D250" s="113">
        <v>-0.0063</v>
      </c>
      <c r="E250" s="2">
        <v>45013.0</v>
      </c>
      <c r="F250" s="1">
        <v>16951.7</v>
      </c>
      <c r="G250" s="3">
        <f t="shared" si="2"/>
        <v>-0.002001683769</v>
      </c>
      <c r="H250" s="113">
        <v>-0.002</v>
      </c>
    </row>
    <row r="251" ht="14.25" customHeight="1">
      <c r="A251" s="2">
        <v>45012.0</v>
      </c>
      <c r="B251" s="1">
        <v>7450.2</v>
      </c>
      <c r="C251" s="3">
        <f t="shared" si="1"/>
        <v>0.006015677219</v>
      </c>
      <c r="D251" s="113">
        <v>0.006</v>
      </c>
      <c r="E251" s="2">
        <v>45012.0</v>
      </c>
      <c r="F251" s="1">
        <v>16985.7</v>
      </c>
      <c r="G251" s="3">
        <f t="shared" si="2"/>
        <v>0.002398930661</v>
      </c>
      <c r="H251" s="113">
        <v>0.0024</v>
      </c>
    </row>
    <row r="252" ht="14.25" customHeight="1">
      <c r="A252" s="2">
        <v>45009.0</v>
      </c>
      <c r="B252" s="1">
        <v>7405.65</v>
      </c>
      <c r="C252" s="3">
        <f t="shared" si="1"/>
        <v>-0.0003104772575</v>
      </c>
      <c r="D252" s="113">
        <v>-3.0E-4</v>
      </c>
      <c r="E252" s="2">
        <v>45009.0</v>
      </c>
      <c r="F252" s="1">
        <v>16945.05</v>
      </c>
      <c r="G252" s="3">
        <f t="shared" si="2"/>
        <v>-0.00772095638</v>
      </c>
      <c r="H252" s="113">
        <v>-0.0077</v>
      </c>
    </row>
    <row r="253" ht="14.25" customHeight="1">
      <c r="A253" s="2">
        <v>45008.0</v>
      </c>
      <c r="B253" s="1">
        <v>7407.95</v>
      </c>
      <c r="C253" s="3">
        <f t="shared" si="1"/>
        <v>0.001527718629</v>
      </c>
      <c r="D253" s="113">
        <v>0.0015</v>
      </c>
      <c r="E253" s="2">
        <v>45008.0</v>
      </c>
      <c r="F253" s="1">
        <v>17076.9</v>
      </c>
      <c r="G253" s="3">
        <f t="shared" si="2"/>
        <v>-0.004372693404</v>
      </c>
      <c r="H253" s="113">
        <v>-0.0044</v>
      </c>
    </row>
    <row r="254" ht="14.25" customHeight="1">
      <c r="A254" s="2">
        <v>45007.0</v>
      </c>
      <c r="B254" s="1">
        <v>7396.65</v>
      </c>
      <c r="C254" s="3">
        <f t="shared" si="1"/>
        <v>0.005970555234</v>
      </c>
      <c r="D254" s="113">
        <v>0.006</v>
      </c>
      <c r="E254" s="2">
        <v>45007.0</v>
      </c>
      <c r="F254" s="1">
        <v>17151.9</v>
      </c>
      <c r="G254" s="3">
        <f t="shared" si="2"/>
        <v>0.002595352915</v>
      </c>
      <c r="H254" s="113">
        <v>0.0026</v>
      </c>
    </row>
    <row r="255" ht="14.25" customHeight="1">
      <c r="A255" s="2">
        <v>45006.0</v>
      </c>
      <c r="B255" s="1">
        <v>7352.75</v>
      </c>
      <c r="C255" s="3">
        <f t="shared" si="1"/>
        <v>0.01512453059</v>
      </c>
      <c r="D255" s="113">
        <v>0.0151</v>
      </c>
      <c r="E255" s="2">
        <v>45006.0</v>
      </c>
      <c r="F255" s="1">
        <v>17107.5</v>
      </c>
      <c r="G255" s="3">
        <f t="shared" si="2"/>
        <v>0.007010666102</v>
      </c>
      <c r="H255" s="113">
        <v>0.007</v>
      </c>
    </row>
    <row r="256" ht="14.25" customHeight="1">
      <c r="A256" s="2">
        <v>45005.0</v>
      </c>
      <c r="B256" s="1">
        <v>7243.2</v>
      </c>
      <c r="C256" s="3">
        <f t="shared" si="1"/>
        <v>-0.00641293836</v>
      </c>
      <c r="D256" s="113">
        <v>-0.0064</v>
      </c>
      <c r="E256" s="2">
        <v>45005.0</v>
      </c>
      <c r="F256" s="1">
        <v>16988.4</v>
      </c>
      <c r="G256" s="3">
        <f t="shared" si="2"/>
        <v>-0.006529220675</v>
      </c>
      <c r="H256" s="113">
        <v>-0.0065</v>
      </c>
    </row>
    <row r="257" ht="14.25" customHeight="1">
      <c r="A257" s="2">
        <v>45002.0</v>
      </c>
      <c r="B257" s="1">
        <v>7289.95</v>
      </c>
      <c r="C257" s="3">
        <f t="shared" si="1"/>
        <v>0.02608873124</v>
      </c>
      <c r="D257" s="113">
        <v>0.0261</v>
      </c>
      <c r="E257" s="2">
        <v>45002.0</v>
      </c>
      <c r="F257" s="1">
        <v>17100.05</v>
      </c>
      <c r="G257" s="3">
        <f t="shared" si="2"/>
        <v>0.006738060475</v>
      </c>
      <c r="H257" s="113">
        <v>0.0067</v>
      </c>
    </row>
    <row r="258" ht="14.25" customHeight="1">
      <c r="A258" s="2">
        <v>45001.0</v>
      </c>
      <c r="B258" s="1">
        <v>7104.6</v>
      </c>
      <c r="C258" s="3">
        <f t="shared" si="1"/>
        <v>0.0005421962469</v>
      </c>
      <c r="D258" s="113">
        <v>5.0E-4</v>
      </c>
      <c r="E258" s="2">
        <v>45001.0</v>
      </c>
      <c r="F258" s="1">
        <v>16985.6</v>
      </c>
      <c r="G258" s="3">
        <f t="shared" si="2"/>
        <v>0.0007924747307</v>
      </c>
      <c r="H258" s="113">
        <v>8.0E-4</v>
      </c>
    </row>
    <row r="259" ht="14.25" customHeight="1">
      <c r="A259" s="2">
        <v>45000.0</v>
      </c>
      <c r="B259" s="1">
        <v>7100.75</v>
      </c>
      <c r="C259" s="3">
        <f t="shared" si="1"/>
        <v>0.005209549898</v>
      </c>
      <c r="D259" s="113">
        <v>0.0052</v>
      </c>
      <c r="E259" s="2">
        <v>45000.0</v>
      </c>
      <c r="F259" s="1">
        <v>16972.15</v>
      </c>
      <c r="G259" s="3">
        <f t="shared" si="2"/>
        <v>-0.00417466101</v>
      </c>
      <c r="H259" s="113">
        <v>-0.0042</v>
      </c>
    </row>
    <row r="260" ht="14.25" customHeight="1">
      <c r="A260" s="2">
        <v>44999.0</v>
      </c>
      <c r="B260" s="1">
        <v>7063.95</v>
      </c>
      <c r="C260" s="3">
        <f t="shared" si="1"/>
        <v>-0.001646503477</v>
      </c>
      <c r="D260" s="113">
        <v>-0.0016</v>
      </c>
      <c r="E260" s="2">
        <v>44999.0</v>
      </c>
      <c r="F260" s="1">
        <v>17043.3</v>
      </c>
      <c r="G260" s="3">
        <f t="shared" si="2"/>
        <v>-0.006470680821</v>
      </c>
      <c r="H260" s="113">
        <v>-0.0065</v>
      </c>
    </row>
    <row r="261" ht="14.25" customHeight="1">
      <c r="A261" s="2">
        <v>44998.0</v>
      </c>
      <c r="B261" s="1">
        <v>7075.6</v>
      </c>
      <c r="C261" s="3">
        <f t="shared" si="1"/>
        <v>-0.02086792871</v>
      </c>
      <c r="D261" s="113">
        <v>-0.0209</v>
      </c>
      <c r="E261" s="2">
        <v>44998.0</v>
      </c>
      <c r="F261" s="1">
        <v>17154.3</v>
      </c>
      <c r="G261" s="3">
        <f t="shared" si="2"/>
        <v>-0.0148510587</v>
      </c>
      <c r="H261" s="113">
        <v>-0.0149</v>
      </c>
    </row>
    <row r="262" ht="14.25" customHeight="1">
      <c r="A262" s="2">
        <v>44995.0</v>
      </c>
      <c r="B262" s="1">
        <v>7226.4</v>
      </c>
      <c r="C262" s="3">
        <f t="shared" si="1"/>
        <v>-0.002284980567</v>
      </c>
      <c r="D262" s="113">
        <v>-0.0023</v>
      </c>
      <c r="E262" s="2">
        <v>44995.0</v>
      </c>
      <c r="F262" s="1">
        <v>17412.9</v>
      </c>
      <c r="G262" s="3">
        <f t="shared" si="2"/>
        <v>-0.01004570883</v>
      </c>
      <c r="H262" s="113">
        <v>-0.01</v>
      </c>
    </row>
    <row r="263" ht="14.25" customHeight="1">
      <c r="A263" s="2">
        <v>44994.0</v>
      </c>
      <c r="B263" s="1">
        <v>7242.95</v>
      </c>
      <c r="C263" s="3">
        <f t="shared" si="1"/>
        <v>-0.003343768275</v>
      </c>
      <c r="D263" s="113">
        <v>-0.0033</v>
      </c>
      <c r="E263" s="2">
        <v>44994.0</v>
      </c>
      <c r="F263" s="1">
        <v>17589.6</v>
      </c>
      <c r="G263" s="3">
        <f t="shared" si="2"/>
        <v>-0.009282206101</v>
      </c>
      <c r="H263" s="113">
        <v>-0.0093</v>
      </c>
    </row>
    <row r="264" ht="14.25" customHeight="1">
      <c r="A264" s="2">
        <v>44993.0</v>
      </c>
      <c r="B264" s="1">
        <v>7267.25</v>
      </c>
      <c r="C264" s="3">
        <f t="shared" si="1"/>
        <v>0.009256173097</v>
      </c>
      <c r="D264" s="113">
        <v>0.0093</v>
      </c>
      <c r="E264" s="2">
        <v>44993.0</v>
      </c>
      <c r="F264" s="1">
        <v>17754.4</v>
      </c>
      <c r="G264" s="3">
        <f t="shared" si="2"/>
        <v>0.002424984967</v>
      </c>
      <c r="H264" s="113">
        <v>0.0024</v>
      </c>
    </row>
    <row r="265" ht="14.25" customHeight="1">
      <c r="A265" s="2">
        <v>44991.0</v>
      </c>
      <c r="B265" s="1">
        <v>7200.6</v>
      </c>
      <c r="C265" s="3">
        <f t="shared" si="1"/>
        <v>-0.002127232035</v>
      </c>
      <c r="D265" s="113">
        <v>-0.0021</v>
      </c>
      <c r="E265" s="2">
        <v>44991.0</v>
      </c>
      <c r="F265" s="1">
        <v>17711.45</v>
      </c>
      <c r="G265" s="3">
        <f t="shared" si="2"/>
        <v>0.006655545672</v>
      </c>
      <c r="H265" s="113">
        <v>0.0067</v>
      </c>
    </row>
    <row r="266" ht="14.25" customHeight="1">
      <c r="A266" s="2">
        <v>44988.0</v>
      </c>
      <c r="B266" s="1">
        <v>7215.95</v>
      </c>
      <c r="C266" s="3">
        <f t="shared" si="1"/>
        <v>-0.01004911376</v>
      </c>
      <c r="D266" s="113">
        <v>-0.01</v>
      </c>
      <c r="E266" s="2">
        <v>44988.0</v>
      </c>
      <c r="F266" s="1">
        <v>17594.35</v>
      </c>
      <c r="G266" s="3">
        <f t="shared" si="2"/>
        <v>0.01572864409</v>
      </c>
      <c r="H266" s="113">
        <v>0.0157</v>
      </c>
    </row>
    <row r="267" ht="14.25" customHeight="1">
      <c r="A267" s="2">
        <v>44987.0</v>
      </c>
      <c r="B267" s="1">
        <v>7289.2</v>
      </c>
      <c r="C267" s="3">
        <f t="shared" si="1"/>
        <v>0.002068970258</v>
      </c>
      <c r="D267" s="113">
        <v>0.0021</v>
      </c>
      <c r="E267" s="2">
        <v>44987.0</v>
      </c>
      <c r="F267" s="1">
        <v>17321.9</v>
      </c>
      <c r="G267" s="3">
        <f t="shared" si="2"/>
        <v>-0.007392168885</v>
      </c>
      <c r="H267" s="113">
        <v>-0.0074</v>
      </c>
    </row>
    <row r="268" ht="14.25" customHeight="1">
      <c r="A268" s="2">
        <v>44986.0</v>
      </c>
      <c r="B268" s="1">
        <v>7274.15</v>
      </c>
      <c r="C268" s="3">
        <f t="shared" si="1"/>
        <v>0.001769655571</v>
      </c>
      <c r="D268" s="113">
        <v>0.0018</v>
      </c>
      <c r="E268" s="2">
        <v>44986.0</v>
      </c>
      <c r="F268" s="1">
        <v>17450.9</v>
      </c>
      <c r="G268" s="3">
        <f t="shared" si="2"/>
        <v>0.008492280664</v>
      </c>
      <c r="H268" s="113">
        <v>0.0085</v>
      </c>
    </row>
    <row r="269" ht="14.25" customHeight="1">
      <c r="A269" s="2">
        <v>44985.0</v>
      </c>
      <c r="B269" s="1">
        <v>7261.3</v>
      </c>
      <c r="C269" s="3">
        <f t="shared" si="1"/>
        <v>0.01038731537</v>
      </c>
      <c r="D269" s="113">
        <v>0.0104</v>
      </c>
      <c r="E269" s="2">
        <v>44985.0</v>
      </c>
      <c r="F269" s="1">
        <v>17303.95</v>
      </c>
      <c r="G269" s="3">
        <f t="shared" si="2"/>
        <v>-0.005102715507</v>
      </c>
      <c r="H269" s="113">
        <v>-0.0051</v>
      </c>
    </row>
    <row r="270" ht="14.25" customHeight="1">
      <c r="A270" s="2">
        <v>44984.0</v>
      </c>
      <c r="B270" s="1">
        <v>7186.65</v>
      </c>
      <c r="C270" s="3">
        <f t="shared" si="1"/>
        <v>-0.004163953053</v>
      </c>
      <c r="D270" s="113">
        <v>-0.0042</v>
      </c>
      <c r="E270" s="2">
        <v>44984.0</v>
      </c>
      <c r="F270" s="1">
        <v>17392.7</v>
      </c>
      <c r="G270" s="3">
        <f t="shared" si="2"/>
        <v>-0.004185322172</v>
      </c>
      <c r="H270" s="113">
        <v>-0.0042</v>
      </c>
    </row>
    <row r="271" ht="14.25" customHeight="1">
      <c r="A271" s="2">
        <v>44981.0</v>
      </c>
      <c r="B271" s="1">
        <v>7216.7</v>
      </c>
      <c r="C271" s="3">
        <f t="shared" si="1"/>
        <v>0.005538564432</v>
      </c>
      <c r="D271" s="113">
        <v>0.0055</v>
      </c>
      <c r="E271" s="2">
        <v>44981.0</v>
      </c>
      <c r="F271" s="1">
        <v>17465.8</v>
      </c>
      <c r="G271" s="3">
        <f t="shared" si="2"/>
        <v>-0.002595474338</v>
      </c>
      <c r="H271" s="113">
        <v>-0.0026</v>
      </c>
    </row>
    <row r="272" ht="14.25" customHeight="1">
      <c r="A272" s="2">
        <v>44980.0</v>
      </c>
      <c r="B272" s="1">
        <v>7176.95</v>
      </c>
      <c r="C272" s="3">
        <f t="shared" si="1"/>
        <v>-0.003996808105</v>
      </c>
      <c r="D272" s="113">
        <v>-0.004</v>
      </c>
      <c r="E272" s="2">
        <v>44980.0</v>
      </c>
      <c r="F272" s="1">
        <v>17511.25</v>
      </c>
      <c r="G272" s="3">
        <f t="shared" si="2"/>
        <v>-0.002452390582</v>
      </c>
      <c r="H272" s="113">
        <v>-0.0025</v>
      </c>
    </row>
    <row r="273" ht="14.25" customHeight="1">
      <c r="A273" s="2">
        <v>44979.0</v>
      </c>
      <c r="B273" s="1">
        <v>7205.75</v>
      </c>
      <c r="C273" s="3">
        <f t="shared" si="1"/>
        <v>-0.01836374659</v>
      </c>
      <c r="D273" s="113">
        <v>-0.0184</v>
      </c>
      <c r="E273" s="2">
        <v>44979.0</v>
      </c>
      <c r="F273" s="1">
        <v>17554.3</v>
      </c>
      <c r="G273" s="3">
        <f t="shared" si="2"/>
        <v>-0.01528045011</v>
      </c>
      <c r="H273" s="113">
        <v>-0.0153</v>
      </c>
    </row>
    <row r="274" ht="14.25" customHeight="1">
      <c r="A274" s="2">
        <v>44978.0</v>
      </c>
      <c r="B274" s="1">
        <v>7340.55</v>
      </c>
      <c r="C274" s="3">
        <f t="shared" si="1"/>
        <v>-0.0116200004</v>
      </c>
      <c r="D274" s="113">
        <v>-0.0116</v>
      </c>
      <c r="E274" s="2">
        <v>44978.0</v>
      </c>
      <c r="F274" s="1">
        <v>17826.7</v>
      </c>
      <c r="G274" s="3">
        <f t="shared" si="2"/>
        <v>-0.001003104581</v>
      </c>
      <c r="H274" s="113">
        <v>-0.001</v>
      </c>
    </row>
    <row r="275" ht="14.25" customHeight="1">
      <c r="A275" s="2">
        <v>44977.0</v>
      </c>
      <c r="B275" s="1">
        <v>7426.85</v>
      </c>
      <c r="C275" s="3">
        <f t="shared" si="1"/>
        <v>0.01767643895</v>
      </c>
      <c r="D275" s="113">
        <v>0.0177</v>
      </c>
      <c r="E275" s="2">
        <v>44977.0</v>
      </c>
      <c r="F275" s="1">
        <v>17844.6</v>
      </c>
      <c r="G275" s="3">
        <f t="shared" si="2"/>
        <v>-0.005550540007</v>
      </c>
      <c r="H275" s="113">
        <v>-0.0056</v>
      </c>
    </row>
    <row r="276" ht="14.25" customHeight="1">
      <c r="A276" s="2">
        <v>44974.0</v>
      </c>
      <c r="B276" s="1">
        <v>7297.85</v>
      </c>
      <c r="C276" s="3">
        <f t="shared" si="1"/>
        <v>0.01758287726</v>
      </c>
      <c r="D276" s="113">
        <v>0.0176</v>
      </c>
      <c r="E276" s="2">
        <v>44974.0</v>
      </c>
      <c r="F276" s="1">
        <v>17944.2</v>
      </c>
      <c r="G276" s="3">
        <f t="shared" si="2"/>
        <v>-0.005081545921</v>
      </c>
      <c r="H276" s="113">
        <v>-0.0051</v>
      </c>
    </row>
    <row r="277" ht="14.25" customHeight="1">
      <c r="A277" s="2">
        <v>44973.0</v>
      </c>
      <c r="B277" s="1">
        <v>7171.75</v>
      </c>
      <c r="C277" s="3">
        <f t="shared" si="1"/>
        <v>0.002782496836</v>
      </c>
      <c r="D277" s="113">
        <v>0.0028</v>
      </c>
      <c r="E277" s="2">
        <v>44973.0</v>
      </c>
      <c r="F277" s="1">
        <v>18035.85</v>
      </c>
      <c r="G277" s="3">
        <f t="shared" si="2"/>
        <v>0.001110133577</v>
      </c>
      <c r="H277" s="113">
        <v>0.0011</v>
      </c>
    </row>
    <row r="278" ht="14.25" customHeight="1">
      <c r="A278" s="2">
        <v>44972.0</v>
      </c>
      <c r="B278" s="1">
        <v>7151.85</v>
      </c>
      <c r="C278" s="3">
        <f t="shared" si="1"/>
        <v>0.001771907216</v>
      </c>
      <c r="D278" s="113">
        <v>0.0018</v>
      </c>
      <c r="E278" s="2">
        <v>44972.0</v>
      </c>
      <c r="F278" s="1">
        <v>18015.85</v>
      </c>
      <c r="G278" s="3">
        <f t="shared" si="2"/>
        <v>0.00479647069</v>
      </c>
      <c r="H278" s="113">
        <v>0.0048</v>
      </c>
    </row>
    <row r="279" ht="14.25" customHeight="1">
      <c r="A279" s="2">
        <v>44971.0</v>
      </c>
      <c r="B279" s="1">
        <v>7139.2</v>
      </c>
      <c r="C279" s="3">
        <f t="shared" si="1"/>
        <v>-0.005578577149</v>
      </c>
      <c r="D279" s="113">
        <v>-0.0056</v>
      </c>
      <c r="E279" s="2">
        <v>44971.0</v>
      </c>
      <c r="F279" s="1">
        <v>17929.85</v>
      </c>
      <c r="G279" s="3">
        <f t="shared" si="2"/>
        <v>0.008944397864</v>
      </c>
      <c r="H279" s="113">
        <v>0.0089</v>
      </c>
    </row>
    <row r="280" ht="14.25" customHeight="1">
      <c r="A280" s="2">
        <v>44970.0</v>
      </c>
      <c r="B280" s="1">
        <v>7179.25</v>
      </c>
      <c r="C280" s="3">
        <f t="shared" si="1"/>
        <v>-0.003719097148</v>
      </c>
      <c r="D280" s="113">
        <v>-0.0037</v>
      </c>
      <c r="E280" s="2">
        <v>44970.0</v>
      </c>
      <c r="F280" s="1">
        <v>17770.9</v>
      </c>
      <c r="G280" s="3">
        <f t="shared" si="2"/>
        <v>-0.004793772576</v>
      </c>
      <c r="H280" s="113">
        <v>-0.0048</v>
      </c>
    </row>
    <row r="281" ht="14.25" customHeight="1">
      <c r="A281" s="2">
        <v>44967.0</v>
      </c>
      <c r="B281" s="1">
        <v>7206.05</v>
      </c>
      <c r="C281" s="3">
        <f t="shared" si="1"/>
        <v>0.003663080191</v>
      </c>
      <c r="D281" s="113">
        <v>0.0037</v>
      </c>
      <c r="E281" s="2">
        <v>44967.0</v>
      </c>
      <c r="F281" s="1">
        <v>17856.5</v>
      </c>
      <c r="G281" s="3">
        <f t="shared" si="2"/>
        <v>-0.002065001439</v>
      </c>
      <c r="H281" s="113">
        <v>-0.0021</v>
      </c>
    </row>
    <row r="282" ht="14.25" customHeight="1">
      <c r="A282" s="2">
        <v>44966.0</v>
      </c>
      <c r="B282" s="1">
        <v>7179.75</v>
      </c>
      <c r="C282" s="3">
        <f t="shared" si="1"/>
        <v>-0.00973746095</v>
      </c>
      <c r="D282" s="113">
        <v>-0.0097</v>
      </c>
      <c r="E282" s="2">
        <v>44966.0</v>
      </c>
      <c r="F282" s="1">
        <v>17893.45</v>
      </c>
      <c r="G282" s="3">
        <f t="shared" si="2"/>
        <v>0.001217007895</v>
      </c>
      <c r="H282" s="113">
        <v>0.0012</v>
      </c>
    </row>
    <row r="283" ht="14.25" customHeight="1">
      <c r="A283" s="2">
        <v>44965.0</v>
      </c>
      <c r="B283" s="1">
        <v>7250.35</v>
      </c>
      <c r="C283" s="3">
        <f t="shared" si="1"/>
        <v>0.02524816878</v>
      </c>
      <c r="D283" s="113">
        <v>0.0252</v>
      </c>
      <c r="E283" s="2">
        <v>44965.0</v>
      </c>
      <c r="F283" s="1">
        <v>17871.7</v>
      </c>
      <c r="G283" s="3">
        <f t="shared" si="2"/>
        <v>0.00847558051</v>
      </c>
      <c r="H283" s="113">
        <v>0.0085</v>
      </c>
    </row>
    <row r="284" ht="14.25" customHeight="1">
      <c r="A284" s="2">
        <v>44964.0</v>
      </c>
      <c r="B284" s="1">
        <v>7071.8</v>
      </c>
      <c r="C284" s="3">
        <f t="shared" si="1"/>
        <v>-0.007779999298</v>
      </c>
      <c r="D284" s="113">
        <v>-0.0078</v>
      </c>
      <c r="E284" s="2">
        <v>44964.0</v>
      </c>
      <c r="F284" s="1">
        <v>17721.5</v>
      </c>
      <c r="G284" s="3">
        <f t="shared" si="2"/>
        <v>-0.002426173401</v>
      </c>
      <c r="H284" s="113">
        <v>-0.0024</v>
      </c>
    </row>
    <row r="285" ht="14.25" customHeight="1">
      <c r="A285" s="2">
        <v>44963.0</v>
      </c>
      <c r="B285" s="1">
        <v>7127.25</v>
      </c>
      <c r="C285" s="3">
        <f t="shared" si="1"/>
        <v>-0.008617092305</v>
      </c>
      <c r="D285" s="113">
        <v>-0.0086</v>
      </c>
      <c r="E285" s="2">
        <v>44963.0</v>
      </c>
      <c r="F285" s="1">
        <v>17764.6</v>
      </c>
      <c r="G285" s="3">
        <f t="shared" si="2"/>
        <v>-0.005010067744</v>
      </c>
      <c r="H285" s="113">
        <v>-0.005</v>
      </c>
    </row>
    <row r="286" ht="14.25" customHeight="1">
      <c r="A286" s="2">
        <v>44960.0</v>
      </c>
      <c r="B286" s="1">
        <v>7189.2</v>
      </c>
      <c r="C286" s="3">
        <f t="shared" si="1"/>
        <v>0.003006564216</v>
      </c>
      <c r="D286" s="113">
        <v>0.003</v>
      </c>
      <c r="E286" s="2">
        <v>44960.0</v>
      </c>
      <c r="F286" s="1">
        <v>17854.05</v>
      </c>
      <c r="G286" s="3">
        <f t="shared" si="2"/>
        <v>0.01383557443</v>
      </c>
      <c r="H286" s="113">
        <v>0.0138</v>
      </c>
    </row>
    <row r="287" ht="14.25" customHeight="1">
      <c r="A287" s="2">
        <v>44959.0</v>
      </c>
      <c r="B287" s="1">
        <v>7167.65</v>
      </c>
      <c r="C287" s="3">
        <f t="shared" si="1"/>
        <v>0.003675749853</v>
      </c>
      <c r="D287" s="113">
        <v>0.0037</v>
      </c>
      <c r="E287" s="2">
        <v>44959.0</v>
      </c>
      <c r="F287" s="1">
        <v>17610.4</v>
      </c>
      <c r="G287" s="3">
        <f t="shared" si="2"/>
        <v>-0.0003349170938</v>
      </c>
      <c r="H287" s="113">
        <v>-3.0E-4</v>
      </c>
    </row>
    <row r="288" ht="14.25" customHeight="1">
      <c r="A288" s="2">
        <v>44958.0</v>
      </c>
      <c r="B288" s="1">
        <v>7141.4</v>
      </c>
      <c r="C288" s="3">
        <f t="shared" si="1"/>
        <v>0.007882239205</v>
      </c>
      <c r="D288" s="113">
        <v>0.0079</v>
      </c>
      <c r="E288" s="2">
        <v>44958.0</v>
      </c>
      <c r="F288" s="1">
        <v>17616.3</v>
      </c>
      <c r="G288" s="3">
        <f t="shared" si="2"/>
        <v>-0.0025959467</v>
      </c>
      <c r="H288" s="113">
        <v>-0.0026</v>
      </c>
    </row>
    <row r="289" ht="14.25" customHeight="1">
      <c r="A289" s="2">
        <v>44957.0</v>
      </c>
      <c r="B289" s="1">
        <v>7085.55</v>
      </c>
      <c r="C289" s="3">
        <f t="shared" si="1"/>
        <v>0.02872511869</v>
      </c>
      <c r="D289" s="113">
        <v>0.0287</v>
      </c>
      <c r="E289" s="2">
        <v>44957.0</v>
      </c>
      <c r="F289" s="1">
        <v>17662.15</v>
      </c>
      <c r="G289" s="3">
        <f t="shared" si="2"/>
        <v>0.0007479198479</v>
      </c>
      <c r="H289" s="113">
        <v>7.0E-4</v>
      </c>
    </row>
    <row r="290" ht="14.25" customHeight="1">
      <c r="A290" s="2">
        <v>44956.0</v>
      </c>
      <c r="B290" s="1">
        <v>6887.7</v>
      </c>
      <c r="C290" s="3">
        <f t="shared" si="1"/>
        <v>0.02562689856</v>
      </c>
      <c r="D290" s="113">
        <v>0.0256</v>
      </c>
      <c r="E290" s="2">
        <v>44956.0</v>
      </c>
      <c r="F290" s="1">
        <v>17648.95</v>
      </c>
      <c r="G290" s="3">
        <f t="shared" si="2"/>
        <v>0.00253346474</v>
      </c>
      <c r="H290" s="113">
        <v>0.0025</v>
      </c>
    </row>
    <row r="291" ht="14.25" customHeight="1">
      <c r="A291" s="2">
        <v>44953.0</v>
      </c>
      <c r="B291" s="1">
        <v>6715.6</v>
      </c>
      <c r="C291" s="3">
        <f t="shared" si="1"/>
        <v>0.00156597217</v>
      </c>
      <c r="D291" s="113">
        <v>0.0016</v>
      </c>
      <c r="E291" s="2">
        <v>44953.0</v>
      </c>
      <c r="F291" s="1">
        <v>17604.35</v>
      </c>
      <c r="G291" s="3">
        <f t="shared" si="2"/>
        <v>-0.01607426804</v>
      </c>
      <c r="H291" s="113">
        <v>-0.0161</v>
      </c>
    </row>
    <row r="292" ht="14.25" customHeight="1">
      <c r="A292" s="2">
        <v>44951.0</v>
      </c>
      <c r="B292" s="1">
        <v>6705.1</v>
      </c>
      <c r="C292" s="3">
        <f t="shared" si="1"/>
        <v>-0.01536044172</v>
      </c>
      <c r="D292" s="113">
        <v>-0.0154</v>
      </c>
      <c r="E292" s="2">
        <v>44951.0</v>
      </c>
      <c r="F292" s="1">
        <v>17891.95</v>
      </c>
      <c r="G292" s="3">
        <f t="shared" si="2"/>
        <v>-0.01249289392</v>
      </c>
      <c r="H292" s="113">
        <v>-0.0125</v>
      </c>
    </row>
    <row r="293" ht="14.25" customHeight="1">
      <c r="A293" s="2">
        <v>44950.0</v>
      </c>
      <c r="B293" s="1">
        <v>6809.7</v>
      </c>
      <c r="C293" s="3">
        <f t="shared" si="1"/>
        <v>-0.00584692872</v>
      </c>
      <c r="D293" s="113">
        <v>-0.0058</v>
      </c>
      <c r="E293" s="2">
        <v>44950.0</v>
      </c>
      <c r="F293" s="1">
        <v>18118.3</v>
      </c>
      <c r="G293" s="3">
        <f t="shared" si="2"/>
        <v>-0.00001379801364</v>
      </c>
      <c r="H293" s="113">
        <v>0.0</v>
      </c>
    </row>
    <row r="294" ht="14.25" customHeight="1">
      <c r="A294" s="2">
        <v>44949.0</v>
      </c>
      <c r="B294" s="1">
        <v>6849.75</v>
      </c>
      <c r="C294" s="3">
        <f t="shared" si="1"/>
        <v>-0.04561699282</v>
      </c>
      <c r="D294" s="113">
        <v>-0.0456</v>
      </c>
      <c r="E294" s="2">
        <v>44949.0</v>
      </c>
      <c r="F294" s="1">
        <v>18118.55</v>
      </c>
      <c r="G294" s="3">
        <f t="shared" si="2"/>
        <v>0.005042254537</v>
      </c>
      <c r="H294" s="113">
        <v>0.005</v>
      </c>
    </row>
    <row r="295" ht="14.25" customHeight="1">
      <c r="A295" s="2">
        <v>44946.0</v>
      </c>
      <c r="B295" s="1">
        <v>7177.15</v>
      </c>
      <c r="C295" s="3">
        <f t="shared" si="1"/>
        <v>-0.004880517446</v>
      </c>
      <c r="D295" s="113">
        <v>-0.0049</v>
      </c>
      <c r="E295" s="2">
        <v>44946.0</v>
      </c>
      <c r="F295" s="1">
        <v>18027.65</v>
      </c>
      <c r="G295" s="3">
        <f t="shared" si="2"/>
        <v>-0.004429018354</v>
      </c>
      <c r="H295" s="113">
        <v>-0.0044</v>
      </c>
    </row>
    <row r="296" ht="14.25" customHeight="1">
      <c r="A296" s="2">
        <v>44945.0</v>
      </c>
      <c r="B296" s="1">
        <v>7212.35</v>
      </c>
      <c r="C296" s="3">
        <f t="shared" si="1"/>
        <v>-0.009761857362</v>
      </c>
      <c r="D296" s="113">
        <v>-0.0098</v>
      </c>
      <c r="E296" s="2">
        <v>44945.0</v>
      </c>
      <c r="F296" s="1">
        <v>18107.85</v>
      </c>
      <c r="G296" s="3">
        <f t="shared" si="2"/>
        <v>-0.003165367031</v>
      </c>
      <c r="H296" s="113">
        <v>-0.0032</v>
      </c>
    </row>
    <row r="297" ht="14.25" customHeight="1">
      <c r="A297" s="2">
        <v>44944.0</v>
      </c>
      <c r="B297" s="1">
        <v>7283.45</v>
      </c>
      <c r="C297" s="3">
        <f t="shared" si="1"/>
        <v>-0.01276829343</v>
      </c>
      <c r="D297" s="113">
        <v>-0.0128</v>
      </c>
      <c r="E297" s="2">
        <v>44944.0</v>
      </c>
      <c r="F297" s="1">
        <v>18165.35</v>
      </c>
      <c r="G297" s="3">
        <f t="shared" si="2"/>
        <v>0.006206621504</v>
      </c>
      <c r="H297" s="113">
        <v>0.0062</v>
      </c>
    </row>
    <row r="298" ht="14.25" customHeight="1">
      <c r="A298" s="2">
        <v>44943.0</v>
      </c>
      <c r="B298" s="1">
        <v>7377.65</v>
      </c>
      <c r="C298" s="3">
        <f t="shared" si="1"/>
        <v>0.01273876607</v>
      </c>
      <c r="D298" s="113">
        <v>0.0127</v>
      </c>
      <c r="E298" s="2">
        <v>44943.0</v>
      </c>
      <c r="F298" s="1">
        <v>18053.3</v>
      </c>
      <c r="G298" s="3">
        <f t="shared" si="2"/>
        <v>0.008854502832</v>
      </c>
      <c r="H298" s="113">
        <v>0.0089</v>
      </c>
    </row>
    <row r="299" ht="14.25" customHeight="1">
      <c r="A299" s="2">
        <v>44942.0</v>
      </c>
      <c r="B299" s="1">
        <v>7284.85</v>
      </c>
      <c r="C299" s="3">
        <f t="shared" si="1"/>
        <v>0.004959373146</v>
      </c>
      <c r="D299" s="113">
        <v>0.005</v>
      </c>
      <c r="E299" s="2">
        <v>44942.0</v>
      </c>
      <c r="F299" s="1">
        <v>17894.85</v>
      </c>
      <c r="G299" s="3">
        <f t="shared" si="2"/>
        <v>-0.003438846998</v>
      </c>
      <c r="H299" s="113">
        <v>-0.0034</v>
      </c>
    </row>
    <row r="300" ht="14.25" customHeight="1">
      <c r="A300" s="2">
        <v>44939.0</v>
      </c>
      <c r="B300" s="1">
        <v>7248.9</v>
      </c>
      <c r="C300" s="3">
        <f t="shared" si="1"/>
        <v>0.01335737801</v>
      </c>
      <c r="D300" s="113">
        <v>0.0134</v>
      </c>
      <c r="E300" s="2">
        <v>44939.0</v>
      </c>
      <c r="F300" s="1">
        <v>17956.6</v>
      </c>
      <c r="G300" s="3">
        <f t="shared" si="2"/>
        <v>0.005510073804</v>
      </c>
      <c r="H300" s="113">
        <v>0.0055</v>
      </c>
    </row>
    <row r="301" ht="14.25" customHeight="1">
      <c r="A301" s="2">
        <v>44938.0</v>
      </c>
      <c r="B301" s="1">
        <v>7153.35</v>
      </c>
      <c r="C301" s="3">
        <f t="shared" si="1"/>
        <v>0.01871275073</v>
      </c>
      <c r="D301" s="113">
        <v>0.0187</v>
      </c>
      <c r="E301" s="2">
        <v>44938.0</v>
      </c>
      <c r="F301" s="1">
        <v>17858.2</v>
      </c>
      <c r="G301" s="3">
        <f t="shared" si="2"/>
        <v>-0.002095475449</v>
      </c>
      <c r="H301" s="113">
        <v>-0.0021</v>
      </c>
    </row>
    <row r="302" ht="14.25" customHeight="1">
      <c r="A302" s="2">
        <v>44937.0</v>
      </c>
      <c r="B302" s="1">
        <v>7021.95</v>
      </c>
      <c r="C302" s="3">
        <f t="shared" si="1"/>
        <v>0.01468866957</v>
      </c>
      <c r="D302" s="113">
        <v>0.0147</v>
      </c>
      <c r="E302" s="2">
        <v>44937.0</v>
      </c>
      <c r="F302" s="1">
        <v>17895.7</v>
      </c>
      <c r="G302" s="3">
        <f t="shared" si="2"/>
        <v>-0.001029912109</v>
      </c>
      <c r="H302" s="113">
        <v>-0.001</v>
      </c>
    </row>
    <row r="303" ht="14.25" customHeight="1">
      <c r="A303" s="2">
        <v>44936.0</v>
      </c>
      <c r="B303" s="1">
        <v>6920.3</v>
      </c>
      <c r="C303" s="3">
        <f t="shared" si="1"/>
        <v>-0.01628321855</v>
      </c>
      <c r="D303" s="113">
        <v>-0.0163</v>
      </c>
      <c r="E303" s="2">
        <v>44936.0</v>
      </c>
      <c r="F303" s="1">
        <v>17914.15</v>
      </c>
      <c r="G303" s="3">
        <f t="shared" si="2"/>
        <v>-0.01033356905</v>
      </c>
      <c r="H303" s="113">
        <v>-0.0103</v>
      </c>
    </row>
    <row r="304" ht="14.25" customHeight="1">
      <c r="A304" s="2">
        <v>44935.0</v>
      </c>
      <c r="B304" s="1">
        <v>7034.85</v>
      </c>
      <c r="C304" s="3">
        <f t="shared" si="1"/>
        <v>0.007540603248</v>
      </c>
      <c r="D304" s="113">
        <v>0.0075</v>
      </c>
      <c r="E304" s="2">
        <v>44935.0</v>
      </c>
      <c r="F304" s="1">
        <v>18101.2</v>
      </c>
      <c r="G304" s="3">
        <f t="shared" si="2"/>
        <v>0.01353625112</v>
      </c>
      <c r="H304" s="113">
        <v>0.0135</v>
      </c>
    </row>
    <row r="305" ht="14.25" customHeight="1">
      <c r="A305" s="2">
        <v>44932.0</v>
      </c>
      <c r="B305" s="1">
        <v>6982.2</v>
      </c>
      <c r="C305" s="3">
        <f t="shared" si="1"/>
        <v>-0.003539317825</v>
      </c>
      <c r="D305" s="113">
        <v>-0.0035</v>
      </c>
      <c r="E305" s="2">
        <v>44932.0</v>
      </c>
      <c r="F305" s="1">
        <v>17859.45</v>
      </c>
      <c r="G305" s="3">
        <f t="shared" si="2"/>
        <v>-0.007375438733</v>
      </c>
      <c r="H305" s="113">
        <v>-0.0074</v>
      </c>
    </row>
    <row r="306" ht="14.25" customHeight="1">
      <c r="A306" s="2">
        <v>44931.0</v>
      </c>
      <c r="B306" s="1">
        <v>7007.0</v>
      </c>
      <c r="C306" s="3">
        <f t="shared" si="1"/>
        <v>0.0002355342702</v>
      </c>
      <c r="D306" s="113">
        <v>2.0E-4</v>
      </c>
      <c r="E306" s="2">
        <v>44931.0</v>
      </c>
      <c r="F306" s="1">
        <v>17992.15</v>
      </c>
      <c r="G306" s="3">
        <f t="shared" si="2"/>
        <v>-0.002815504117</v>
      </c>
      <c r="H306" s="113">
        <v>-0.0028</v>
      </c>
    </row>
    <row r="307" ht="14.25" customHeight="1">
      <c r="A307" s="2">
        <v>44930.0</v>
      </c>
      <c r="B307" s="1">
        <v>7005.35</v>
      </c>
      <c r="C307" s="3">
        <f t="shared" si="1"/>
        <v>0.001680107527</v>
      </c>
      <c r="D307" s="113">
        <v>0.0017</v>
      </c>
      <c r="E307" s="2">
        <v>44930.0</v>
      </c>
      <c r="F307" s="1">
        <v>18042.95</v>
      </c>
      <c r="G307" s="3">
        <f t="shared" si="2"/>
        <v>-0.01039898423</v>
      </c>
      <c r="H307" s="113">
        <v>-0.0104</v>
      </c>
    </row>
    <row r="308" ht="14.25" customHeight="1">
      <c r="A308" s="2">
        <v>44929.0</v>
      </c>
      <c r="B308" s="1">
        <v>6993.6</v>
      </c>
      <c r="C308" s="3">
        <f t="shared" si="1"/>
        <v>-0.003469674193</v>
      </c>
      <c r="D308" s="113">
        <v>-0.0035</v>
      </c>
      <c r="E308" s="2">
        <v>44929.0</v>
      </c>
      <c r="F308" s="1">
        <v>18232.55</v>
      </c>
      <c r="G308" s="3">
        <f t="shared" si="2"/>
        <v>0.001928841678</v>
      </c>
      <c r="H308" s="113">
        <v>0.0019</v>
      </c>
    </row>
    <row r="309" ht="14.25" customHeight="1">
      <c r="A309" s="2">
        <v>44928.0</v>
      </c>
      <c r="B309" s="1">
        <v>7017.95</v>
      </c>
      <c r="C309" s="3">
        <f t="shared" si="1"/>
        <v>0.008463798938</v>
      </c>
      <c r="D309" s="113">
        <v>0.0085</v>
      </c>
      <c r="E309" s="2">
        <v>44928.0</v>
      </c>
      <c r="F309" s="1">
        <v>18197.45</v>
      </c>
      <c r="G309" s="3">
        <f t="shared" si="2"/>
        <v>0.005089669876</v>
      </c>
      <c r="H309" s="113">
        <v>0.0051</v>
      </c>
    </row>
    <row r="310" ht="14.25" customHeight="1">
      <c r="A310" s="2">
        <v>44925.0</v>
      </c>
      <c r="B310" s="1">
        <v>6959.05</v>
      </c>
      <c r="C310" s="3">
        <f t="shared" si="1"/>
        <v>-0.003315573888</v>
      </c>
      <c r="D310" s="113">
        <v>-0.0033</v>
      </c>
      <c r="E310" s="2">
        <v>44925.0</v>
      </c>
      <c r="F310" s="1">
        <v>18105.3</v>
      </c>
      <c r="G310" s="3">
        <f t="shared" si="2"/>
        <v>-0.004711120884</v>
      </c>
      <c r="H310" s="113">
        <v>-0.0047</v>
      </c>
    </row>
    <row r="311" ht="14.25" customHeight="1">
      <c r="A311" s="2">
        <v>44924.0</v>
      </c>
      <c r="B311" s="1">
        <v>6982.2</v>
      </c>
      <c r="C311" s="3">
        <f t="shared" si="1"/>
        <v>-0.01015055715</v>
      </c>
      <c r="D311" s="113">
        <v>-0.0102</v>
      </c>
      <c r="E311" s="2">
        <v>44924.0</v>
      </c>
      <c r="F311" s="1">
        <v>18191.0</v>
      </c>
      <c r="G311" s="3">
        <f t="shared" si="2"/>
        <v>0.003779831701</v>
      </c>
      <c r="H311" s="113">
        <v>0.0038</v>
      </c>
    </row>
    <row r="312" ht="14.25" customHeight="1">
      <c r="A312" s="2">
        <v>44923.0</v>
      </c>
      <c r="B312" s="1">
        <v>7053.8</v>
      </c>
      <c r="C312" s="3">
        <f t="shared" si="1"/>
        <v>-0.007513507429</v>
      </c>
      <c r="D312" s="113">
        <v>-0.0075</v>
      </c>
      <c r="E312" s="2">
        <v>44923.0</v>
      </c>
      <c r="F312" s="1">
        <v>18122.5</v>
      </c>
      <c r="G312" s="3">
        <f t="shared" si="2"/>
        <v>-0.0005404719754</v>
      </c>
      <c r="H312" s="113">
        <v>-5.0E-4</v>
      </c>
    </row>
    <row r="313" ht="14.25" customHeight="1">
      <c r="A313" s="2">
        <v>44922.0</v>
      </c>
      <c r="B313" s="1">
        <v>7107.2</v>
      </c>
      <c r="C313" s="3">
        <f t="shared" si="1"/>
        <v>0.004693242861</v>
      </c>
      <c r="D313" s="113">
        <v>0.0047</v>
      </c>
      <c r="E313" s="2">
        <v>44922.0</v>
      </c>
      <c r="F313" s="1">
        <v>18132.3</v>
      </c>
      <c r="G313" s="3">
        <f t="shared" si="2"/>
        <v>0.006533589422</v>
      </c>
      <c r="H313" s="113">
        <v>0.0065</v>
      </c>
    </row>
    <row r="314" ht="14.25" customHeight="1">
      <c r="A314" s="2">
        <v>44921.0</v>
      </c>
      <c r="B314" s="1">
        <v>7074.0</v>
      </c>
      <c r="C314" s="3">
        <f t="shared" si="1"/>
        <v>0.02382261846</v>
      </c>
      <c r="D314" s="113">
        <v>0.0238</v>
      </c>
      <c r="E314" s="2">
        <v>44921.0</v>
      </c>
      <c r="F314" s="1">
        <v>18014.6</v>
      </c>
      <c r="G314" s="3">
        <f t="shared" si="2"/>
        <v>0.01166969922</v>
      </c>
      <c r="H314" s="113">
        <v>0.0117</v>
      </c>
    </row>
    <row r="315" ht="14.25" customHeight="1">
      <c r="A315" s="2">
        <v>44918.0</v>
      </c>
      <c r="B315" s="1">
        <v>6909.4</v>
      </c>
      <c r="C315" s="3">
        <f t="shared" si="1"/>
        <v>-0.0146882665</v>
      </c>
      <c r="D315" s="113">
        <v>-0.0147</v>
      </c>
      <c r="E315" s="2">
        <v>44918.0</v>
      </c>
      <c r="F315" s="1">
        <v>17806.8</v>
      </c>
      <c r="G315" s="3">
        <f t="shared" si="2"/>
        <v>-0.01768322452</v>
      </c>
      <c r="H315" s="113">
        <v>-0.0177</v>
      </c>
    </row>
    <row r="316" ht="14.25" customHeight="1">
      <c r="A316" s="2">
        <v>44917.0</v>
      </c>
      <c r="B316" s="1">
        <v>7012.4</v>
      </c>
      <c r="C316" s="3">
        <f t="shared" si="1"/>
        <v>0.008876803775</v>
      </c>
      <c r="D316" s="113">
        <v>0.0089</v>
      </c>
      <c r="E316" s="2">
        <v>44917.0</v>
      </c>
      <c r="F316" s="1">
        <v>18127.35</v>
      </c>
      <c r="G316" s="3">
        <f t="shared" si="2"/>
        <v>-0.003942502651</v>
      </c>
      <c r="H316" s="113">
        <v>-0.0039</v>
      </c>
    </row>
    <row r="317" ht="14.25" customHeight="1">
      <c r="A317" s="2">
        <v>44916.0</v>
      </c>
      <c r="B317" s="1">
        <v>6950.7</v>
      </c>
      <c r="C317" s="3">
        <f t="shared" si="1"/>
        <v>-0.0207523246</v>
      </c>
      <c r="D317" s="113">
        <v>-0.0208</v>
      </c>
      <c r="E317" s="2">
        <v>44916.0</v>
      </c>
      <c r="F317" s="1">
        <v>18199.1</v>
      </c>
      <c r="G317" s="3">
        <f t="shared" si="2"/>
        <v>-0.01012765633</v>
      </c>
      <c r="H317" s="113">
        <v>-0.0101</v>
      </c>
    </row>
    <row r="318" ht="14.25" customHeight="1">
      <c r="A318" s="2">
        <v>44915.0</v>
      </c>
      <c r="B318" s="1">
        <v>7098.0</v>
      </c>
      <c r="C318" s="3">
        <f t="shared" si="1"/>
        <v>0.003109101187</v>
      </c>
      <c r="D318" s="113">
        <v>0.0031</v>
      </c>
      <c r="E318" s="2">
        <v>44915.0</v>
      </c>
      <c r="F318" s="1">
        <v>18385.3</v>
      </c>
      <c r="G318" s="3">
        <f t="shared" si="2"/>
        <v>-0.001908205283</v>
      </c>
      <c r="H318" s="113">
        <v>-0.0019</v>
      </c>
    </row>
    <row r="319" ht="14.25" customHeight="1">
      <c r="A319" s="2">
        <v>44914.0</v>
      </c>
      <c r="B319" s="1">
        <v>7076.0</v>
      </c>
      <c r="C319" s="3">
        <f t="shared" si="1"/>
        <v>0.008825080908</v>
      </c>
      <c r="D319" s="113">
        <v>0.0088</v>
      </c>
      <c r="E319" s="2">
        <v>44914.0</v>
      </c>
      <c r="F319" s="1">
        <v>18420.45</v>
      </c>
      <c r="G319" s="3">
        <f t="shared" si="2"/>
        <v>0.008289999453</v>
      </c>
      <c r="H319" s="113">
        <v>0.0083</v>
      </c>
    </row>
    <row r="320" ht="14.25" customHeight="1">
      <c r="A320" s="2">
        <v>44911.0</v>
      </c>
      <c r="B320" s="1">
        <v>7014.1</v>
      </c>
      <c r="C320" s="3">
        <f t="shared" si="1"/>
        <v>-0.01402887305</v>
      </c>
      <c r="D320" s="113">
        <v>-0.014</v>
      </c>
      <c r="E320" s="2">
        <v>44911.0</v>
      </c>
      <c r="F320" s="1">
        <v>18269.0</v>
      </c>
      <c r="G320" s="3">
        <f t="shared" si="2"/>
        <v>-0.007922931974</v>
      </c>
      <c r="H320" s="113">
        <v>-0.0079</v>
      </c>
    </row>
    <row r="321" ht="14.25" customHeight="1">
      <c r="A321" s="2">
        <v>44910.0</v>
      </c>
      <c r="B321" s="1">
        <v>7113.9</v>
      </c>
      <c r="C321" s="3">
        <f t="shared" si="1"/>
        <v>-0.01162201027</v>
      </c>
      <c r="D321" s="113">
        <v>-0.0116</v>
      </c>
      <c r="E321" s="2">
        <v>44910.0</v>
      </c>
      <c r="F321" s="1">
        <v>18414.9</v>
      </c>
      <c r="G321" s="3">
        <f t="shared" si="2"/>
        <v>-0.01315091397</v>
      </c>
      <c r="H321" s="113">
        <v>-0.0132</v>
      </c>
    </row>
    <row r="322" ht="14.25" customHeight="1">
      <c r="A322" s="2">
        <v>44909.0</v>
      </c>
      <c r="B322" s="1">
        <v>7197.55</v>
      </c>
      <c r="C322" s="3">
        <f t="shared" si="1"/>
        <v>-0.003840670976</v>
      </c>
      <c r="D322" s="113">
        <v>-0.0038</v>
      </c>
      <c r="E322" s="2">
        <v>44909.0</v>
      </c>
      <c r="F322" s="1">
        <v>18660.3</v>
      </c>
      <c r="G322" s="3">
        <f t="shared" si="2"/>
        <v>0.002810619089</v>
      </c>
      <c r="H322" s="113">
        <v>0.0028</v>
      </c>
    </row>
    <row r="323" ht="14.25" customHeight="1">
      <c r="A323" s="2">
        <v>44908.0</v>
      </c>
      <c r="B323" s="1">
        <v>7225.3</v>
      </c>
      <c r="C323" s="3">
        <f t="shared" si="1"/>
        <v>0.01097686393</v>
      </c>
      <c r="D323" s="113">
        <v>0.011</v>
      </c>
      <c r="E323" s="2">
        <v>44908.0</v>
      </c>
      <c r="F323" s="1">
        <v>18608.0</v>
      </c>
      <c r="G323" s="3">
        <f t="shared" si="2"/>
        <v>0.005992815109</v>
      </c>
      <c r="H323" s="113">
        <v>0.006</v>
      </c>
    </row>
    <row r="324" ht="14.25" customHeight="1">
      <c r="A324" s="2">
        <v>44907.0</v>
      </c>
      <c r="B324" s="1">
        <v>7146.85</v>
      </c>
      <c r="C324" s="3">
        <f t="shared" si="1"/>
        <v>0.009812925651</v>
      </c>
      <c r="D324" s="113">
        <v>0.0098</v>
      </c>
      <c r="E324" s="2">
        <v>44907.0</v>
      </c>
      <c r="F324" s="1">
        <v>18497.15</v>
      </c>
      <c r="G324" s="3">
        <f t="shared" si="2"/>
        <v>0.00002973519458</v>
      </c>
      <c r="H324" s="113">
        <v>0.0</v>
      </c>
    </row>
    <row r="325" ht="14.25" customHeight="1">
      <c r="A325" s="2">
        <v>44904.0</v>
      </c>
      <c r="B325" s="1">
        <v>7077.4</v>
      </c>
      <c r="C325" s="3">
        <f t="shared" si="1"/>
        <v>-0.01415925505</v>
      </c>
      <c r="D325" s="113">
        <v>-0.0142</v>
      </c>
      <c r="E325" s="2">
        <v>44904.0</v>
      </c>
      <c r="F325" s="1">
        <v>18496.6</v>
      </c>
      <c r="G325" s="3">
        <f t="shared" si="2"/>
        <v>-0.006058782279</v>
      </c>
      <c r="H325" s="113">
        <v>-0.0061</v>
      </c>
    </row>
    <row r="326" ht="14.25" customHeight="1">
      <c r="A326" s="2">
        <v>44903.0</v>
      </c>
      <c r="B326" s="1">
        <v>7179.05</v>
      </c>
      <c r="C326" s="3">
        <f t="shared" si="1"/>
        <v>0.00235262908</v>
      </c>
      <c r="D326" s="113">
        <v>0.0024</v>
      </c>
      <c r="E326" s="2">
        <v>44903.0</v>
      </c>
      <c r="F326" s="1">
        <v>18609.35</v>
      </c>
      <c r="G326" s="3">
        <f t="shared" si="2"/>
        <v>0.002631933407</v>
      </c>
      <c r="H326" s="113">
        <v>0.0026</v>
      </c>
    </row>
    <row r="327" ht="14.25" customHeight="1">
      <c r="A327" s="2">
        <v>44902.0</v>
      </c>
      <c r="B327" s="1">
        <v>7162.2</v>
      </c>
      <c r="C327" s="3">
        <f t="shared" si="1"/>
        <v>-0.01102588356</v>
      </c>
      <c r="D327" s="113">
        <v>-0.011</v>
      </c>
      <c r="E327" s="2">
        <v>44902.0</v>
      </c>
      <c r="F327" s="1">
        <v>18560.5</v>
      </c>
      <c r="G327" s="3">
        <f t="shared" si="2"/>
        <v>-0.00441190275</v>
      </c>
      <c r="H327" s="113">
        <v>-0.0044</v>
      </c>
    </row>
    <row r="328" ht="14.25" customHeight="1">
      <c r="A328" s="2">
        <v>44901.0</v>
      </c>
      <c r="B328" s="1">
        <v>7242.05</v>
      </c>
      <c r="C328" s="3">
        <f t="shared" si="1"/>
        <v>0.006035895869</v>
      </c>
      <c r="D328" s="113">
        <v>0.006</v>
      </c>
      <c r="E328" s="2">
        <v>44901.0</v>
      </c>
      <c r="F328" s="1">
        <v>18642.75</v>
      </c>
      <c r="G328" s="3">
        <f t="shared" si="2"/>
        <v>-0.003117472014</v>
      </c>
      <c r="H328" s="113">
        <v>-0.0031</v>
      </c>
    </row>
    <row r="329" ht="14.25" customHeight="1">
      <c r="A329" s="2">
        <v>44900.0</v>
      </c>
      <c r="B329" s="1">
        <v>7198.6</v>
      </c>
      <c r="C329" s="3">
        <f t="shared" si="1"/>
        <v>-0.005312938283</v>
      </c>
      <c r="D329" s="113">
        <v>-0.0053</v>
      </c>
      <c r="E329" s="2">
        <v>44900.0</v>
      </c>
      <c r="F329" s="1">
        <v>18701.05</v>
      </c>
      <c r="G329" s="3">
        <f t="shared" si="2"/>
        <v>0.0002647610999</v>
      </c>
      <c r="H329" s="113">
        <v>3.0E-4</v>
      </c>
    </row>
    <row r="330" ht="14.25" customHeight="1">
      <c r="A330" s="2">
        <v>44897.0</v>
      </c>
      <c r="B330" s="1">
        <v>7237.05</v>
      </c>
      <c r="C330" s="3">
        <f t="shared" si="1"/>
        <v>-0.005079736046</v>
      </c>
      <c r="D330" s="113">
        <v>-0.0051</v>
      </c>
      <c r="E330" s="2">
        <v>44897.0</v>
      </c>
      <c r="F330" s="1">
        <v>18696.1</v>
      </c>
      <c r="G330" s="3">
        <f t="shared" si="2"/>
        <v>-0.006187375415</v>
      </c>
      <c r="H330" s="113">
        <v>-0.0062</v>
      </c>
    </row>
    <row r="331" ht="14.25" customHeight="1">
      <c r="A331" s="2">
        <v>44896.0</v>
      </c>
      <c r="B331" s="1">
        <v>7274.0</v>
      </c>
      <c r="C331" s="3">
        <f t="shared" si="1"/>
        <v>0.02783665395</v>
      </c>
      <c r="D331" s="113">
        <v>0.0278</v>
      </c>
      <c r="E331" s="2">
        <v>44896.0</v>
      </c>
      <c r="F331" s="1">
        <v>18812.5</v>
      </c>
      <c r="G331" s="3">
        <f t="shared" si="2"/>
        <v>0.00288671445</v>
      </c>
      <c r="H331" s="113">
        <v>0.0029</v>
      </c>
    </row>
    <row r="332" ht="14.25" customHeight="1">
      <c r="A332" s="2">
        <v>44895.0</v>
      </c>
      <c r="B332" s="1">
        <v>7077.0</v>
      </c>
      <c r="C332" s="3">
        <f t="shared" si="1"/>
        <v>0.02137424411</v>
      </c>
      <c r="D332" s="113">
        <v>0.0214</v>
      </c>
      <c r="E332" s="2">
        <v>44895.0</v>
      </c>
      <c r="F332" s="1">
        <v>18758.35</v>
      </c>
      <c r="G332" s="3">
        <f t="shared" si="2"/>
        <v>0.007535697885</v>
      </c>
      <c r="H332" s="113">
        <v>0.0075</v>
      </c>
    </row>
    <row r="333" ht="14.25" customHeight="1">
      <c r="A333" s="2">
        <v>44894.0</v>
      </c>
      <c r="B333" s="1">
        <v>6928.9</v>
      </c>
      <c r="C333" s="3">
        <f t="shared" si="1"/>
        <v>0.005310273784</v>
      </c>
      <c r="D333" s="113">
        <v>0.0053</v>
      </c>
      <c r="E333" s="2">
        <v>44894.0</v>
      </c>
      <c r="F333" s="1">
        <v>18618.05</v>
      </c>
      <c r="G333" s="3">
        <f t="shared" si="2"/>
        <v>0.002979084457</v>
      </c>
      <c r="H333" s="113">
        <v>0.003</v>
      </c>
    </row>
    <row r="334" ht="14.25" customHeight="1">
      <c r="A334" s="2">
        <v>44893.0</v>
      </c>
      <c r="B334" s="1">
        <v>6892.3</v>
      </c>
      <c r="C334" s="3">
        <f t="shared" si="1"/>
        <v>0.002662205412</v>
      </c>
      <c r="D334" s="113">
        <v>0.0027</v>
      </c>
      <c r="E334" s="2">
        <v>44893.0</v>
      </c>
      <c r="F334" s="1">
        <v>18562.75</v>
      </c>
      <c r="G334" s="3">
        <f t="shared" si="2"/>
        <v>0.002700841312</v>
      </c>
      <c r="H334" s="113">
        <v>0.0027</v>
      </c>
    </row>
    <row r="335" ht="14.25" customHeight="1">
      <c r="A335" s="2">
        <v>44890.0</v>
      </c>
      <c r="B335" s="1">
        <v>6874.0</v>
      </c>
      <c r="C335" s="3">
        <f t="shared" si="1"/>
        <v>0.00201160316</v>
      </c>
      <c r="D335" s="113">
        <v>0.002</v>
      </c>
      <c r="E335" s="2">
        <v>44890.0</v>
      </c>
      <c r="F335" s="1">
        <v>18512.75</v>
      </c>
      <c r="G335" s="3">
        <f t="shared" si="2"/>
        <v>0.001549980794</v>
      </c>
      <c r="H335" s="113">
        <v>0.0016</v>
      </c>
    </row>
    <row r="336" ht="14.25" customHeight="1">
      <c r="A336" s="2">
        <v>44889.0</v>
      </c>
      <c r="B336" s="1">
        <v>6860.2</v>
      </c>
      <c r="C336" s="3">
        <f t="shared" si="1"/>
        <v>0.005297440669</v>
      </c>
      <c r="D336" s="113">
        <v>0.0053</v>
      </c>
      <c r="E336" s="2">
        <v>44889.0</v>
      </c>
      <c r="F336" s="1">
        <v>18484.1</v>
      </c>
      <c r="G336" s="3">
        <f t="shared" si="2"/>
        <v>0.01187097127</v>
      </c>
      <c r="H336" s="113">
        <v>0.0119</v>
      </c>
    </row>
    <row r="337" ht="14.25" customHeight="1">
      <c r="A337" s="2">
        <v>44888.0</v>
      </c>
      <c r="B337" s="1">
        <v>6824.05</v>
      </c>
      <c r="C337" s="3">
        <f t="shared" si="1"/>
        <v>-0.002776539701</v>
      </c>
      <c r="D337" s="113">
        <v>-0.0028</v>
      </c>
      <c r="E337" s="2">
        <v>44888.0</v>
      </c>
      <c r="F337" s="1">
        <v>18267.25</v>
      </c>
      <c r="G337" s="3">
        <f t="shared" si="2"/>
        <v>0.001263415222</v>
      </c>
      <c r="H337" s="113">
        <v>0.0013</v>
      </c>
    </row>
    <row r="338" ht="14.25" customHeight="1">
      <c r="A338" s="2">
        <v>44887.0</v>
      </c>
      <c r="B338" s="1">
        <v>6843.05</v>
      </c>
      <c r="C338" s="3">
        <f t="shared" si="1"/>
        <v>0.01305728477</v>
      </c>
      <c r="D338" s="113">
        <v>0.0131</v>
      </c>
      <c r="E338" s="2">
        <v>44887.0</v>
      </c>
      <c r="F338" s="1">
        <v>18244.2</v>
      </c>
      <c r="G338" s="3">
        <f t="shared" si="2"/>
        <v>0.004639329954</v>
      </c>
      <c r="H338" s="113">
        <v>0.0046</v>
      </c>
    </row>
    <row r="339" ht="14.25" customHeight="1">
      <c r="A339" s="2">
        <v>44886.0</v>
      </c>
      <c r="B339" s="1">
        <v>6754.85</v>
      </c>
      <c r="C339" s="3">
        <f t="shared" si="1"/>
        <v>-0.008746120377</v>
      </c>
      <c r="D339" s="113">
        <v>-0.0087</v>
      </c>
      <c r="E339" s="2">
        <v>44886.0</v>
      </c>
      <c r="F339" s="1">
        <v>18159.95</v>
      </c>
      <c r="G339" s="3">
        <f t="shared" si="2"/>
        <v>-0.008067665703</v>
      </c>
      <c r="H339" s="113">
        <v>-0.0081</v>
      </c>
    </row>
    <row r="340" ht="14.25" customHeight="1">
      <c r="A340" s="2">
        <v>44883.0</v>
      </c>
      <c r="B340" s="1">
        <v>6814.45</v>
      </c>
      <c r="C340" s="3">
        <f t="shared" si="1"/>
        <v>-0.008352918064</v>
      </c>
      <c r="D340" s="113">
        <v>-0.0084</v>
      </c>
      <c r="E340" s="2">
        <v>44883.0</v>
      </c>
      <c r="F340" s="1">
        <v>18307.65</v>
      </c>
      <c r="G340" s="3">
        <f t="shared" si="2"/>
        <v>-0.001976133756</v>
      </c>
      <c r="H340" s="113">
        <v>-0.002</v>
      </c>
    </row>
    <row r="341" ht="14.25" customHeight="1">
      <c r="A341" s="2">
        <v>44882.0</v>
      </c>
      <c r="B341" s="1">
        <v>6871.85</v>
      </c>
      <c r="C341" s="3">
        <f t="shared" si="1"/>
        <v>-0.005808738426</v>
      </c>
      <c r="D341" s="113">
        <v>-0.0058</v>
      </c>
      <c r="E341" s="2">
        <v>44882.0</v>
      </c>
      <c r="F341" s="1">
        <v>18343.9</v>
      </c>
      <c r="G341" s="3">
        <f t="shared" si="2"/>
        <v>-0.003571496471</v>
      </c>
      <c r="H341" s="113">
        <v>-0.0036</v>
      </c>
    </row>
    <row r="342" ht="14.25" customHeight="1">
      <c r="A342" s="2">
        <v>44881.0</v>
      </c>
      <c r="B342" s="1">
        <v>6912.0</v>
      </c>
      <c r="C342" s="3">
        <f t="shared" si="1"/>
        <v>-0.007545354689</v>
      </c>
      <c r="D342" s="113">
        <v>-0.0075</v>
      </c>
      <c r="E342" s="2">
        <v>44881.0</v>
      </c>
      <c r="F342" s="1">
        <v>18409.65</v>
      </c>
      <c r="G342" s="3">
        <f t="shared" si="2"/>
        <v>0.0003396111588</v>
      </c>
      <c r="H342" s="113">
        <v>3.0E-4</v>
      </c>
    </row>
    <row r="343" ht="14.25" customHeight="1">
      <c r="A343" s="2">
        <v>44880.0</v>
      </c>
      <c r="B343" s="1">
        <v>6964.55</v>
      </c>
      <c r="C343" s="3">
        <f t="shared" si="1"/>
        <v>0.01606996965</v>
      </c>
      <c r="D343" s="113">
        <v>0.0161</v>
      </c>
      <c r="E343" s="2">
        <v>44880.0</v>
      </c>
      <c r="F343" s="1">
        <v>18403.4</v>
      </c>
      <c r="G343" s="3">
        <f t="shared" si="2"/>
        <v>0.004050924347</v>
      </c>
      <c r="H343" s="113">
        <v>0.0041</v>
      </c>
    </row>
    <row r="344" ht="14.25" customHeight="1">
      <c r="A344" s="2">
        <v>44879.0</v>
      </c>
      <c r="B344" s="1">
        <v>6854.4</v>
      </c>
      <c r="C344" s="3">
        <f t="shared" si="1"/>
        <v>0.00604708507</v>
      </c>
      <c r="D344" s="113">
        <v>0.006</v>
      </c>
      <c r="E344" s="2">
        <v>44879.0</v>
      </c>
      <c r="F344" s="1">
        <v>18329.15</v>
      </c>
      <c r="G344" s="3">
        <f t="shared" si="2"/>
        <v>-0.001119909317</v>
      </c>
      <c r="H344" s="113">
        <v>-0.0011</v>
      </c>
    </row>
    <row r="345" ht="14.25" customHeight="1">
      <c r="A345" s="2">
        <v>44876.0</v>
      </c>
      <c r="B345" s="1">
        <v>6813.2</v>
      </c>
      <c r="C345" s="3">
        <f t="shared" si="1"/>
        <v>0.001749665505</v>
      </c>
      <c r="D345" s="113">
        <v>0.0017</v>
      </c>
      <c r="E345" s="2">
        <v>44876.0</v>
      </c>
      <c r="F345" s="1">
        <v>18349.7</v>
      </c>
      <c r="G345" s="3">
        <f t="shared" si="2"/>
        <v>0.01783317247</v>
      </c>
      <c r="H345" s="113">
        <v>0.0178</v>
      </c>
    </row>
    <row r="346" ht="14.25" customHeight="1">
      <c r="A346" s="2">
        <v>44875.0</v>
      </c>
      <c r="B346" s="1">
        <v>6801.3</v>
      </c>
      <c r="C346" s="3">
        <f t="shared" si="1"/>
        <v>-0.01480408488</v>
      </c>
      <c r="D346" s="113">
        <v>-0.0148</v>
      </c>
      <c r="E346" s="2">
        <v>44875.0</v>
      </c>
      <c r="F346" s="1">
        <v>18028.2</v>
      </c>
      <c r="G346" s="3">
        <f t="shared" si="2"/>
        <v>-0.007093682877</v>
      </c>
      <c r="H346" s="113">
        <v>-0.0071</v>
      </c>
    </row>
    <row r="347" ht="14.25" customHeight="1">
      <c r="A347" s="2">
        <v>44874.0</v>
      </c>
      <c r="B347" s="1">
        <v>6903.5</v>
      </c>
      <c r="C347" s="3">
        <f t="shared" si="1"/>
        <v>-0.010038001</v>
      </c>
      <c r="D347" s="113">
        <v>-0.01</v>
      </c>
      <c r="E347" s="2">
        <v>44874.0</v>
      </c>
      <c r="F347" s="1">
        <v>18157.0</v>
      </c>
      <c r="G347" s="3">
        <f t="shared" si="2"/>
        <v>-0.002516096425</v>
      </c>
      <c r="H347" s="113">
        <v>-0.0025</v>
      </c>
    </row>
    <row r="348" ht="14.25" customHeight="1">
      <c r="A348" s="2">
        <v>44872.0</v>
      </c>
      <c r="B348" s="1">
        <v>6973.5</v>
      </c>
      <c r="C348" s="3">
        <f t="shared" si="1"/>
        <v>0.01167117604</v>
      </c>
      <c r="D348" s="113">
        <v>0.0117</v>
      </c>
      <c r="E348" s="2">
        <v>44872.0</v>
      </c>
      <c r="F348" s="1">
        <v>18202.8</v>
      </c>
      <c r="G348" s="3">
        <f t="shared" si="2"/>
        <v>0.004727564766</v>
      </c>
      <c r="H348" s="113">
        <v>0.0047</v>
      </c>
    </row>
    <row r="349" ht="14.25" customHeight="1">
      <c r="A349" s="2">
        <v>44869.0</v>
      </c>
      <c r="B349" s="1">
        <v>6893.05</v>
      </c>
      <c r="C349" s="3">
        <f t="shared" si="1"/>
        <v>0.02449373909</v>
      </c>
      <c r="D349" s="113">
        <v>0.0245</v>
      </c>
      <c r="E349" s="2">
        <v>44869.0</v>
      </c>
      <c r="F349" s="1">
        <v>18117.15</v>
      </c>
      <c r="G349" s="3">
        <f t="shared" si="2"/>
        <v>0.003570103087</v>
      </c>
      <c r="H349" s="113">
        <v>0.0036</v>
      </c>
    </row>
    <row r="350" ht="14.25" customHeight="1">
      <c r="A350" s="2">
        <v>44868.0</v>
      </c>
      <c r="B350" s="1">
        <v>6728.25</v>
      </c>
      <c r="C350" s="3">
        <f t="shared" si="1"/>
        <v>-0.007618106462</v>
      </c>
      <c r="D350" s="113">
        <v>-0.0076</v>
      </c>
      <c r="E350" s="2">
        <v>44868.0</v>
      </c>
      <c r="F350" s="1">
        <v>18052.7</v>
      </c>
      <c r="G350" s="3">
        <f t="shared" si="2"/>
        <v>-0.00166732567</v>
      </c>
      <c r="H350" s="113">
        <v>-0.0017</v>
      </c>
    </row>
    <row r="351" ht="14.25" customHeight="1">
      <c r="A351" s="2">
        <v>44867.0</v>
      </c>
      <c r="B351" s="1">
        <v>6779.9</v>
      </c>
      <c r="C351" s="3">
        <f t="shared" si="1"/>
        <v>-0.006010936973</v>
      </c>
      <c r="D351" s="113">
        <v>-0.006</v>
      </c>
      <c r="E351" s="2">
        <v>44867.0</v>
      </c>
      <c r="F351" s="1">
        <v>18082.85</v>
      </c>
      <c r="G351" s="3">
        <f t="shared" si="2"/>
        <v>-0.003447154651</v>
      </c>
      <c r="H351" s="113">
        <v>-0.0034</v>
      </c>
    </row>
    <row r="352" ht="14.25" customHeight="1">
      <c r="A352" s="2">
        <v>44866.0</v>
      </c>
      <c r="B352" s="1">
        <v>6820.9</v>
      </c>
      <c r="C352" s="3">
        <f t="shared" si="1"/>
        <v>0.0157782262</v>
      </c>
      <c r="D352" s="113">
        <v>0.0158</v>
      </c>
      <c r="E352" s="2">
        <v>44866.0</v>
      </c>
      <c r="F352" s="1">
        <v>18145.4</v>
      </c>
      <c r="G352" s="3">
        <f t="shared" si="2"/>
        <v>0.007394987842</v>
      </c>
      <c r="H352" s="113">
        <v>0.0074</v>
      </c>
    </row>
    <row r="353" ht="14.25" customHeight="1">
      <c r="A353" s="2">
        <v>44865.0</v>
      </c>
      <c r="B353" s="1">
        <v>6714.95</v>
      </c>
      <c r="C353" s="3">
        <f t="shared" si="1"/>
        <v>0.04174779121</v>
      </c>
      <c r="D353" s="113">
        <v>0.0417</v>
      </c>
      <c r="E353" s="2">
        <v>44865.0</v>
      </c>
      <c r="F353" s="1">
        <v>18012.2</v>
      </c>
      <c r="G353" s="3">
        <f t="shared" si="2"/>
        <v>0.0126723188</v>
      </c>
      <c r="H353" s="113">
        <v>0.0127</v>
      </c>
    </row>
    <row r="354" ht="14.25" customHeight="1">
      <c r="A354" s="2">
        <v>44862.0</v>
      </c>
      <c r="B354" s="1">
        <v>6445.85</v>
      </c>
      <c r="C354" s="3">
        <f t="shared" si="1"/>
        <v>0.001405978126</v>
      </c>
      <c r="D354" s="113">
        <v>0.0014</v>
      </c>
      <c r="E354" s="2">
        <v>44862.0</v>
      </c>
      <c r="F354" s="1">
        <v>17786.8</v>
      </c>
      <c r="G354" s="3">
        <f t="shared" si="2"/>
        <v>0.002810517028</v>
      </c>
      <c r="H354" s="113">
        <v>0.0028</v>
      </c>
    </row>
    <row r="355" ht="14.25" customHeight="1">
      <c r="A355" s="2">
        <v>44861.0</v>
      </c>
      <c r="B355" s="1">
        <v>6436.8</v>
      </c>
      <c r="C355" s="3">
        <f t="shared" si="1"/>
        <v>0.003288807145</v>
      </c>
      <c r="D355" s="113">
        <v>0.0033</v>
      </c>
      <c r="E355" s="2">
        <v>44861.0</v>
      </c>
      <c r="F355" s="1">
        <v>17736.95</v>
      </c>
      <c r="G355" s="3">
        <f t="shared" si="2"/>
        <v>0.004564929898</v>
      </c>
      <c r="H355" s="113">
        <v>0.0046</v>
      </c>
    </row>
    <row r="356" ht="14.25" customHeight="1">
      <c r="A356" s="2">
        <v>44859.0</v>
      </c>
      <c r="B356" s="1">
        <v>6415.7</v>
      </c>
      <c r="C356" s="3">
        <f t="shared" si="1"/>
        <v>0.003299659087</v>
      </c>
      <c r="D356" s="113">
        <v>0.0033</v>
      </c>
      <c r="E356" s="2">
        <v>44859.0</v>
      </c>
      <c r="F356" s="1">
        <v>17656.35</v>
      </c>
      <c r="G356" s="3">
        <f t="shared" si="2"/>
        <v>-0.004196099996</v>
      </c>
      <c r="H356" s="113">
        <v>-0.0042</v>
      </c>
    </row>
    <row r="357" ht="14.25" customHeight="1">
      <c r="A357" s="2">
        <v>44858.0</v>
      </c>
      <c r="B357" s="1">
        <v>6394.6</v>
      </c>
      <c r="C357" s="3">
        <f t="shared" si="1"/>
        <v>0.004982005061</v>
      </c>
      <c r="D357" s="113">
        <v>0.005</v>
      </c>
      <c r="E357" s="2">
        <v>44858.0</v>
      </c>
      <c r="F357" s="1">
        <v>17730.75</v>
      </c>
      <c r="G357" s="3">
        <f t="shared" si="2"/>
        <v>0.008787401216</v>
      </c>
      <c r="H357" s="113">
        <v>0.0088</v>
      </c>
    </row>
    <row r="358" ht="14.25" customHeight="1">
      <c r="A358" s="2">
        <v>44855.0</v>
      </c>
      <c r="B358" s="1">
        <v>6362.9</v>
      </c>
      <c r="C358" s="3">
        <f t="shared" si="1"/>
        <v>0.009615537185</v>
      </c>
      <c r="D358" s="113">
        <v>0.0096</v>
      </c>
      <c r="E358" s="2">
        <v>44855.0</v>
      </c>
      <c r="F358" s="1">
        <v>17576.3</v>
      </c>
      <c r="G358" s="3">
        <f t="shared" si="2"/>
        <v>0.0007031447937</v>
      </c>
      <c r="H358" s="113">
        <v>7.0E-4</v>
      </c>
    </row>
    <row r="359" ht="14.25" customHeight="1">
      <c r="A359" s="2">
        <v>44854.0</v>
      </c>
      <c r="B359" s="1">
        <v>6302.3</v>
      </c>
      <c r="C359" s="3">
        <f t="shared" si="1"/>
        <v>-0.01501937984</v>
      </c>
      <c r="D359" s="113">
        <v>-0.015</v>
      </c>
      <c r="E359" s="2">
        <v>44854.0</v>
      </c>
      <c r="F359" s="1">
        <v>17563.95</v>
      </c>
      <c r="G359" s="3">
        <f t="shared" si="2"/>
        <v>0.002952219161</v>
      </c>
      <c r="H359" s="113">
        <v>0.003</v>
      </c>
    </row>
    <row r="360" ht="14.25" customHeight="1">
      <c r="A360" s="2">
        <v>44853.0</v>
      </c>
      <c r="B360" s="1">
        <v>6398.4</v>
      </c>
      <c r="C360" s="3">
        <f t="shared" si="1"/>
        <v>0.008138023398</v>
      </c>
      <c r="D360" s="113">
        <v>0.0081</v>
      </c>
      <c r="E360" s="2">
        <v>44853.0</v>
      </c>
      <c r="F360" s="1">
        <v>17512.25</v>
      </c>
      <c r="G360" s="3">
        <f t="shared" si="2"/>
        <v>0.00144679318</v>
      </c>
      <c r="H360" s="113">
        <v>0.0014</v>
      </c>
    </row>
    <row r="361" ht="14.25" customHeight="1">
      <c r="A361" s="2">
        <v>44852.0</v>
      </c>
      <c r="B361" s="1">
        <v>6346.75</v>
      </c>
      <c r="C361" s="3">
        <f t="shared" si="1"/>
        <v>0.01199872439</v>
      </c>
      <c r="D361" s="113">
        <v>0.012</v>
      </c>
      <c r="E361" s="2">
        <v>44852.0</v>
      </c>
      <c r="F361" s="1">
        <v>17486.95</v>
      </c>
      <c r="G361" s="3">
        <f t="shared" si="2"/>
        <v>0.01011737659</v>
      </c>
      <c r="H361" s="113">
        <v>0.0101</v>
      </c>
    </row>
    <row r="362" ht="14.25" customHeight="1">
      <c r="A362" s="2">
        <v>44851.0</v>
      </c>
      <c r="B362" s="1">
        <v>6271.5</v>
      </c>
      <c r="C362" s="3">
        <f t="shared" si="1"/>
        <v>0.01283914729</v>
      </c>
      <c r="D362" s="113">
        <v>0.0128</v>
      </c>
      <c r="E362" s="2">
        <v>44851.0</v>
      </c>
      <c r="F362" s="1">
        <v>17311.8</v>
      </c>
      <c r="G362" s="3">
        <f t="shared" si="2"/>
        <v>0.007337495709</v>
      </c>
      <c r="H362" s="113">
        <v>0.0073</v>
      </c>
    </row>
    <row r="363" ht="14.25" customHeight="1">
      <c r="A363" s="2">
        <v>44848.0</v>
      </c>
      <c r="B363" s="1">
        <v>6192.0</v>
      </c>
      <c r="C363" s="3">
        <f t="shared" si="1"/>
        <v>0.001658106523</v>
      </c>
      <c r="D363" s="113">
        <v>0.0017</v>
      </c>
      <c r="E363" s="2">
        <v>44848.0</v>
      </c>
      <c r="F363" s="1">
        <v>17185.7</v>
      </c>
      <c r="G363" s="3">
        <f t="shared" si="2"/>
        <v>0.01007091073</v>
      </c>
      <c r="H363" s="113">
        <v>0.0101</v>
      </c>
    </row>
    <row r="364" ht="14.25" customHeight="1">
      <c r="A364" s="2">
        <v>44847.0</v>
      </c>
      <c r="B364" s="1">
        <v>6181.75</v>
      </c>
      <c r="C364" s="3">
        <f t="shared" si="1"/>
        <v>0.0006555837933</v>
      </c>
      <c r="D364" s="113">
        <v>7.0E-4</v>
      </c>
      <c r="E364" s="2">
        <v>44847.0</v>
      </c>
      <c r="F364" s="1">
        <v>17014.35</v>
      </c>
      <c r="G364" s="3">
        <f t="shared" si="2"/>
        <v>-0.006380083627</v>
      </c>
      <c r="H364" s="113">
        <v>-0.0064</v>
      </c>
    </row>
    <row r="365" ht="14.25" customHeight="1">
      <c r="A365" s="2">
        <v>44846.0</v>
      </c>
      <c r="B365" s="1">
        <v>6177.7</v>
      </c>
      <c r="C365" s="3">
        <f t="shared" si="1"/>
        <v>0.01661249846</v>
      </c>
      <c r="D365" s="113">
        <v>0.0166</v>
      </c>
      <c r="E365" s="2">
        <v>44846.0</v>
      </c>
      <c r="F365" s="1">
        <v>17123.6</v>
      </c>
      <c r="G365" s="3">
        <f t="shared" si="2"/>
        <v>0.00824621472</v>
      </c>
      <c r="H365" s="113">
        <v>0.0082</v>
      </c>
    </row>
    <row r="366" ht="14.25" customHeight="1">
      <c r="A366" s="2">
        <v>44845.0</v>
      </c>
      <c r="B366" s="1">
        <v>6076.75</v>
      </c>
      <c r="C366" s="3">
        <f t="shared" si="1"/>
        <v>-0.01189450235</v>
      </c>
      <c r="D366" s="113">
        <v>-0.0119</v>
      </c>
      <c r="E366" s="2">
        <v>44845.0</v>
      </c>
      <c r="F366" s="1">
        <v>16983.55</v>
      </c>
      <c r="G366" s="3">
        <f t="shared" si="2"/>
        <v>-0.01493242851</v>
      </c>
      <c r="H366" s="113">
        <v>-0.0149</v>
      </c>
    </row>
    <row r="367" ht="14.25" customHeight="1">
      <c r="A367" s="2">
        <v>44844.0</v>
      </c>
      <c r="B367" s="1">
        <v>6149.9</v>
      </c>
      <c r="C367" s="3">
        <f t="shared" si="1"/>
        <v>-0.008640283711</v>
      </c>
      <c r="D367" s="113">
        <v>-0.0086</v>
      </c>
      <c r="E367" s="2">
        <v>44844.0</v>
      </c>
      <c r="F367" s="1">
        <v>17241.0</v>
      </c>
      <c r="G367" s="3">
        <f t="shared" si="2"/>
        <v>-0.004253623377</v>
      </c>
      <c r="H367" s="113">
        <v>-0.0043</v>
      </c>
    </row>
    <row r="368" ht="14.25" customHeight="1">
      <c r="A368" s="2">
        <v>44841.0</v>
      </c>
      <c r="B368" s="1">
        <v>6203.5</v>
      </c>
      <c r="C368" s="3">
        <f t="shared" si="1"/>
        <v>-0.01332060917</v>
      </c>
      <c r="D368" s="113">
        <v>-0.0133</v>
      </c>
      <c r="E368" s="2">
        <v>44841.0</v>
      </c>
      <c r="F368" s="1">
        <v>17314.65</v>
      </c>
      <c r="G368" s="3">
        <f t="shared" si="2"/>
        <v>-0.0009895106106</v>
      </c>
      <c r="H368" s="113">
        <v>-0.001</v>
      </c>
    </row>
    <row r="369" ht="14.25" customHeight="1">
      <c r="A369" s="2">
        <v>44840.0</v>
      </c>
      <c r="B369" s="1">
        <v>6287.25</v>
      </c>
      <c r="C369" s="3">
        <f t="shared" si="1"/>
        <v>-0.003218365292</v>
      </c>
      <c r="D369" s="113">
        <v>-0.0032</v>
      </c>
      <c r="E369" s="2">
        <v>44840.0</v>
      </c>
      <c r="F369" s="1">
        <v>17331.8</v>
      </c>
      <c r="G369" s="3">
        <f t="shared" si="2"/>
        <v>0.003328644287</v>
      </c>
      <c r="H369" s="113">
        <v>0.0033</v>
      </c>
    </row>
    <row r="370" ht="14.25" customHeight="1">
      <c r="A370" s="2">
        <v>44838.0</v>
      </c>
      <c r="B370" s="1">
        <v>6307.55</v>
      </c>
      <c r="C370" s="3">
        <f t="shared" si="1"/>
        <v>0.01041241159</v>
      </c>
      <c r="D370" s="113">
        <v>0.0104</v>
      </c>
      <c r="E370" s="2">
        <v>44838.0</v>
      </c>
      <c r="F370" s="1">
        <v>17274.3</v>
      </c>
      <c r="G370" s="3">
        <f t="shared" si="2"/>
        <v>0.02291360101</v>
      </c>
      <c r="H370" s="113">
        <v>0.0229</v>
      </c>
    </row>
    <row r="371" ht="14.25" customHeight="1">
      <c r="A371" s="2">
        <v>44837.0</v>
      </c>
      <c r="B371" s="1">
        <v>6242.55</v>
      </c>
      <c r="C371" s="3">
        <f t="shared" si="1"/>
        <v>-0.002006362808</v>
      </c>
      <c r="D371" s="113">
        <v>-0.002</v>
      </c>
      <c r="E371" s="2">
        <v>44837.0</v>
      </c>
      <c r="F371" s="1">
        <v>16887.35</v>
      </c>
      <c r="G371" s="3">
        <f t="shared" si="2"/>
        <v>-0.01210926417</v>
      </c>
      <c r="H371" s="113">
        <v>-0.0121</v>
      </c>
    </row>
    <row r="372" ht="14.25" customHeight="1">
      <c r="A372" s="2">
        <v>44834.0</v>
      </c>
      <c r="B372" s="1">
        <v>6255.1</v>
      </c>
      <c r="C372" s="3">
        <f t="shared" si="1"/>
        <v>0.01282404184</v>
      </c>
      <c r="D372" s="113">
        <v>0.0128</v>
      </c>
      <c r="E372" s="2">
        <v>44834.0</v>
      </c>
      <c r="F372" s="1">
        <v>17094.35</v>
      </c>
      <c r="G372" s="3">
        <f t="shared" si="2"/>
        <v>0.01642575558</v>
      </c>
      <c r="H372" s="113">
        <v>0.0164</v>
      </c>
    </row>
    <row r="373" ht="14.25" customHeight="1">
      <c r="A373" s="2">
        <v>44833.0</v>
      </c>
      <c r="B373" s="1">
        <v>6175.9</v>
      </c>
      <c r="C373" s="3">
        <f t="shared" si="1"/>
        <v>0.0004778914457</v>
      </c>
      <c r="D373" s="113">
        <v>5.0E-4</v>
      </c>
      <c r="E373" s="2">
        <v>44833.0</v>
      </c>
      <c r="F373" s="1">
        <v>16818.1</v>
      </c>
      <c r="G373" s="3">
        <f t="shared" si="2"/>
        <v>-0.002402334713</v>
      </c>
      <c r="H373" s="113">
        <v>-0.0024</v>
      </c>
    </row>
    <row r="374" ht="14.25" customHeight="1">
      <c r="A374" s="2">
        <v>44832.0</v>
      </c>
      <c r="B374" s="1">
        <v>6172.95</v>
      </c>
      <c r="C374" s="3">
        <f t="shared" si="1"/>
        <v>-0.003213383176</v>
      </c>
      <c r="D374" s="113">
        <v>-0.0032</v>
      </c>
      <c r="E374" s="2">
        <v>44832.0</v>
      </c>
      <c r="F374" s="1">
        <v>16858.6</v>
      </c>
      <c r="G374" s="3">
        <f t="shared" si="2"/>
        <v>-0.00874913273</v>
      </c>
      <c r="H374" s="113">
        <v>-0.0087</v>
      </c>
    </row>
    <row r="375" ht="14.25" customHeight="1">
      <c r="A375" s="2">
        <v>44831.0</v>
      </c>
      <c r="B375" s="1">
        <v>6192.85</v>
      </c>
      <c r="C375" s="3">
        <f t="shared" si="1"/>
        <v>0.002549740169</v>
      </c>
      <c r="D375" s="113">
        <v>0.0025</v>
      </c>
      <c r="E375" s="2">
        <v>44831.0</v>
      </c>
      <c r="F375" s="1">
        <v>17007.4</v>
      </c>
      <c r="G375" s="3">
        <f t="shared" si="2"/>
        <v>-0.0005230279203</v>
      </c>
      <c r="H375" s="113">
        <v>-5.0E-4</v>
      </c>
    </row>
    <row r="376" ht="14.25" customHeight="1">
      <c r="A376" s="2">
        <v>44830.0</v>
      </c>
      <c r="B376" s="1">
        <v>6177.1</v>
      </c>
      <c r="C376" s="3">
        <f t="shared" si="1"/>
        <v>0.006050537871</v>
      </c>
      <c r="D376" s="113">
        <v>0.0061</v>
      </c>
      <c r="E376" s="2">
        <v>44830.0</v>
      </c>
      <c r="F376" s="1">
        <v>17016.3</v>
      </c>
      <c r="G376" s="3">
        <f t="shared" si="2"/>
        <v>-0.01795138899</v>
      </c>
      <c r="H376" s="113">
        <v>-0.018</v>
      </c>
    </row>
    <row r="377" ht="14.25" customHeight="1">
      <c r="A377" s="2">
        <v>44827.0</v>
      </c>
      <c r="B377" s="1">
        <v>6139.95</v>
      </c>
      <c r="C377" s="3">
        <f t="shared" si="1"/>
        <v>-0.0159390326</v>
      </c>
      <c r="D377" s="113">
        <v>-0.0159</v>
      </c>
      <c r="E377" s="2">
        <v>44827.0</v>
      </c>
      <c r="F377" s="1">
        <v>17327.35</v>
      </c>
      <c r="G377" s="3">
        <f t="shared" si="2"/>
        <v>-0.01715561152</v>
      </c>
      <c r="H377" s="113">
        <v>-0.0172</v>
      </c>
    </row>
    <row r="378" ht="14.25" customHeight="1">
      <c r="A378" s="2">
        <v>44826.0</v>
      </c>
      <c r="B378" s="1">
        <v>6239.4</v>
      </c>
      <c r="C378" s="3">
        <f t="shared" si="1"/>
        <v>-0.01177588596</v>
      </c>
      <c r="D378" s="113">
        <v>-0.0118</v>
      </c>
      <c r="E378" s="2">
        <v>44826.0</v>
      </c>
      <c r="F378" s="1">
        <v>17629.8</v>
      </c>
      <c r="G378" s="3">
        <f t="shared" si="2"/>
        <v>-0.004997643686</v>
      </c>
      <c r="H378" s="113">
        <v>-0.005</v>
      </c>
    </row>
    <row r="379" ht="14.25" customHeight="1">
      <c r="A379" s="2">
        <v>44825.0</v>
      </c>
      <c r="B379" s="1">
        <v>6313.75</v>
      </c>
      <c r="C379" s="3">
        <f t="shared" si="1"/>
        <v>-0.02635454496</v>
      </c>
      <c r="D379" s="113">
        <v>-0.0264</v>
      </c>
      <c r="E379" s="2">
        <v>44825.0</v>
      </c>
      <c r="F379" s="1">
        <v>17718.35</v>
      </c>
      <c r="G379" s="3">
        <f t="shared" si="2"/>
        <v>-0.005494983512</v>
      </c>
      <c r="H379" s="113">
        <v>-0.0055</v>
      </c>
    </row>
    <row r="380" ht="14.25" customHeight="1">
      <c r="A380" s="2">
        <v>44824.0</v>
      </c>
      <c r="B380" s="1">
        <v>6484.65</v>
      </c>
      <c r="C380" s="3">
        <f t="shared" si="1"/>
        <v>0.003839098431</v>
      </c>
      <c r="D380" s="113">
        <v>0.0038</v>
      </c>
      <c r="E380" s="2">
        <v>44824.0</v>
      </c>
      <c r="F380" s="1">
        <v>17816.25</v>
      </c>
      <c r="G380" s="3">
        <f t="shared" si="2"/>
        <v>0.01100880989</v>
      </c>
      <c r="H380" s="113">
        <v>0.011</v>
      </c>
    </row>
    <row r="381" ht="14.25" customHeight="1">
      <c r="A381" s="2">
        <v>44823.0</v>
      </c>
      <c r="B381" s="1">
        <v>6459.85</v>
      </c>
      <c r="C381" s="3">
        <f t="shared" si="1"/>
        <v>-0.003324898942</v>
      </c>
      <c r="D381" s="113">
        <v>-0.0033</v>
      </c>
      <c r="E381" s="2">
        <v>44823.0</v>
      </c>
      <c r="F381" s="1">
        <v>17622.25</v>
      </c>
      <c r="G381" s="3">
        <f t="shared" si="2"/>
        <v>0.005213666194</v>
      </c>
      <c r="H381" s="113">
        <v>0.0052</v>
      </c>
    </row>
    <row r="382" ht="14.25" customHeight="1">
      <c r="A382" s="2">
        <v>44820.0</v>
      </c>
      <c r="B382" s="1">
        <v>6481.4</v>
      </c>
      <c r="C382" s="3">
        <f t="shared" si="1"/>
        <v>-0.04545621903</v>
      </c>
      <c r="D382" s="113">
        <v>-0.0455</v>
      </c>
      <c r="E382" s="2">
        <v>44820.0</v>
      </c>
      <c r="F382" s="1">
        <v>17530.85</v>
      </c>
      <c r="G382" s="3">
        <f t="shared" si="2"/>
        <v>-0.01938480987</v>
      </c>
      <c r="H382" s="113">
        <v>-0.0194</v>
      </c>
    </row>
    <row r="383" ht="14.25" customHeight="1">
      <c r="A383" s="2">
        <v>44819.0</v>
      </c>
      <c r="B383" s="1">
        <v>6790.05</v>
      </c>
      <c r="C383" s="3">
        <f t="shared" si="1"/>
        <v>-0.01246409483</v>
      </c>
      <c r="D383" s="113">
        <v>-0.0125</v>
      </c>
      <c r="E383" s="2">
        <v>44819.0</v>
      </c>
      <c r="F383" s="1">
        <v>17877.4</v>
      </c>
      <c r="G383" s="3">
        <f t="shared" si="2"/>
        <v>-0.007017982365</v>
      </c>
      <c r="H383" s="113">
        <v>-0.007</v>
      </c>
    </row>
    <row r="384" ht="14.25" customHeight="1">
      <c r="A384" s="2">
        <v>44818.0</v>
      </c>
      <c r="B384" s="1">
        <v>6875.75</v>
      </c>
      <c r="C384" s="3">
        <f t="shared" si="1"/>
        <v>-0.002979858765</v>
      </c>
      <c r="D384" s="113">
        <v>-0.003</v>
      </c>
      <c r="E384" s="2">
        <v>44818.0</v>
      </c>
      <c r="F384" s="1">
        <v>18003.75</v>
      </c>
      <c r="G384" s="3">
        <f t="shared" si="2"/>
        <v>-0.003669054596</v>
      </c>
      <c r="H384" s="113">
        <v>-0.0037</v>
      </c>
    </row>
    <row r="385" ht="14.25" customHeight="1">
      <c r="A385" s="2">
        <v>44817.0</v>
      </c>
      <c r="B385" s="1">
        <v>6896.3</v>
      </c>
      <c r="C385" s="3">
        <f t="shared" si="1"/>
        <v>0.003886689181</v>
      </c>
      <c r="D385" s="113">
        <v>0.0039</v>
      </c>
      <c r="E385" s="2">
        <v>44817.0</v>
      </c>
      <c r="F385" s="1">
        <v>18070.05</v>
      </c>
      <c r="G385" s="3">
        <f t="shared" si="2"/>
        <v>0.007454136432</v>
      </c>
      <c r="H385" s="113">
        <v>0.0075</v>
      </c>
    </row>
    <row r="386" ht="14.25" customHeight="1">
      <c r="A386" s="2">
        <v>44816.0</v>
      </c>
      <c r="B386" s="1">
        <v>6869.6</v>
      </c>
      <c r="C386" s="3">
        <f t="shared" si="1"/>
        <v>0.01267017019</v>
      </c>
      <c r="D386" s="113">
        <v>0.0127</v>
      </c>
      <c r="E386" s="2">
        <v>44816.0</v>
      </c>
      <c r="F386" s="1">
        <v>17936.35</v>
      </c>
      <c r="G386" s="3">
        <f t="shared" si="2"/>
        <v>0.005775695537</v>
      </c>
      <c r="H386" s="113">
        <v>0.0058</v>
      </c>
    </row>
    <row r="387" ht="14.25" customHeight="1">
      <c r="A387" s="2">
        <v>44813.0</v>
      </c>
      <c r="B387" s="1">
        <v>6783.65</v>
      </c>
      <c r="C387" s="3">
        <f t="shared" si="1"/>
        <v>-0.01965417326</v>
      </c>
      <c r="D387" s="113">
        <v>-0.0197</v>
      </c>
      <c r="E387" s="2">
        <v>44813.0</v>
      </c>
      <c r="F387" s="1">
        <v>17833.35</v>
      </c>
      <c r="G387" s="3">
        <f t="shared" si="2"/>
        <v>0.001943956739</v>
      </c>
      <c r="H387" s="113">
        <v>0.0019</v>
      </c>
    </row>
    <row r="388" ht="14.25" customHeight="1">
      <c r="A388" s="2">
        <v>44812.0</v>
      </c>
      <c r="B388" s="1">
        <v>6919.65</v>
      </c>
      <c r="C388" s="3">
        <f t="shared" si="1"/>
        <v>0.02198410823</v>
      </c>
      <c r="D388" s="113">
        <v>0.022</v>
      </c>
      <c r="E388" s="2">
        <v>44812.0</v>
      </c>
      <c r="F388" s="1">
        <v>17798.75</v>
      </c>
      <c r="G388" s="3">
        <f t="shared" si="2"/>
        <v>0.009892535349</v>
      </c>
      <c r="H388" s="113">
        <v>0.0099</v>
      </c>
    </row>
    <row r="389" ht="14.25" customHeight="1">
      <c r="A389" s="2">
        <v>44811.0</v>
      </c>
      <c r="B389" s="1">
        <v>6770.8</v>
      </c>
      <c r="C389" s="3">
        <f t="shared" si="1"/>
        <v>0.04238318836</v>
      </c>
      <c r="D389" s="113">
        <v>0.0424</v>
      </c>
      <c r="E389" s="2">
        <v>44811.0</v>
      </c>
      <c r="F389" s="1">
        <v>17624.4</v>
      </c>
      <c r="G389" s="3">
        <f t="shared" si="2"/>
        <v>-0.001767144702</v>
      </c>
      <c r="H389" s="113">
        <v>-0.0018</v>
      </c>
    </row>
    <row r="390" ht="14.25" customHeight="1">
      <c r="A390" s="2">
        <v>44810.0</v>
      </c>
      <c r="B390" s="1">
        <v>6495.5</v>
      </c>
      <c r="C390" s="3">
        <f t="shared" si="1"/>
        <v>-0.004055535538</v>
      </c>
      <c r="D390" s="113">
        <v>-0.0041</v>
      </c>
      <c r="E390" s="2">
        <v>44810.0</v>
      </c>
      <c r="F390" s="1">
        <v>17655.6</v>
      </c>
      <c r="G390" s="3">
        <f t="shared" si="2"/>
        <v>-0.0005773868152</v>
      </c>
      <c r="H390" s="113">
        <v>-6.0E-4</v>
      </c>
    </row>
    <row r="391" ht="14.25" customHeight="1">
      <c r="A391" s="2">
        <v>44809.0</v>
      </c>
      <c r="B391" s="1">
        <v>6521.95</v>
      </c>
      <c r="C391" s="3">
        <f t="shared" si="1"/>
        <v>-0.008445458001</v>
      </c>
      <c r="D391" s="113">
        <v>-0.0084</v>
      </c>
      <c r="E391" s="2">
        <v>44809.0</v>
      </c>
      <c r="F391" s="1">
        <v>17665.8</v>
      </c>
      <c r="G391" s="3">
        <f t="shared" si="2"/>
        <v>0.007203760665</v>
      </c>
      <c r="H391" s="113">
        <v>0.0072</v>
      </c>
    </row>
    <row r="392" ht="14.25" customHeight="1">
      <c r="A392" s="2">
        <v>44806.0</v>
      </c>
      <c r="B392" s="1">
        <v>6577.5</v>
      </c>
      <c r="C392" s="3">
        <f t="shared" si="1"/>
        <v>-0.008292499058</v>
      </c>
      <c r="D392" s="113">
        <v>-0.0083</v>
      </c>
      <c r="E392" s="2">
        <v>44806.0</v>
      </c>
      <c r="F392" s="1">
        <v>17539.45</v>
      </c>
      <c r="G392" s="3">
        <f t="shared" si="2"/>
        <v>-0.0001909615341</v>
      </c>
      <c r="H392" s="113">
        <v>-2.0E-4</v>
      </c>
    </row>
    <row r="393" ht="14.25" customHeight="1">
      <c r="A393" s="2">
        <v>44805.0</v>
      </c>
      <c r="B393" s="1">
        <v>6632.5</v>
      </c>
      <c r="C393" s="3">
        <f t="shared" si="1"/>
        <v>-0.006791107916</v>
      </c>
      <c r="D393" s="113">
        <v>-0.0068</v>
      </c>
      <c r="E393" s="2">
        <v>44805.0</v>
      </c>
      <c r="F393" s="1">
        <v>17542.8</v>
      </c>
      <c r="G393" s="3">
        <f t="shared" si="2"/>
        <v>-0.01219079581</v>
      </c>
      <c r="H393" s="113">
        <v>-0.0122</v>
      </c>
    </row>
    <row r="394" ht="14.25" customHeight="1">
      <c r="A394" s="2">
        <v>44803.0</v>
      </c>
      <c r="B394" s="1">
        <v>6677.85</v>
      </c>
      <c r="C394" s="3">
        <f t="shared" si="1"/>
        <v>0.02636675222</v>
      </c>
      <c r="D394" s="113">
        <v>0.0264</v>
      </c>
      <c r="E394" s="2">
        <v>44803.0</v>
      </c>
      <c r="F394" s="1">
        <v>17759.3</v>
      </c>
      <c r="G394" s="3">
        <f t="shared" si="2"/>
        <v>0.02578424181</v>
      </c>
      <c r="H394" s="113">
        <v>0.0258</v>
      </c>
    </row>
    <row r="395" ht="14.25" customHeight="1">
      <c r="A395" s="2">
        <v>44802.0</v>
      </c>
      <c r="B395" s="1">
        <v>6506.3</v>
      </c>
      <c r="C395" s="3">
        <f t="shared" si="1"/>
        <v>-0.001664838158</v>
      </c>
      <c r="D395" s="113">
        <v>-0.0017</v>
      </c>
      <c r="E395" s="2">
        <v>44802.0</v>
      </c>
      <c r="F395" s="1">
        <v>17312.9</v>
      </c>
      <c r="G395" s="3">
        <f t="shared" si="2"/>
        <v>-0.01400998924</v>
      </c>
      <c r="H395" s="113">
        <v>-0.014</v>
      </c>
    </row>
    <row r="396" ht="14.25" customHeight="1">
      <c r="A396" s="2">
        <v>44799.0</v>
      </c>
      <c r="B396" s="1">
        <v>6517.15</v>
      </c>
      <c r="C396" s="3">
        <f t="shared" si="1"/>
        <v>0.006501880294</v>
      </c>
      <c r="D396" s="113">
        <v>0.0065</v>
      </c>
      <c r="E396" s="2">
        <v>44799.0</v>
      </c>
      <c r="F396" s="1">
        <v>17558.9</v>
      </c>
      <c r="G396" s="3">
        <f t="shared" si="2"/>
        <v>0.002080188558</v>
      </c>
      <c r="H396" s="113">
        <v>0.0021</v>
      </c>
    </row>
    <row r="397" ht="14.25" customHeight="1">
      <c r="A397" s="2">
        <v>44798.0</v>
      </c>
      <c r="B397" s="1">
        <v>6475.05</v>
      </c>
      <c r="C397" s="3">
        <f t="shared" si="1"/>
        <v>-0.005116504183</v>
      </c>
      <c r="D397" s="113">
        <v>-0.0051</v>
      </c>
      <c r="E397" s="2">
        <v>44798.0</v>
      </c>
      <c r="F397" s="1">
        <v>17522.45</v>
      </c>
      <c r="G397" s="3">
        <f t="shared" si="2"/>
        <v>-0.004686182011</v>
      </c>
      <c r="H397" s="113">
        <v>-0.0047</v>
      </c>
    </row>
    <row r="398" ht="14.25" customHeight="1">
      <c r="A398" s="2">
        <v>44797.0</v>
      </c>
      <c r="B398" s="1">
        <v>6508.35</v>
      </c>
      <c r="C398" s="3">
        <f t="shared" si="1"/>
        <v>0.001993718632</v>
      </c>
      <c r="D398" s="113">
        <v>0.002</v>
      </c>
      <c r="E398" s="2">
        <v>44797.0</v>
      </c>
      <c r="F398" s="1">
        <v>17604.95</v>
      </c>
      <c r="G398" s="3">
        <f t="shared" si="2"/>
        <v>0.001561655526</v>
      </c>
      <c r="H398" s="113">
        <v>0.0016</v>
      </c>
    </row>
    <row r="399" ht="14.25" customHeight="1">
      <c r="A399" s="2">
        <v>44796.0</v>
      </c>
      <c r="B399" s="1">
        <v>6495.4</v>
      </c>
      <c r="C399" s="3">
        <f t="shared" si="1"/>
        <v>0.004313877078</v>
      </c>
      <c r="D399" s="113">
        <v>0.0043</v>
      </c>
      <c r="E399" s="2">
        <v>44796.0</v>
      </c>
      <c r="F399" s="1">
        <v>17577.5</v>
      </c>
      <c r="G399" s="3">
        <f t="shared" si="2"/>
        <v>0.004962637287</v>
      </c>
      <c r="H399" s="113">
        <v>0.005</v>
      </c>
    </row>
    <row r="400" ht="14.25" customHeight="1">
      <c r="A400" s="2">
        <v>44795.0</v>
      </c>
      <c r="B400" s="1">
        <v>6467.5</v>
      </c>
      <c r="C400" s="3">
        <f t="shared" si="1"/>
        <v>-0.02708516672</v>
      </c>
      <c r="D400" s="113">
        <v>-0.0271</v>
      </c>
      <c r="E400" s="2">
        <v>44795.0</v>
      </c>
      <c r="F400" s="1">
        <v>17490.7</v>
      </c>
      <c r="G400" s="3">
        <f t="shared" si="2"/>
        <v>-0.01507732938</v>
      </c>
      <c r="H400" s="113">
        <v>-0.0151</v>
      </c>
    </row>
    <row r="401" ht="14.25" customHeight="1">
      <c r="A401" s="2">
        <v>44792.0</v>
      </c>
      <c r="B401" s="1">
        <v>6647.55</v>
      </c>
      <c r="C401" s="3">
        <f t="shared" si="1"/>
        <v>-0.008412950574</v>
      </c>
      <c r="D401" s="113">
        <v>-0.0084</v>
      </c>
      <c r="E401" s="2">
        <v>44792.0</v>
      </c>
      <c r="F401" s="1">
        <v>17758.45</v>
      </c>
      <c r="G401" s="3">
        <f t="shared" si="2"/>
        <v>-0.01102943224</v>
      </c>
      <c r="H401" s="113">
        <v>-0.011</v>
      </c>
    </row>
    <row r="402" ht="14.25" customHeight="1">
      <c r="A402" s="2">
        <v>44791.0</v>
      </c>
      <c r="B402" s="1">
        <v>6703.95</v>
      </c>
      <c r="C402" s="3">
        <f t="shared" si="1"/>
        <v>0.01423632911</v>
      </c>
      <c r="D402" s="113">
        <v>0.0142</v>
      </c>
      <c r="E402" s="2">
        <v>44791.0</v>
      </c>
      <c r="F402" s="1">
        <v>17956.5</v>
      </c>
      <c r="G402" s="3">
        <f t="shared" si="2"/>
        <v>0.0006826699361</v>
      </c>
      <c r="H402" s="113">
        <v>7.0E-4</v>
      </c>
    </row>
    <row r="403" ht="14.25" customHeight="1">
      <c r="A403" s="2">
        <v>44790.0</v>
      </c>
      <c r="B403" s="1">
        <v>6609.85</v>
      </c>
      <c r="C403" s="3">
        <f t="shared" si="1"/>
        <v>-0.00693359375</v>
      </c>
      <c r="D403" s="113">
        <v>-0.0069</v>
      </c>
      <c r="E403" s="2">
        <v>44790.0</v>
      </c>
      <c r="F403" s="1">
        <v>17944.25</v>
      </c>
      <c r="G403" s="3">
        <f t="shared" si="2"/>
        <v>0.006675923199</v>
      </c>
      <c r="H403" s="113">
        <v>0.0067</v>
      </c>
    </row>
    <row r="404" ht="14.25" customHeight="1">
      <c r="A404" s="2">
        <v>44789.0</v>
      </c>
      <c r="B404" s="1">
        <v>6656.0</v>
      </c>
      <c r="C404" s="3">
        <f t="shared" si="1"/>
        <v>0.01474242678</v>
      </c>
      <c r="D404" s="113">
        <v>0.0147</v>
      </c>
      <c r="E404" s="2">
        <v>44789.0</v>
      </c>
      <c r="F404" s="1">
        <v>17825.25</v>
      </c>
      <c r="G404" s="3">
        <f t="shared" si="2"/>
        <v>0.007181541574</v>
      </c>
      <c r="H404" s="113">
        <v>0.0072</v>
      </c>
    </row>
    <row r="405" ht="14.25" customHeight="1">
      <c r="A405" s="2">
        <v>44785.0</v>
      </c>
      <c r="B405" s="1">
        <v>6559.3</v>
      </c>
      <c r="C405" s="3">
        <f t="shared" si="1"/>
        <v>-0.005729790362</v>
      </c>
      <c r="D405" s="113">
        <v>-0.0057</v>
      </c>
      <c r="E405" s="2">
        <v>44785.0</v>
      </c>
      <c r="F405" s="1">
        <v>17698.15</v>
      </c>
      <c r="G405" s="3">
        <f t="shared" si="2"/>
        <v>0.00221699983</v>
      </c>
      <c r="H405" s="113">
        <v>0.0022</v>
      </c>
    </row>
    <row r="406" ht="14.25" customHeight="1">
      <c r="A406" s="2">
        <v>44784.0</v>
      </c>
      <c r="B406" s="1">
        <v>6597.1</v>
      </c>
      <c r="C406" s="3">
        <f t="shared" si="1"/>
        <v>0.0002198418655</v>
      </c>
      <c r="D406" s="113">
        <v>2.0E-4</v>
      </c>
      <c r="E406" s="2">
        <v>44784.0</v>
      </c>
      <c r="F406" s="1">
        <v>17659.0</v>
      </c>
      <c r="G406" s="3">
        <f t="shared" si="2"/>
        <v>0.007085929369</v>
      </c>
      <c r="H406" s="113">
        <v>0.0071</v>
      </c>
    </row>
    <row r="407" ht="14.25" customHeight="1">
      <c r="A407" s="2">
        <v>44783.0</v>
      </c>
      <c r="B407" s="1">
        <v>6595.65</v>
      </c>
      <c r="C407" s="3">
        <f t="shared" si="1"/>
        <v>-0.01230935106</v>
      </c>
      <c r="D407" s="113">
        <v>-0.0123</v>
      </c>
      <c r="E407" s="2">
        <v>44783.0</v>
      </c>
      <c r="F407" s="1">
        <v>17534.75</v>
      </c>
      <c r="G407" s="3">
        <f t="shared" si="2"/>
        <v>0.0005506387981</v>
      </c>
      <c r="H407" s="113">
        <v>6.0E-4</v>
      </c>
    </row>
    <row r="408" ht="14.25" customHeight="1">
      <c r="A408" s="2">
        <v>44781.0</v>
      </c>
      <c r="B408" s="1">
        <v>6677.85</v>
      </c>
      <c r="C408" s="3">
        <f t="shared" si="1"/>
        <v>-0.01436857953</v>
      </c>
      <c r="D408" s="113">
        <v>-0.0144</v>
      </c>
      <c r="E408" s="2">
        <v>44781.0</v>
      </c>
      <c r="F408" s="1">
        <v>17525.1</v>
      </c>
      <c r="G408" s="3">
        <f t="shared" si="2"/>
        <v>0.007334387125</v>
      </c>
      <c r="H408" s="113">
        <v>0.0073</v>
      </c>
    </row>
    <row r="409" ht="14.25" customHeight="1">
      <c r="A409" s="2">
        <v>44778.0</v>
      </c>
      <c r="B409" s="1">
        <v>6775.2</v>
      </c>
      <c r="C409" s="3">
        <f t="shared" si="1"/>
        <v>0.02840749539</v>
      </c>
      <c r="D409" s="113">
        <v>0.0284</v>
      </c>
      <c r="E409" s="2">
        <v>44778.0</v>
      </c>
      <c r="F409" s="1">
        <v>17397.5</v>
      </c>
      <c r="G409" s="3">
        <f t="shared" si="2"/>
        <v>0.000891727074</v>
      </c>
      <c r="H409" s="113">
        <v>9.0E-4</v>
      </c>
    </row>
    <row r="410" ht="14.25" customHeight="1">
      <c r="A410" s="2">
        <v>44777.0</v>
      </c>
      <c r="B410" s="1">
        <v>6588.05</v>
      </c>
      <c r="C410" s="3">
        <f t="shared" si="1"/>
        <v>-0.002218789283</v>
      </c>
      <c r="D410" s="113">
        <v>-0.0022</v>
      </c>
      <c r="E410" s="2">
        <v>44777.0</v>
      </c>
      <c r="F410" s="1">
        <v>17382.0</v>
      </c>
      <c r="G410" s="3">
        <f t="shared" si="2"/>
        <v>-0.0003536891504</v>
      </c>
      <c r="H410" s="113">
        <v>-4.0E-4</v>
      </c>
    </row>
    <row r="411" ht="14.25" customHeight="1">
      <c r="A411" s="2">
        <v>44776.0</v>
      </c>
      <c r="B411" s="1">
        <v>6602.7</v>
      </c>
      <c r="C411" s="3">
        <f t="shared" si="1"/>
        <v>-0.007306842271</v>
      </c>
      <c r="D411" s="113">
        <v>-0.0073</v>
      </c>
      <c r="E411" s="2">
        <v>44776.0</v>
      </c>
      <c r="F411" s="1">
        <v>17388.15</v>
      </c>
      <c r="G411" s="3">
        <f t="shared" si="2"/>
        <v>0.002461740687</v>
      </c>
      <c r="H411" s="113">
        <v>0.0025</v>
      </c>
    </row>
    <row r="412" ht="14.25" customHeight="1">
      <c r="A412" s="2">
        <v>44775.0</v>
      </c>
      <c r="B412" s="1">
        <v>6651.3</v>
      </c>
      <c r="C412" s="3">
        <f t="shared" si="1"/>
        <v>-0.000953790001</v>
      </c>
      <c r="D412" s="113">
        <v>-0.001</v>
      </c>
      <c r="E412" s="2">
        <v>44775.0</v>
      </c>
      <c r="F412" s="1">
        <v>17345.45</v>
      </c>
      <c r="G412" s="3">
        <f t="shared" si="2"/>
        <v>0.0003114177871</v>
      </c>
      <c r="H412" s="113">
        <v>3.0E-4</v>
      </c>
    </row>
    <row r="413" ht="14.25" customHeight="1">
      <c r="A413" s="2">
        <v>44774.0</v>
      </c>
      <c r="B413" s="1">
        <v>6657.65</v>
      </c>
      <c r="C413" s="3">
        <f t="shared" si="1"/>
        <v>0.01724269649</v>
      </c>
      <c r="D413" s="113">
        <v>0.0172</v>
      </c>
      <c r="E413" s="2">
        <v>44774.0</v>
      </c>
      <c r="F413" s="1">
        <v>17340.05</v>
      </c>
      <c r="G413" s="3">
        <f t="shared" si="2"/>
        <v>0.01059548614</v>
      </c>
      <c r="H413" s="113">
        <v>0.0106</v>
      </c>
    </row>
    <row r="414" ht="14.25" customHeight="1">
      <c r="A414" s="2">
        <v>44771.0</v>
      </c>
      <c r="B414" s="1">
        <v>6544.8</v>
      </c>
      <c r="C414" s="3">
        <f t="shared" si="1"/>
        <v>0.01136565579</v>
      </c>
      <c r="D414" s="113">
        <v>0.0114</v>
      </c>
      <c r="E414" s="2">
        <v>44771.0</v>
      </c>
      <c r="F414" s="1">
        <v>17158.25</v>
      </c>
      <c r="G414" s="3">
        <f t="shared" si="2"/>
        <v>0.01350593044</v>
      </c>
      <c r="H414" s="113">
        <v>0.0135</v>
      </c>
    </row>
    <row r="415" ht="14.25" customHeight="1">
      <c r="A415" s="2">
        <v>44770.0</v>
      </c>
      <c r="B415" s="1">
        <v>6471.25</v>
      </c>
      <c r="C415" s="3">
        <f t="shared" si="1"/>
        <v>-0.00980819696</v>
      </c>
      <c r="D415" s="113">
        <v>-0.0098</v>
      </c>
      <c r="E415" s="2">
        <v>44770.0</v>
      </c>
      <c r="F415" s="1">
        <v>16929.6</v>
      </c>
      <c r="G415" s="3">
        <f t="shared" si="2"/>
        <v>0.01729380235</v>
      </c>
      <c r="H415" s="113">
        <v>0.0173</v>
      </c>
    </row>
    <row r="416" ht="14.25" customHeight="1">
      <c r="A416" s="2">
        <v>44769.0</v>
      </c>
      <c r="B416" s="1">
        <v>6535.35</v>
      </c>
      <c r="C416" s="3">
        <f t="shared" si="1"/>
        <v>0.02120428461</v>
      </c>
      <c r="D416" s="113">
        <v>0.0212</v>
      </c>
      <c r="E416" s="2">
        <v>44769.0</v>
      </c>
      <c r="F416" s="1">
        <v>16641.8</v>
      </c>
      <c r="G416" s="3">
        <f t="shared" si="2"/>
        <v>0.009582106122</v>
      </c>
      <c r="H416" s="113">
        <v>0.0096</v>
      </c>
    </row>
    <row r="417" ht="14.25" customHeight="1">
      <c r="A417" s="2">
        <v>44768.0</v>
      </c>
      <c r="B417" s="1">
        <v>6399.65</v>
      </c>
      <c r="C417" s="3">
        <f t="shared" si="1"/>
        <v>0.002624199032</v>
      </c>
      <c r="D417" s="113">
        <v>0.0026</v>
      </c>
      <c r="E417" s="2">
        <v>44768.0</v>
      </c>
      <c r="F417" s="1">
        <v>16483.85</v>
      </c>
      <c r="G417" s="3">
        <f t="shared" si="2"/>
        <v>-0.00884793458</v>
      </c>
      <c r="H417" s="113">
        <v>-0.0088</v>
      </c>
    </row>
    <row r="418" ht="14.25" customHeight="1">
      <c r="A418" s="2">
        <v>44767.0</v>
      </c>
      <c r="B418" s="1">
        <v>6382.9</v>
      </c>
      <c r="C418" s="3">
        <f t="shared" si="1"/>
        <v>-0.01173610789</v>
      </c>
      <c r="D418" s="113">
        <v>-0.0117</v>
      </c>
      <c r="E418" s="2">
        <v>44767.0</v>
      </c>
      <c r="F418" s="1">
        <v>16631.0</v>
      </c>
      <c r="G418" s="3">
        <f t="shared" si="2"/>
        <v>-0.005290245792</v>
      </c>
      <c r="H418" s="113">
        <v>-0.0053</v>
      </c>
    </row>
    <row r="419" ht="14.25" customHeight="1">
      <c r="A419" s="2">
        <v>44764.0</v>
      </c>
      <c r="B419" s="1">
        <v>6458.7</v>
      </c>
      <c r="C419" s="3">
        <f t="shared" si="1"/>
        <v>0.05350123151</v>
      </c>
      <c r="D419" s="113">
        <v>0.0535</v>
      </c>
      <c r="E419" s="2">
        <v>44764.0</v>
      </c>
      <c r="F419" s="1">
        <v>16719.45</v>
      </c>
      <c r="G419" s="3">
        <f t="shared" si="2"/>
        <v>0.006877343009</v>
      </c>
      <c r="H419" s="113">
        <v>0.0069</v>
      </c>
    </row>
    <row r="420" ht="14.25" customHeight="1">
      <c r="A420" s="2">
        <v>44763.0</v>
      </c>
      <c r="B420" s="1">
        <v>6130.7</v>
      </c>
      <c r="C420" s="3">
        <f t="shared" si="1"/>
        <v>0.006848415175</v>
      </c>
      <c r="D420" s="113">
        <v>0.0068</v>
      </c>
      <c r="E420" s="2">
        <v>44763.0</v>
      </c>
      <c r="F420" s="1">
        <v>16605.25</v>
      </c>
      <c r="G420" s="3">
        <f t="shared" si="2"/>
        <v>0.005108695981</v>
      </c>
      <c r="H420" s="113">
        <v>0.0051</v>
      </c>
    </row>
    <row r="421" ht="14.25" customHeight="1">
      <c r="A421" s="2">
        <v>44762.0</v>
      </c>
      <c r="B421" s="1">
        <v>6089.0</v>
      </c>
      <c r="C421" s="3">
        <f t="shared" si="1"/>
        <v>0.0005175940912</v>
      </c>
      <c r="D421" s="113">
        <v>5.0E-4</v>
      </c>
      <c r="E421" s="2">
        <v>44762.0</v>
      </c>
      <c r="F421" s="1">
        <v>16520.85</v>
      </c>
      <c r="G421" s="3">
        <f t="shared" si="2"/>
        <v>0.01103390033</v>
      </c>
      <c r="H421" s="113">
        <v>0.011</v>
      </c>
    </row>
    <row r="422" ht="14.25" customHeight="1">
      <c r="A422" s="2">
        <v>44761.0</v>
      </c>
      <c r="B422" s="1">
        <v>6085.85</v>
      </c>
      <c r="C422" s="3">
        <f t="shared" si="1"/>
        <v>0.01729239101</v>
      </c>
      <c r="D422" s="113">
        <v>0.0173</v>
      </c>
      <c r="E422" s="2">
        <v>44761.0</v>
      </c>
      <c r="F422" s="1">
        <v>16340.55</v>
      </c>
      <c r="G422" s="3">
        <f t="shared" si="2"/>
        <v>0.003811776269</v>
      </c>
      <c r="H422" s="113">
        <v>0.0038</v>
      </c>
    </row>
    <row r="423" ht="14.25" customHeight="1">
      <c r="A423" s="2">
        <v>44760.0</v>
      </c>
      <c r="B423" s="1">
        <v>5982.4</v>
      </c>
      <c r="C423" s="3">
        <f t="shared" si="1"/>
        <v>0.0301960548</v>
      </c>
      <c r="D423" s="113">
        <v>0.0302</v>
      </c>
      <c r="E423" s="2">
        <v>44760.0</v>
      </c>
      <c r="F423" s="1">
        <v>16278.5</v>
      </c>
      <c r="G423" s="3">
        <f t="shared" si="2"/>
        <v>0.0142873165</v>
      </c>
      <c r="H423" s="113">
        <v>0.0143</v>
      </c>
    </row>
    <row r="424" ht="14.25" customHeight="1">
      <c r="A424" s="2">
        <v>44757.0</v>
      </c>
      <c r="B424" s="1">
        <v>5807.05</v>
      </c>
      <c r="C424" s="3">
        <f t="shared" si="1"/>
        <v>0.01255438052</v>
      </c>
      <c r="D424" s="113">
        <v>0.0126</v>
      </c>
      <c r="E424" s="2">
        <v>44757.0</v>
      </c>
      <c r="F424" s="1">
        <v>16049.2</v>
      </c>
      <c r="G424" s="3">
        <f t="shared" si="2"/>
        <v>0.00693597011</v>
      </c>
      <c r="H424" s="113">
        <v>0.0069</v>
      </c>
    </row>
    <row r="425" ht="14.25" customHeight="1">
      <c r="A425" s="2">
        <v>44756.0</v>
      </c>
      <c r="B425" s="1">
        <v>5735.05</v>
      </c>
      <c r="C425" s="3">
        <f t="shared" si="1"/>
        <v>-0.01101923624</v>
      </c>
      <c r="D425" s="113">
        <v>-0.011</v>
      </c>
      <c r="E425" s="2">
        <v>44756.0</v>
      </c>
      <c r="F425" s="1">
        <v>15938.65</v>
      </c>
      <c r="G425" s="3">
        <f t="shared" si="2"/>
        <v>-0.001753655275</v>
      </c>
      <c r="H425" s="113">
        <v>-0.0018</v>
      </c>
    </row>
    <row r="426" ht="14.25" customHeight="1">
      <c r="A426" s="2">
        <v>44755.0</v>
      </c>
      <c r="B426" s="1">
        <v>5798.95</v>
      </c>
      <c r="C426" s="3">
        <f t="shared" si="1"/>
        <v>0.00347820068</v>
      </c>
      <c r="D426" s="113">
        <v>0.0035</v>
      </c>
      <c r="E426" s="2">
        <v>44755.0</v>
      </c>
      <c r="F426" s="1">
        <v>15966.65</v>
      </c>
      <c r="G426" s="3">
        <f t="shared" si="2"/>
        <v>-0.00570732892</v>
      </c>
      <c r="H426" s="113">
        <v>-0.0057</v>
      </c>
    </row>
    <row r="427" ht="14.25" customHeight="1">
      <c r="A427" s="2">
        <v>44754.0</v>
      </c>
      <c r="B427" s="1">
        <v>5778.85</v>
      </c>
      <c r="C427" s="3">
        <f t="shared" si="1"/>
        <v>-0.01287953196</v>
      </c>
      <c r="D427" s="113">
        <v>-0.0129</v>
      </c>
      <c r="E427" s="2">
        <v>44754.0</v>
      </c>
      <c r="F427" s="1">
        <v>16058.3</v>
      </c>
      <c r="G427" s="3">
        <f t="shared" si="2"/>
        <v>-0.009724963</v>
      </c>
      <c r="H427" s="113">
        <v>-0.0097</v>
      </c>
    </row>
    <row r="428" ht="14.25" customHeight="1">
      <c r="A428" s="2">
        <v>44753.0</v>
      </c>
      <c r="B428" s="1">
        <v>5854.25</v>
      </c>
      <c r="C428" s="3">
        <f t="shared" si="1"/>
        <v>0.002594577932</v>
      </c>
      <c r="D428" s="113">
        <v>0.0026</v>
      </c>
      <c r="E428" s="2">
        <v>44753.0</v>
      </c>
      <c r="F428" s="1">
        <v>16216.0</v>
      </c>
      <c r="G428" s="3">
        <f t="shared" si="2"/>
        <v>-0.0002835900028</v>
      </c>
      <c r="H428" s="113">
        <v>-3.0E-4</v>
      </c>
    </row>
    <row r="429" ht="14.25" customHeight="1">
      <c r="A429" s="2">
        <v>44750.0</v>
      </c>
      <c r="B429" s="1">
        <v>5839.1</v>
      </c>
      <c r="C429" s="3">
        <f t="shared" si="1"/>
        <v>0.00004281665054</v>
      </c>
      <c r="D429" s="113">
        <v>0.0</v>
      </c>
      <c r="E429" s="2">
        <v>44750.0</v>
      </c>
      <c r="F429" s="1">
        <v>16220.6</v>
      </c>
      <c r="G429" s="3">
        <f t="shared" si="2"/>
        <v>0.005436096424</v>
      </c>
      <c r="H429" s="113">
        <v>0.0054</v>
      </c>
    </row>
    <row r="430" ht="14.25" customHeight="1">
      <c r="A430" s="2">
        <v>44749.0</v>
      </c>
      <c r="B430" s="1">
        <v>5838.85</v>
      </c>
      <c r="C430" s="3">
        <f t="shared" si="1"/>
        <v>0.001853106957</v>
      </c>
      <c r="D430" s="113">
        <v>0.0019</v>
      </c>
      <c r="E430" s="2">
        <v>44749.0</v>
      </c>
      <c r="F430" s="1">
        <v>16132.9</v>
      </c>
      <c r="G430" s="3">
        <f t="shared" si="2"/>
        <v>0.008949455278</v>
      </c>
      <c r="H430" s="113">
        <v>0.0089</v>
      </c>
    </row>
    <row r="431" ht="14.25" customHeight="1">
      <c r="A431" s="2">
        <v>44748.0</v>
      </c>
      <c r="B431" s="1">
        <v>5828.05</v>
      </c>
      <c r="C431" s="3">
        <f t="shared" si="1"/>
        <v>0.01712056824</v>
      </c>
      <c r="D431" s="113">
        <v>0.0171</v>
      </c>
      <c r="E431" s="2">
        <v>44748.0</v>
      </c>
      <c r="F431" s="1">
        <v>15989.8</v>
      </c>
      <c r="G431" s="3">
        <f t="shared" si="2"/>
        <v>0.01131817707</v>
      </c>
      <c r="H431" s="113">
        <v>0.0113</v>
      </c>
    </row>
    <row r="432" ht="14.25" customHeight="1">
      <c r="A432" s="2">
        <v>44747.0</v>
      </c>
      <c r="B432" s="1">
        <v>5729.95</v>
      </c>
      <c r="C432" s="3">
        <f t="shared" si="1"/>
        <v>0.003660854258</v>
      </c>
      <c r="D432" s="113">
        <v>0.0037</v>
      </c>
      <c r="E432" s="2">
        <v>44747.0</v>
      </c>
      <c r="F432" s="1">
        <v>15810.85</v>
      </c>
      <c r="G432" s="3">
        <f t="shared" si="2"/>
        <v>-0.00154717136</v>
      </c>
      <c r="H432" s="113">
        <v>-0.0015</v>
      </c>
    </row>
    <row r="433" ht="14.25" customHeight="1">
      <c r="A433" s="2">
        <v>44746.0</v>
      </c>
      <c r="B433" s="1">
        <v>5709.05</v>
      </c>
      <c r="C433" s="3">
        <f t="shared" si="1"/>
        <v>0.003048298399</v>
      </c>
      <c r="D433" s="113">
        <v>0.003</v>
      </c>
      <c r="E433" s="2">
        <v>44746.0</v>
      </c>
      <c r="F433" s="1">
        <v>15835.35</v>
      </c>
      <c r="G433" s="3">
        <f t="shared" si="2"/>
        <v>0.005288200583</v>
      </c>
      <c r="H433" s="113">
        <v>0.0053</v>
      </c>
    </row>
    <row r="434" ht="14.25" customHeight="1">
      <c r="A434" s="2">
        <v>44743.0</v>
      </c>
      <c r="B434" s="1">
        <v>5691.7</v>
      </c>
      <c r="C434" s="3">
        <f t="shared" si="1"/>
        <v>0.01505180747</v>
      </c>
      <c r="D434" s="113">
        <v>0.0151</v>
      </c>
      <c r="E434" s="2">
        <v>44743.0</v>
      </c>
      <c r="F434" s="1">
        <v>15752.05</v>
      </c>
      <c r="G434" s="3">
        <f t="shared" si="2"/>
        <v>-0.001787043931</v>
      </c>
      <c r="H434" s="113">
        <v>-0.0018</v>
      </c>
    </row>
    <row r="435" ht="14.25" customHeight="1">
      <c r="A435" s="2">
        <v>44742.0</v>
      </c>
      <c r="B435" s="1">
        <v>5607.3</v>
      </c>
      <c r="C435" s="3">
        <f t="shared" si="1"/>
        <v>-0.001957887617</v>
      </c>
      <c r="D435" s="113">
        <v>-0.002</v>
      </c>
      <c r="E435" s="2">
        <v>44742.0</v>
      </c>
      <c r="F435" s="1">
        <v>15780.25</v>
      </c>
      <c r="G435" s="3">
        <f t="shared" si="2"/>
        <v>-0.001193105936</v>
      </c>
      <c r="H435" s="113">
        <v>-0.0012</v>
      </c>
    </row>
    <row r="436" ht="14.25" customHeight="1">
      <c r="A436" s="2">
        <v>44741.0</v>
      </c>
      <c r="B436" s="1">
        <v>5618.3</v>
      </c>
      <c r="C436" s="3">
        <f t="shared" si="1"/>
        <v>0.008173702391</v>
      </c>
      <c r="D436" s="113">
        <v>0.0082</v>
      </c>
      <c r="E436" s="2">
        <v>44741.0</v>
      </c>
      <c r="F436" s="1">
        <v>15799.1</v>
      </c>
      <c r="G436" s="3">
        <f t="shared" si="2"/>
        <v>-0.003223934083</v>
      </c>
      <c r="H436" s="113">
        <v>-0.0032</v>
      </c>
    </row>
    <row r="437" ht="14.25" customHeight="1">
      <c r="A437" s="2">
        <v>44740.0</v>
      </c>
      <c r="B437" s="1">
        <v>5572.75</v>
      </c>
      <c r="C437" s="3">
        <f t="shared" si="1"/>
        <v>0.002248100355</v>
      </c>
      <c r="D437" s="113">
        <v>0.0022</v>
      </c>
      <c r="E437" s="2">
        <v>44740.0</v>
      </c>
      <c r="F437" s="1">
        <v>15850.2</v>
      </c>
      <c r="G437" s="3">
        <f t="shared" si="2"/>
        <v>0.001146408709</v>
      </c>
      <c r="H437" s="113">
        <v>0.0011</v>
      </c>
    </row>
    <row r="438" ht="14.25" customHeight="1">
      <c r="A438" s="2">
        <v>44739.0</v>
      </c>
      <c r="B438" s="1">
        <v>5560.25</v>
      </c>
      <c r="C438" s="3">
        <f t="shared" si="1"/>
        <v>0.01681509793</v>
      </c>
      <c r="D438" s="113">
        <v>0.0168</v>
      </c>
      <c r="E438" s="2">
        <v>44739.0</v>
      </c>
      <c r="F438" s="1">
        <v>15832.05</v>
      </c>
      <c r="G438" s="3">
        <f t="shared" si="2"/>
        <v>0.008459002819</v>
      </c>
      <c r="H438" s="113">
        <v>0.0085</v>
      </c>
    </row>
    <row r="439" ht="14.25" customHeight="1">
      <c r="A439" s="2">
        <v>44736.0</v>
      </c>
      <c r="B439" s="1">
        <v>5468.3</v>
      </c>
      <c r="C439" s="3">
        <f t="shared" si="1"/>
        <v>0.01072029277</v>
      </c>
      <c r="D439" s="113">
        <v>0.0107</v>
      </c>
      <c r="E439" s="2">
        <v>44736.0</v>
      </c>
      <c r="F439" s="1">
        <v>15699.25</v>
      </c>
      <c r="G439" s="3">
        <f t="shared" si="2"/>
        <v>0.009166497929</v>
      </c>
      <c r="H439" s="113">
        <v>0.0092</v>
      </c>
    </row>
    <row r="440" ht="14.25" customHeight="1">
      <c r="A440" s="2">
        <v>44735.0</v>
      </c>
      <c r="B440" s="1">
        <v>5410.3</v>
      </c>
      <c r="C440" s="3">
        <f t="shared" si="1"/>
        <v>0.00006469560717</v>
      </c>
      <c r="D440" s="113">
        <v>1.0E-4</v>
      </c>
      <c r="E440" s="2">
        <v>44735.0</v>
      </c>
      <c r="F440" s="1">
        <v>15556.65</v>
      </c>
      <c r="G440" s="3">
        <f t="shared" si="2"/>
        <v>0.009300409387</v>
      </c>
      <c r="H440" s="113">
        <v>0.0093</v>
      </c>
    </row>
    <row r="441" ht="14.25" customHeight="1">
      <c r="A441" s="2">
        <v>44734.0</v>
      </c>
      <c r="B441" s="1">
        <v>5409.95</v>
      </c>
      <c r="C441" s="3">
        <f t="shared" si="1"/>
        <v>-0.001651626714</v>
      </c>
      <c r="D441" s="113">
        <v>-0.0017</v>
      </c>
      <c r="E441" s="2">
        <v>44734.0</v>
      </c>
      <c r="F441" s="1">
        <v>15413.3</v>
      </c>
      <c r="G441" s="3">
        <f t="shared" si="2"/>
        <v>-0.01441926491</v>
      </c>
      <c r="H441" s="113">
        <v>-0.0144</v>
      </c>
    </row>
    <row r="442" ht="14.25" customHeight="1">
      <c r="A442" s="2">
        <v>44733.0</v>
      </c>
      <c r="B442" s="1">
        <v>5418.9</v>
      </c>
      <c r="C442" s="3">
        <f t="shared" si="1"/>
        <v>0.01605010031</v>
      </c>
      <c r="D442" s="113">
        <v>0.0161</v>
      </c>
      <c r="E442" s="2">
        <v>44733.0</v>
      </c>
      <c r="F442" s="1">
        <v>15638.8</v>
      </c>
      <c r="G442" s="3">
        <f t="shared" si="2"/>
        <v>0.0188043765</v>
      </c>
      <c r="H442" s="113">
        <v>0.0188</v>
      </c>
    </row>
    <row r="443" ht="14.25" customHeight="1">
      <c r="A443" s="2">
        <v>44732.0</v>
      </c>
      <c r="B443" s="1">
        <v>5333.3</v>
      </c>
      <c r="C443" s="3">
        <f t="shared" si="1"/>
        <v>0.03013153574</v>
      </c>
      <c r="D443" s="113">
        <v>0.0301</v>
      </c>
      <c r="E443" s="2">
        <v>44732.0</v>
      </c>
      <c r="F443" s="1">
        <v>15350.15</v>
      </c>
      <c r="G443" s="3">
        <f t="shared" si="2"/>
        <v>0.003704188054</v>
      </c>
      <c r="H443" s="113">
        <v>0.0037</v>
      </c>
    </row>
    <row r="444" ht="14.25" customHeight="1">
      <c r="A444" s="2">
        <v>44729.0</v>
      </c>
      <c r="B444" s="1">
        <v>5177.3</v>
      </c>
      <c r="C444" s="3">
        <f t="shared" si="1"/>
        <v>-0.02411761934</v>
      </c>
      <c r="D444" s="113">
        <v>-0.0241</v>
      </c>
      <c r="E444" s="2">
        <v>44729.0</v>
      </c>
      <c r="F444" s="1">
        <v>15293.5</v>
      </c>
      <c r="G444" s="3">
        <f t="shared" si="2"/>
        <v>-0.004368318946</v>
      </c>
      <c r="H444" s="113">
        <v>-0.0044</v>
      </c>
    </row>
    <row r="445" ht="14.25" customHeight="1">
      <c r="A445" s="2">
        <v>44728.0</v>
      </c>
      <c r="B445" s="1">
        <v>5305.25</v>
      </c>
      <c r="C445" s="3">
        <f t="shared" si="1"/>
        <v>-0.02730031261</v>
      </c>
      <c r="D445" s="113">
        <v>-0.0273</v>
      </c>
      <c r="E445" s="2">
        <v>44728.0</v>
      </c>
      <c r="F445" s="1">
        <v>15360.6</v>
      </c>
      <c r="G445" s="3">
        <f t="shared" si="2"/>
        <v>-0.02112839859</v>
      </c>
      <c r="H445" s="113">
        <v>-0.0211</v>
      </c>
    </row>
    <row r="446" ht="14.25" customHeight="1">
      <c r="A446" s="2">
        <v>44727.0</v>
      </c>
      <c r="B446" s="1">
        <v>5454.15</v>
      </c>
      <c r="C446" s="3">
        <f t="shared" si="1"/>
        <v>0.004706554176</v>
      </c>
      <c r="D446" s="113">
        <v>0.0047</v>
      </c>
      <c r="E446" s="2">
        <v>44727.0</v>
      </c>
      <c r="F446" s="1">
        <v>15692.15</v>
      </c>
      <c r="G446" s="3">
        <f t="shared" si="2"/>
        <v>-0.002539393978</v>
      </c>
      <c r="H446" s="113">
        <v>-0.0025</v>
      </c>
    </row>
    <row r="447" ht="14.25" customHeight="1">
      <c r="A447" s="2">
        <v>44726.0</v>
      </c>
      <c r="B447" s="1">
        <v>5428.6</v>
      </c>
      <c r="C447" s="3">
        <f t="shared" si="1"/>
        <v>0.01352650691</v>
      </c>
      <c r="D447" s="113">
        <v>0.0135</v>
      </c>
      <c r="E447" s="2">
        <v>44726.0</v>
      </c>
      <c r="F447" s="1">
        <v>15732.1</v>
      </c>
      <c r="G447" s="3">
        <f t="shared" si="2"/>
        <v>-0.002681559996</v>
      </c>
      <c r="H447" s="113">
        <v>-0.0027</v>
      </c>
    </row>
    <row r="448" ht="14.25" customHeight="1">
      <c r="A448" s="2">
        <v>44725.0</v>
      </c>
      <c r="B448" s="1">
        <v>5356.15</v>
      </c>
      <c r="C448" s="3">
        <f t="shared" si="1"/>
        <v>-0.02810716651</v>
      </c>
      <c r="D448" s="113">
        <v>-0.0281</v>
      </c>
      <c r="E448" s="2">
        <v>44725.0</v>
      </c>
      <c r="F448" s="1">
        <v>15774.4</v>
      </c>
      <c r="G448" s="3">
        <f t="shared" si="2"/>
        <v>-0.02637978496</v>
      </c>
      <c r="H448" s="113">
        <v>-0.0264</v>
      </c>
    </row>
    <row r="449" ht="14.25" customHeight="1">
      <c r="A449" s="2">
        <v>44722.0</v>
      </c>
      <c r="B449" s="1">
        <v>5511.05</v>
      </c>
      <c r="C449" s="3">
        <f t="shared" si="1"/>
        <v>0.005317499407</v>
      </c>
      <c r="D449" s="113">
        <v>0.0053</v>
      </c>
      <c r="E449" s="2">
        <v>44722.0</v>
      </c>
      <c r="F449" s="1">
        <v>16201.8</v>
      </c>
      <c r="G449" s="3">
        <f t="shared" si="2"/>
        <v>-0.01676770987</v>
      </c>
      <c r="H449" s="113">
        <v>-0.0168</v>
      </c>
    </row>
    <row r="450" ht="14.25" customHeight="1">
      <c r="A450" s="2">
        <v>44721.0</v>
      </c>
      <c r="B450" s="1">
        <v>5481.9</v>
      </c>
      <c r="C450" s="3">
        <f t="shared" si="1"/>
        <v>-0.009029529</v>
      </c>
      <c r="D450" s="113">
        <v>-0.009</v>
      </c>
      <c r="E450" s="2">
        <v>44721.0</v>
      </c>
      <c r="F450" s="1">
        <v>16478.1</v>
      </c>
      <c r="G450" s="3">
        <f t="shared" si="2"/>
        <v>0.007449751624</v>
      </c>
      <c r="H450" s="113">
        <v>0.0074</v>
      </c>
    </row>
    <row r="451" ht="14.25" customHeight="1">
      <c r="A451" s="2">
        <v>44720.0</v>
      </c>
      <c r="B451" s="1">
        <v>5531.85</v>
      </c>
      <c r="C451" s="3">
        <f t="shared" si="1"/>
        <v>-0.004203269009</v>
      </c>
      <c r="D451" s="113">
        <v>-0.0042</v>
      </c>
      <c r="E451" s="2">
        <v>44720.0</v>
      </c>
      <c r="F451" s="1">
        <v>16356.25</v>
      </c>
      <c r="G451" s="3">
        <f t="shared" si="2"/>
        <v>-0.003660984324</v>
      </c>
      <c r="H451" s="113">
        <v>-0.0037</v>
      </c>
    </row>
    <row r="452" ht="14.25" customHeight="1">
      <c r="A452" s="2">
        <v>44719.0</v>
      </c>
      <c r="B452" s="1">
        <v>5555.2</v>
      </c>
      <c r="C452" s="3">
        <f t="shared" si="1"/>
        <v>-0.004685246401</v>
      </c>
      <c r="D452" s="113">
        <v>-0.0047</v>
      </c>
      <c r="E452" s="2">
        <v>44719.0</v>
      </c>
      <c r="F452" s="1">
        <v>16416.35</v>
      </c>
      <c r="G452" s="3">
        <f t="shared" si="2"/>
        <v>-0.009245875718</v>
      </c>
      <c r="H452" s="113">
        <v>-0.0092</v>
      </c>
    </row>
    <row r="453" ht="14.25" customHeight="1">
      <c r="A453" s="2">
        <v>44718.0</v>
      </c>
      <c r="B453" s="1">
        <v>5581.35</v>
      </c>
      <c r="C453" s="3">
        <f t="shared" si="1"/>
        <v>-0.01716896907</v>
      </c>
      <c r="D453" s="113">
        <v>-0.0172</v>
      </c>
      <c r="E453" s="2">
        <v>44718.0</v>
      </c>
      <c r="F453" s="1">
        <v>16569.55</v>
      </c>
      <c r="G453" s="3">
        <f t="shared" si="2"/>
        <v>-0.000889395392</v>
      </c>
      <c r="H453" s="113">
        <v>-9.0E-4</v>
      </c>
    </row>
    <row r="454" ht="14.25" customHeight="1">
      <c r="A454" s="2">
        <v>44715.0</v>
      </c>
      <c r="B454" s="1">
        <v>5678.85</v>
      </c>
      <c r="C454" s="3">
        <f t="shared" si="1"/>
        <v>-0.05476168679</v>
      </c>
      <c r="D454" s="113">
        <v>-0.0548</v>
      </c>
      <c r="E454" s="2">
        <v>44715.0</v>
      </c>
      <c r="F454" s="1">
        <v>16584.3</v>
      </c>
      <c r="G454" s="3">
        <f t="shared" si="2"/>
        <v>-0.002628097185</v>
      </c>
      <c r="H454" s="113">
        <v>-0.0026</v>
      </c>
    </row>
    <row r="455" ht="14.25" customHeight="1">
      <c r="A455" s="2">
        <v>44714.0</v>
      </c>
      <c r="B455" s="1">
        <v>6007.85</v>
      </c>
      <c r="C455" s="3">
        <f t="shared" si="1"/>
        <v>0.005388535138</v>
      </c>
      <c r="D455" s="113">
        <v>0.0054</v>
      </c>
      <c r="E455" s="2">
        <v>44714.0</v>
      </c>
      <c r="F455" s="1">
        <v>16628.0</v>
      </c>
      <c r="G455" s="3">
        <f t="shared" si="2"/>
        <v>0.006370004993</v>
      </c>
      <c r="H455" s="113">
        <v>0.0064</v>
      </c>
    </row>
    <row r="456" ht="14.25" customHeight="1">
      <c r="A456" s="2">
        <v>44713.0</v>
      </c>
      <c r="B456" s="1">
        <v>5975.65</v>
      </c>
      <c r="C456" s="3">
        <f t="shared" si="1"/>
        <v>-0.01758294151</v>
      </c>
      <c r="D456" s="113">
        <v>-0.0176</v>
      </c>
      <c r="E456" s="2">
        <v>44713.0</v>
      </c>
      <c r="F456" s="1">
        <v>16522.75</v>
      </c>
      <c r="G456" s="3">
        <f t="shared" si="2"/>
        <v>-0.003726359775</v>
      </c>
      <c r="H456" s="113">
        <v>-0.0037</v>
      </c>
    </row>
    <row r="457" ht="14.25" customHeight="1">
      <c r="A457" s="2">
        <v>44712.0</v>
      </c>
      <c r="B457" s="1">
        <v>6082.6</v>
      </c>
      <c r="C457" s="3">
        <f t="shared" si="1"/>
        <v>-0.003285457957</v>
      </c>
      <c r="D457" s="113">
        <v>-0.0033</v>
      </c>
      <c r="E457" s="2">
        <v>44712.0</v>
      </c>
      <c r="F457" s="1">
        <v>16584.55</v>
      </c>
      <c r="G457" s="3">
        <f t="shared" si="2"/>
        <v>-0.004612457537</v>
      </c>
      <c r="H457" s="113">
        <v>-0.0046</v>
      </c>
    </row>
    <row r="458" ht="14.25" customHeight="1">
      <c r="A458" s="2">
        <v>44711.0</v>
      </c>
      <c r="B458" s="1">
        <v>6102.65</v>
      </c>
      <c r="C458" s="3">
        <f t="shared" si="1"/>
        <v>0.02600033625</v>
      </c>
      <c r="D458" s="113">
        <v>0.026</v>
      </c>
      <c r="E458" s="2">
        <v>44711.0</v>
      </c>
      <c r="F458" s="1">
        <v>16661.4</v>
      </c>
      <c r="G458" s="3">
        <f t="shared" si="2"/>
        <v>0.01889319337</v>
      </c>
      <c r="H458" s="113">
        <v>0.0189</v>
      </c>
    </row>
    <row r="459" ht="14.25" customHeight="1">
      <c r="A459" s="2">
        <v>44708.0</v>
      </c>
      <c r="B459" s="1">
        <v>5948.0</v>
      </c>
      <c r="C459" s="3">
        <f t="shared" si="1"/>
        <v>0.01255479423</v>
      </c>
      <c r="D459" s="113">
        <v>0.0126</v>
      </c>
      <c r="E459" s="2">
        <v>44708.0</v>
      </c>
      <c r="F459" s="1">
        <v>16352.45</v>
      </c>
      <c r="G459" s="3">
        <f t="shared" si="2"/>
        <v>0.01127385955</v>
      </c>
      <c r="H459" s="113">
        <v>0.0113</v>
      </c>
    </row>
    <row r="460" ht="14.25" customHeight="1">
      <c r="A460" s="2">
        <v>44707.0</v>
      </c>
      <c r="B460" s="1">
        <v>5874.25</v>
      </c>
      <c r="C460" s="3">
        <f t="shared" si="1"/>
        <v>0.01416560202</v>
      </c>
      <c r="D460" s="113">
        <v>0.0142</v>
      </c>
      <c r="E460" s="2">
        <v>44707.0</v>
      </c>
      <c r="F460" s="1">
        <v>16170.15</v>
      </c>
      <c r="G460" s="3">
        <f t="shared" si="2"/>
        <v>0.009007350647</v>
      </c>
      <c r="H460" s="113">
        <v>0.009</v>
      </c>
    </row>
    <row r="461" ht="14.25" customHeight="1">
      <c r="A461" s="2">
        <v>44706.0</v>
      </c>
      <c r="B461" s="1">
        <v>5792.2</v>
      </c>
      <c r="C461" s="3">
        <f t="shared" si="1"/>
        <v>-0.0129259294</v>
      </c>
      <c r="D461" s="113">
        <v>-0.0129</v>
      </c>
      <c r="E461" s="2">
        <v>44706.0</v>
      </c>
      <c r="F461" s="1">
        <v>16025.8</v>
      </c>
      <c r="G461" s="3">
        <f t="shared" si="2"/>
        <v>-0.006161182997</v>
      </c>
      <c r="H461" s="113">
        <v>-0.0062</v>
      </c>
    </row>
    <row r="462" ht="14.25" customHeight="1">
      <c r="A462" s="2">
        <v>44705.0</v>
      </c>
      <c r="B462" s="1">
        <v>5868.05</v>
      </c>
      <c r="C462" s="3">
        <f t="shared" si="1"/>
        <v>-0.008155434985</v>
      </c>
      <c r="D462" s="113">
        <v>-0.0082</v>
      </c>
      <c r="E462" s="2">
        <v>44705.0</v>
      </c>
      <c r="F462" s="1">
        <v>16125.15</v>
      </c>
      <c r="G462" s="3">
        <f t="shared" si="2"/>
        <v>-0.005522766379</v>
      </c>
      <c r="H462" s="113">
        <v>-0.0055</v>
      </c>
    </row>
    <row r="463" ht="14.25" customHeight="1">
      <c r="A463" s="2">
        <v>44704.0</v>
      </c>
      <c r="B463" s="1">
        <v>5916.3</v>
      </c>
      <c r="C463" s="3">
        <f t="shared" si="1"/>
        <v>-0.03464873993</v>
      </c>
      <c r="D463" s="113">
        <v>-0.0346</v>
      </c>
      <c r="E463" s="2">
        <v>44704.0</v>
      </c>
      <c r="F463" s="1">
        <v>16214.7</v>
      </c>
      <c r="G463" s="3">
        <f t="shared" si="2"/>
        <v>-0.003163010301</v>
      </c>
      <c r="H463" s="113">
        <v>-0.0032</v>
      </c>
    </row>
    <row r="464" ht="14.25" customHeight="1">
      <c r="A464" s="2">
        <v>44701.0</v>
      </c>
      <c r="B464" s="1">
        <v>6128.65</v>
      </c>
      <c r="C464" s="3">
        <f t="shared" si="1"/>
        <v>0.009229983862</v>
      </c>
      <c r="D464" s="113">
        <v>0.0092</v>
      </c>
      <c r="E464" s="2">
        <v>44701.0</v>
      </c>
      <c r="F464" s="1">
        <v>16266.15</v>
      </c>
      <c r="G464" s="3">
        <f t="shared" si="2"/>
        <v>0.02889103951</v>
      </c>
      <c r="H464" s="113">
        <v>0.0289</v>
      </c>
    </row>
    <row r="465" ht="14.25" customHeight="1">
      <c r="A465" s="2">
        <v>44700.0</v>
      </c>
      <c r="B465" s="1">
        <v>6072.6</v>
      </c>
      <c r="C465" s="3">
        <f t="shared" si="1"/>
        <v>-0.02585121315</v>
      </c>
      <c r="D465" s="113">
        <v>-0.0259</v>
      </c>
      <c r="E465" s="2">
        <v>44700.0</v>
      </c>
      <c r="F465" s="1">
        <v>15809.4</v>
      </c>
      <c r="G465" s="3">
        <f t="shared" si="2"/>
        <v>-0.02653276109</v>
      </c>
      <c r="H465" s="113">
        <v>-0.0265</v>
      </c>
    </row>
    <row r="466" ht="14.25" customHeight="1">
      <c r="A466" s="2">
        <v>44699.0</v>
      </c>
      <c r="B466" s="1">
        <v>6233.75</v>
      </c>
      <c r="C466" s="3">
        <f t="shared" si="1"/>
        <v>0.02062952806</v>
      </c>
      <c r="D466" s="113">
        <v>0.0206</v>
      </c>
      <c r="E466" s="2">
        <v>44699.0</v>
      </c>
      <c r="F466" s="1">
        <v>16240.3</v>
      </c>
      <c r="G466" s="3">
        <f t="shared" si="2"/>
        <v>-0.001168561992</v>
      </c>
      <c r="H466" s="113">
        <v>-0.0012</v>
      </c>
    </row>
    <row r="467" ht="14.25" customHeight="1">
      <c r="A467" s="2">
        <v>44698.0</v>
      </c>
      <c r="B467" s="1">
        <v>6107.75</v>
      </c>
      <c r="C467" s="3">
        <f t="shared" si="1"/>
        <v>0.01579131187</v>
      </c>
      <c r="D467" s="113">
        <v>0.0158</v>
      </c>
      <c r="E467" s="2">
        <v>44698.0</v>
      </c>
      <c r="F467" s="1">
        <v>16259.3</v>
      </c>
      <c r="G467" s="3">
        <f t="shared" si="2"/>
        <v>0.02632193558</v>
      </c>
      <c r="H467" s="113">
        <v>0.0263</v>
      </c>
    </row>
    <row r="468" ht="14.25" customHeight="1">
      <c r="A468" s="2">
        <v>44697.0</v>
      </c>
      <c r="B468" s="1">
        <v>6012.8</v>
      </c>
      <c r="C468" s="3">
        <f t="shared" si="1"/>
        <v>-0.02965359757</v>
      </c>
      <c r="D468" s="113">
        <v>-0.0297</v>
      </c>
      <c r="E468" s="2">
        <v>44697.0</v>
      </c>
      <c r="F468" s="1">
        <v>15842.3</v>
      </c>
      <c r="G468" s="3">
        <f t="shared" si="2"/>
        <v>0.003811267793</v>
      </c>
      <c r="H468" s="113">
        <v>0.0038</v>
      </c>
    </row>
    <row r="469" ht="14.25" customHeight="1">
      <c r="A469" s="2">
        <v>44694.0</v>
      </c>
      <c r="B469" s="1">
        <v>6196.55</v>
      </c>
      <c r="C469" s="3">
        <f t="shared" si="1"/>
        <v>0.001794533947</v>
      </c>
      <c r="D469" s="113">
        <v>0.0018</v>
      </c>
      <c r="E469" s="2">
        <v>44694.0</v>
      </c>
      <c r="F469" s="1">
        <v>15782.15</v>
      </c>
      <c r="G469" s="3">
        <f t="shared" si="2"/>
        <v>-0.001635247976</v>
      </c>
      <c r="H469" s="113">
        <v>-0.0016</v>
      </c>
    </row>
    <row r="470" ht="14.25" customHeight="1">
      <c r="A470" s="2">
        <v>44693.0</v>
      </c>
      <c r="B470" s="1">
        <v>6185.45</v>
      </c>
      <c r="C470" s="3">
        <f t="shared" si="1"/>
        <v>-0.02440774739</v>
      </c>
      <c r="D470" s="113">
        <v>-0.0244</v>
      </c>
      <c r="E470" s="2">
        <v>44693.0</v>
      </c>
      <c r="F470" s="1">
        <v>15808.0</v>
      </c>
      <c r="G470" s="3">
        <f t="shared" si="2"/>
        <v>-0.02221177577</v>
      </c>
      <c r="H470" s="113">
        <v>-0.0222</v>
      </c>
    </row>
    <row r="471" ht="14.25" customHeight="1">
      <c r="A471" s="2">
        <v>44692.0</v>
      </c>
      <c r="B471" s="1">
        <v>6340.2</v>
      </c>
      <c r="C471" s="3">
        <f t="shared" si="1"/>
        <v>-0.004123176967</v>
      </c>
      <c r="D471" s="113">
        <v>-0.0041</v>
      </c>
      <c r="E471" s="2">
        <v>44692.0</v>
      </c>
      <c r="F471" s="1">
        <v>16167.1</v>
      </c>
      <c r="G471" s="3">
        <f t="shared" si="2"/>
        <v>-0.004491981244</v>
      </c>
      <c r="H471" s="113">
        <v>-0.0045</v>
      </c>
    </row>
    <row r="472" ht="14.25" customHeight="1">
      <c r="A472" s="2">
        <v>44691.0</v>
      </c>
      <c r="B472" s="1">
        <v>6366.45</v>
      </c>
      <c r="C472" s="3">
        <f t="shared" si="1"/>
        <v>0.02278861292</v>
      </c>
      <c r="D472" s="113">
        <v>0.0228</v>
      </c>
      <c r="E472" s="2">
        <v>44691.0</v>
      </c>
      <c r="F472" s="1">
        <v>16240.05</v>
      </c>
      <c r="G472" s="3">
        <f t="shared" si="2"/>
        <v>-0.003790980778</v>
      </c>
      <c r="H472" s="113">
        <v>-0.0038</v>
      </c>
    </row>
    <row r="473" ht="14.25" customHeight="1">
      <c r="A473" s="2">
        <v>44690.0</v>
      </c>
      <c r="B473" s="1">
        <v>6224.6</v>
      </c>
      <c r="C473" s="3">
        <f t="shared" si="1"/>
        <v>0.003935356924</v>
      </c>
      <c r="D473" s="113">
        <v>0.0039</v>
      </c>
      <c r="E473" s="2">
        <v>44690.0</v>
      </c>
      <c r="F473" s="1">
        <v>16301.85</v>
      </c>
      <c r="G473" s="3">
        <f t="shared" si="2"/>
        <v>-0.006666158885</v>
      </c>
      <c r="H473" s="113">
        <v>-0.0067</v>
      </c>
    </row>
    <row r="474" ht="14.25" customHeight="1">
      <c r="A474" s="2">
        <v>44687.0</v>
      </c>
      <c r="B474" s="1">
        <v>6200.2</v>
      </c>
      <c r="C474" s="3">
        <f t="shared" si="1"/>
        <v>-0.02446622717</v>
      </c>
      <c r="D474" s="113">
        <v>-0.0245</v>
      </c>
      <c r="E474" s="2">
        <v>44687.0</v>
      </c>
      <c r="F474" s="1">
        <v>16411.25</v>
      </c>
      <c r="G474" s="3">
        <f t="shared" si="2"/>
        <v>-0.01626839861</v>
      </c>
      <c r="H474" s="113">
        <v>-0.0163</v>
      </c>
    </row>
    <row r="475" ht="14.25" customHeight="1">
      <c r="A475" s="2">
        <v>44686.0</v>
      </c>
      <c r="B475" s="1">
        <v>6355.7</v>
      </c>
      <c r="C475" s="3">
        <f t="shared" si="1"/>
        <v>-0.02549084246</v>
      </c>
      <c r="D475" s="113">
        <v>-0.0255</v>
      </c>
      <c r="E475" s="2">
        <v>44686.0</v>
      </c>
      <c r="F475" s="1">
        <v>16682.65</v>
      </c>
      <c r="G475" s="3">
        <f t="shared" si="2"/>
        <v>0.0003028013623</v>
      </c>
      <c r="H475" s="113">
        <v>3.0E-4</v>
      </c>
    </row>
    <row r="476" ht="14.25" customHeight="1">
      <c r="A476" s="2">
        <v>44685.0</v>
      </c>
      <c r="B476" s="1">
        <v>6521.95</v>
      </c>
      <c r="C476" s="3">
        <f t="shared" si="1"/>
        <v>-0.0235139991</v>
      </c>
      <c r="D476" s="113">
        <v>-0.0235</v>
      </c>
      <c r="E476" s="2">
        <v>44685.0</v>
      </c>
      <c r="F476" s="1">
        <v>16677.6</v>
      </c>
      <c r="G476" s="3">
        <f t="shared" si="2"/>
        <v>-0.02293618293</v>
      </c>
      <c r="H476" s="113">
        <v>-0.0229</v>
      </c>
    </row>
    <row r="477" ht="14.25" customHeight="1">
      <c r="A477" s="2">
        <v>44683.0</v>
      </c>
      <c r="B477" s="1">
        <v>6679.0</v>
      </c>
      <c r="C477" s="3">
        <f t="shared" si="1"/>
        <v>0.007352663927</v>
      </c>
      <c r="D477" s="113">
        <v>0.0074</v>
      </c>
      <c r="E477" s="2">
        <v>44683.0</v>
      </c>
      <c r="F477" s="1">
        <v>17069.1</v>
      </c>
      <c r="G477" s="3">
        <f t="shared" si="2"/>
        <v>-0.001955848689</v>
      </c>
      <c r="H477" s="113">
        <v>-0.002</v>
      </c>
    </row>
    <row r="478" ht="14.25" customHeight="1">
      <c r="A478" s="2">
        <v>44680.0</v>
      </c>
      <c r="B478" s="1">
        <v>6630.25</v>
      </c>
      <c r="C478" s="3">
        <f t="shared" si="1"/>
        <v>0.002009989497</v>
      </c>
      <c r="D478" s="113">
        <v>0.002</v>
      </c>
      <c r="E478" s="2">
        <v>44680.0</v>
      </c>
      <c r="F478" s="1">
        <v>17102.55</v>
      </c>
      <c r="G478" s="3">
        <f t="shared" si="2"/>
        <v>-0.008263240756</v>
      </c>
      <c r="H478" s="113">
        <v>-0.0083</v>
      </c>
    </row>
    <row r="479" ht="14.25" customHeight="1">
      <c r="A479" s="2">
        <v>44679.0</v>
      </c>
      <c r="B479" s="1">
        <v>6616.95</v>
      </c>
      <c r="C479" s="3">
        <f t="shared" si="1"/>
        <v>0.01046049065</v>
      </c>
      <c r="D479" s="113">
        <v>0.0105</v>
      </c>
      <c r="E479" s="2">
        <v>44679.0</v>
      </c>
      <c r="F479" s="1">
        <v>17245.05</v>
      </c>
      <c r="G479" s="3">
        <f t="shared" si="2"/>
        <v>0.01212848624</v>
      </c>
      <c r="H479" s="113">
        <v>0.0121</v>
      </c>
    </row>
    <row r="480" ht="14.25" customHeight="1">
      <c r="A480" s="2">
        <v>44678.0</v>
      </c>
      <c r="B480" s="1">
        <v>6548.45</v>
      </c>
      <c r="C480" s="3">
        <f t="shared" si="1"/>
        <v>-0.01677877541</v>
      </c>
      <c r="D480" s="113">
        <v>-0.0168</v>
      </c>
      <c r="E480" s="2">
        <v>44678.0</v>
      </c>
      <c r="F480" s="1">
        <v>17038.4</v>
      </c>
      <c r="G480" s="3">
        <f t="shared" si="2"/>
        <v>-0.009441421329</v>
      </c>
      <c r="H480" s="113">
        <v>-0.0094</v>
      </c>
    </row>
    <row r="481" ht="14.25" customHeight="1">
      <c r="A481" s="2">
        <v>44677.0</v>
      </c>
      <c r="B481" s="1">
        <v>6660.2</v>
      </c>
      <c r="C481" s="3">
        <f t="shared" si="1"/>
        <v>0.009878621087</v>
      </c>
      <c r="D481" s="113">
        <v>0.0099</v>
      </c>
      <c r="E481" s="2">
        <v>44677.0</v>
      </c>
      <c r="F481" s="1">
        <v>17200.8</v>
      </c>
      <c r="G481" s="3">
        <f t="shared" si="2"/>
        <v>0.01456002878</v>
      </c>
      <c r="H481" s="113">
        <v>0.0146</v>
      </c>
    </row>
    <row r="482" ht="14.25" customHeight="1">
      <c r="A482" s="2">
        <v>44676.0</v>
      </c>
      <c r="B482" s="1">
        <v>6595.05</v>
      </c>
      <c r="C482" s="3">
        <f t="shared" si="1"/>
        <v>-0.02210079922</v>
      </c>
      <c r="D482" s="113">
        <v>-0.0221</v>
      </c>
      <c r="E482" s="2">
        <v>44676.0</v>
      </c>
      <c r="F482" s="1">
        <v>16953.95</v>
      </c>
      <c r="G482" s="3">
        <f t="shared" si="2"/>
        <v>-0.01269512199</v>
      </c>
      <c r="H482" s="113">
        <v>-0.0127</v>
      </c>
    </row>
    <row r="483" ht="14.25" customHeight="1">
      <c r="A483" s="2">
        <v>44673.0</v>
      </c>
      <c r="B483" s="1">
        <v>6744.1</v>
      </c>
      <c r="C483" s="3">
        <f t="shared" si="1"/>
        <v>-0.01495654714</v>
      </c>
      <c r="D483" s="113">
        <v>-0.015</v>
      </c>
      <c r="E483" s="2">
        <v>44673.0</v>
      </c>
      <c r="F483" s="1">
        <v>17171.95</v>
      </c>
      <c r="G483" s="3">
        <f t="shared" si="2"/>
        <v>-0.01268642986</v>
      </c>
      <c r="H483" s="113">
        <v>-0.0127</v>
      </c>
    </row>
    <row r="484" ht="14.25" customHeight="1">
      <c r="A484" s="2">
        <v>44672.0</v>
      </c>
      <c r="B484" s="1">
        <v>6846.5</v>
      </c>
      <c r="C484" s="3">
        <f t="shared" si="1"/>
        <v>0.005780686484</v>
      </c>
      <c r="D484" s="113">
        <v>0.0058</v>
      </c>
      <c r="E484" s="2">
        <v>44672.0</v>
      </c>
      <c r="F484" s="1">
        <v>17392.6</v>
      </c>
      <c r="G484" s="3">
        <f t="shared" si="2"/>
        <v>0.01494174732</v>
      </c>
      <c r="H484" s="113">
        <v>0.0149</v>
      </c>
    </row>
    <row r="485" ht="14.25" customHeight="1">
      <c r="A485" s="2">
        <v>44671.0</v>
      </c>
      <c r="B485" s="1">
        <v>6807.15</v>
      </c>
      <c r="C485" s="3">
        <f t="shared" si="1"/>
        <v>0.03362588639</v>
      </c>
      <c r="D485" s="113">
        <v>0.0336</v>
      </c>
      <c r="E485" s="2">
        <v>44671.0</v>
      </c>
      <c r="F485" s="1">
        <v>17136.55</v>
      </c>
      <c r="G485" s="3">
        <f t="shared" si="2"/>
        <v>0.0104902218</v>
      </c>
      <c r="H485" s="113">
        <v>0.0105</v>
      </c>
    </row>
    <row r="486" ht="14.25" customHeight="1">
      <c r="A486" s="2">
        <v>44670.0</v>
      </c>
      <c r="B486" s="1">
        <v>6585.7</v>
      </c>
      <c r="C486" s="3">
        <f t="shared" si="1"/>
        <v>-0.008117958913</v>
      </c>
      <c r="D486" s="113">
        <v>-0.0081</v>
      </c>
      <c r="E486" s="2">
        <v>44670.0</v>
      </c>
      <c r="F486" s="1">
        <v>16958.65</v>
      </c>
      <c r="G486" s="3">
        <f t="shared" si="2"/>
        <v>-0.01251917909</v>
      </c>
      <c r="H486" s="113">
        <v>-0.0125</v>
      </c>
    </row>
    <row r="487" ht="14.25" customHeight="1">
      <c r="A487" s="2">
        <v>44669.0</v>
      </c>
      <c r="B487" s="1">
        <v>6639.6</v>
      </c>
      <c r="C487" s="3">
        <f t="shared" si="1"/>
        <v>-0.01343972184</v>
      </c>
      <c r="D487" s="113">
        <v>-0.0134</v>
      </c>
      <c r="E487" s="2">
        <v>44669.0</v>
      </c>
      <c r="F487" s="1">
        <v>17173.65</v>
      </c>
      <c r="G487" s="3">
        <f t="shared" si="2"/>
        <v>-0.0172811884</v>
      </c>
      <c r="H487" s="113">
        <v>-0.0173</v>
      </c>
    </row>
    <row r="488" ht="14.25" customHeight="1">
      <c r="A488" s="2">
        <v>44664.0</v>
      </c>
      <c r="B488" s="1">
        <v>6730.05</v>
      </c>
      <c r="C488" s="3">
        <f t="shared" si="1"/>
        <v>-0.006715322003</v>
      </c>
      <c r="D488" s="113">
        <v>-0.0067</v>
      </c>
      <c r="E488" s="2">
        <v>44664.0</v>
      </c>
      <c r="F488" s="1">
        <v>17475.65</v>
      </c>
      <c r="G488" s="3">
        <f t="shared" si="2"/>
        <v>-0.003117459484</v>
      </c>
      <c r="H488" s="113">
        <v>-0.0031</v>
      </c>
    </row>
    <row r="489" ht="14.25" customHeight="1">
      <c r="A489" s="2">
        <v>44663.0</v>
      </c>
      <c r="B489" s="1">
        <v>6775.55</v>
      </c>
      <c r="C489" s="3">
        <f t="shared" si="1"/>
        <v>-0.01213049025</v>
      </c>
      <c r="D489" s="113">
        <v>-0.0121</v>
      </c>
      <c r="E489" s="2">
        <v>44663.0</v>
      </c>
      <c r="F489" s="1">
        <v>17530.3</v>
      </c>
      <c r="G489" s="3">
        <f t="shared" si="2"/>
        <v>-0.008183898681</v>
      </c>
      <c r="H489" s="113">
        <v>-0.0082</v>
      </c>
    </row>
    <row r="490" ht="14.25" customHeight="1">
      <c r="A490" s="2">
        <v>44662.0</v>
      </c>
      <c r="B490" s="1">
        <v>6858.75</v>
      </c>
      <c r="C490" s="3">
        <f t="shared" si="1"/>
        <v>0.003181219833</v>
      </c>
      <c r="D490" s="113">
        <v>0.0032</v>
      </c>
      <c r="E490" s="2">
        <v>44662.0</v>
      </c>
      <c r="F490" s="1">
        <v>17674.95</v>
      </c>
      <c r="G490" s="3">
        <f t="shared" si="2"/>
        <v>-0.006151475876</v>
      </c>
      <c r="H490" s="113">
        <v>-0.0062</v>
      </c>
    </row>
    <row r="491" ht="14.25" customHeight="1">
      <c r="A491" s="2">
        <v>44659.0</v>
      </c>
      <c r="B491" s="1">
        <v>6837.0</v>
      </c>
      <c r="C491" s="3">
        <f t="shared" si="1"/>
        <v>0.0148961279</v>
      </c>
      <c r="D491" s="113">
        <v>0.0149</v>
      </c>
      <c r="E491" s="2">
        <v>44659.0</v>
      </c>
      <c r="F491" s="1">
        <v>17784.35</v>
      </c>
      <c r="G491" s="3">
        <f t="shared" si="2"/>
        <v>0.008208826189</v>
      </c>
      <c r="H491" s="113">
        <v>0.0082</v>
      </c>
    </row>
    <row r="492" ht="14.25" customHeight="1">
      <c r="A492" s="2">
        <v>44658.0</v>
      </c>
      <c r="B492" s="1">
        <v>6736.65</v>
      </c>
      <c r="C492" s="3">
        <f t="shared" si="1"/>
        <v>0.0000742263756</v>
      </c>
      <c r="D492" s="113">
        <v>1.0E-4</v>
      </c>
      <c r="E492" s="2">
        <v>44658.0</v>
      </c>
      <c r="F492" s="1">
        <v>17639.55</v>
      </c>
      <c r="G492" s="3">
        <f t="shared" si="2"/>
        <v>-0.009439763248</v>
      </c>
      <c r="H492" s="113">
        <v>-0.0094</v>
      </c>
    </row>
    <row r="493" ht="14.25" customHeight="1">
      <c r="A493" s="2">
        <v>44657.0</v>
      </c>
      <c r="B493" s="1">
        <v>6736.15</v>
      </c>
      <c r="C493" s="3">
        <f t="shared" si="1"/>
        <v>0.00148673461</v>
      </c>
      <c r="D493" s="113">
        <v>0.0015</v>
      </c>
      <c r="E493" s="2">
        <v>44657.0</v>
      </c>
      <c r="F493" s="1">
        <v>17807.65</v>
      </c>
      <c r="G493" s="3">
        <f t="shared" si="2"/>
        <v>-0.008339180505</v>
      </c>
      <c r="H493" s="113">
        <v>-0.0083</v>
      </c>
    </row>
    <row r="494" ht="14.25" customHeight="1">
      <c r="A494" s="2">
        <v>44656.0</v>
      </c>
      <c r="B494" s="1">
        <v>6726.15</v>
      </c>
      <c r="C494" s="3">
        <f t="shared" si="1"/>
        <v>-0.002632008185</v>
      </c>
      <c r="D494" s="113">
        <v>-0.0026</v>
      </c>
      <c r="E494" s="2">
        <v>44656.0</v>
      </c>
      <c r="F494" s="1">
        <v>17957.4</v>
      </c>
      <c r="G494" s="3">
        <f t="shared" si="2"/>
        <v>-0.005317557912</v>
      </c>
      <c r="H494" s="113">
        <v>-0.0053</v>
      </c>
    </row>
    <row r="495" ht="14.25" customHeight="1">
      <c r="A495" s="2">
        <v>44655.0</v>
      </c>
      <c r="B495" s="1">
        <v>6743.9</v>
      </c>
      <c r="C495" s="3">
        <f t="shared" si="1"/>
        <v>0.01099609477</v>
      </c>
      <c r="D495" s="113">
        <v>0.011</v>
      </c>
      <c r="E495" s="2">
        <v>44655.0</v>
      </c>
      <c r="F495" s="1">
        <v>18053.4</v>
      </c>
      <c r="G495" s="3">
        <f t="shared" si="2"/>
        <v>0.02167177406</v>
      </c>
      <c r="H495" s="113">
        <v>0.0217</v>
      </c>
    </row>
    <row r="496" ht="14.25" customHeight="1">
      <c r="A496" s="2">
        <v>44652.0</v>
      </c>
      <c r="B496" s="1">
        <v>6670.55</v>
      </c>
      <c r="C496" s="3">
        <f t="shared" si="1"/>
        <v>0.0103373067</v>
      </c>
      <c r="D496" s="113">
        <v>0.0103</v>
      </c>
      <c r="E496" s="2">
        <v>44652.0</v>
      </c>
      <c r="F496" s="1">
        <v>17670.45</v>
      </c>
      <c r="G496" s="3">
        <f t="shared" si="2"/>
        <v>0.01177800999</v>
      </c>
      <c r="H496" s="113">
        <v>0.0118</v>
      </c>
    </row>
    <row r="497" ht="14.25" customHeight="1">
      <c r="A497" s="2">
        <v>44651.0</v>
      </c>
      <c r="B497" s="1">
        <v>6602.3</v>
      </c>
      <c r="C497" s="3">
        <f t="shared" si="1"/>
        <v>-0.006081864302</v>
      </c>
      <c r="D497" s="113">
        <v>-0.0061</v>
      </c>
      <c r="E497" s="2">
        <v>44651.0</v>
      </c>
      <c r="F497" s="1">
        <v>17464.75</v>
      </c>
      <c r="G497" s="3">
        <f t="shared" si="2"/>
        <v>-0.001914477162</v>
      </c>
      <c r="H497" s="113">
        <v>-0.0019</v>
      </c>
    </row>
    <row r="498" ht="14.25" customHeight="1">
      <c r="A498" s="2">
        <v>44650.0</v>
      </c>
      <c r="B498" s="1">
        <v>6642.7</v>
      </c>
      <c r="C498" s="3">
        <f t="shared" si="1"/>
        <v>0.01778874146</v>
      </c>
      <c r="D498" s="113">
        <v>0.0178</v>
      </c>
      <c r="E498" s="2">
        <v>44650.0</v>
      </c>
      <c r="F498" s="1">
        <v>17498.25</v>
      </c>
      <c r="G498" s="3">
        <f t="shared" si="2"/>
        <v>0.009982511125</v>
      </c>
      <c r="H498" s="113">
        <v>0.01</v>
      </c>
    </row>
    <row r="499" ht="14.25" customHeight="1">
      <c r="A499" s="2">
        <v>44649.0</v>
      </c>
      <c r="B499" s="1">
        <v>6526.6</v>
      </c>
      <c r="C499" s="3">
        <f t="shared" si="1"/>
        <v>0.02620303619</v>
      </c>
      <c r="D499" s="113">
        <v>0.0262</v>
      </c>
      <c r="E499" s="2">
        <v>44649.0</v>
      </c>
      <c r="F499" s="1">
        <v>17325.3</v>
      </c>
      <c r="G499" s="3">
        <f t="shared" si="2"/>
        <v>0.005998141912</v>
      </c>
      <c r="H499" s="113">
        <v>0.006</v>
      </c>
    </row>
    <row r="500" ht="14.25" customHeight="1">
      <c r="A500" s="2">
        <v>44648.0</v>
      </c>
      <c r="B500" s="1">
        <v>6359.95</v>
      </c>
      <c r="C500" s="3">
        <f t="shared" si="1"/>
        <v>0.007484911369</v>
      </c>
      <c r="D500" s="113">
        <v>0.0075</v>
      </c>
      <c r="E500" s="2">
        <v>44648.0</v>
      </c>
      <c r="F500" s="1">
        <v>17222.0</v>
      </c>
      <c r="G500" s="3">
        <f t="shared" si="2"/>
        <v>0.00402261995</v>
      </c>
      <c r="H500" s="113">
        <v>0.004</v>
      </c>
    </row>
    <row r="501" ht="14.25" customHeight="1">
      <c r="A501" s="2">
        <v>44645.0</v>
      </c>
      <c r="B501" s="1">
        <v>6312.7</v>
      </c>
      <c r="C501" s="3">
        <f t="shared" si="1"/>
        <v>-0.006163558648</v>
      </c>
      <c r="D501" s="113">
        <v>-0.0062</v>
      </c>
      <c r="E501" s="2">
        <v>44645.0</v>
      </c>
      <c r="F501" s="1">
        <v>17153.0</v>
      </c>
      <c r="G501" s="3">
        <f t="shared" si="2"/>
        <v>-0.004049875891</v>
      </c>
      <c r="H501" s="113">
        <v>-0.004</v>
      </c>
    </row>
    <row r="502" ht="14.25" customHeight="1">
      <c r="A502" s="2">
        <v>44644.0</v>
      </c>
      <c r="B502" s="1">
        <v>6351.85</v>
      </c>
      <c r="C502" s="3">
        <f t="shared" si="1"/>
        <v>0.01890439525</v>
      </c>
      <c r="D502" s="113">
        <v>0.0189</v>
      </c>
      <c r="E502" s="2">
        <v>44644.0</v>
      </c>
      <c r="F502" s="1">
        <v>17222.75</v>
      </c>
      <c r="G502" s="3">
        <f t="shared" si="2"/>
        <v>-0.001327871086</v>
      </c>
      <c r="H502" s="113">
        <v>-0.0013</v>
      </c>
    </row>
    <row r="503" ht="14.25" customHeight="1">
      <c r="A503" s="2">
        <v>44643.0</v>
      </c>
      <c r="B503" s="1">
        <v>6234.0</v>
      </c>
      <c r="C503" s="3">
        <f t="shared" si="1"/>
        <v>0.003606156224</v>
      </c>
      <c r="D503" s="113">
        <v>0.0036</v>
      </c>
      <c r="E503" s="2">
        <v>44643.0</v>
      </c>
      <c r="F503" s="1">
        <v>17245.65</v>
      </c>
      <c r="G503" s="3">
        <f t="shared" si="2"/>
        <v>-0.004033958014</v>
      </c>
      <c r="H503" s="113">
        <v>-0.004</v>
      </c>
    </row>
    <row r="504" ht="14.25" customHeight="1">
      <c r="A504" s="2">
        <v>44642.0</v>
      </c>
      <c r="B504" s="1">
        <v>6211.6</v>
      </c>
      <c r="C504" s="3">
        <f t="shared" si="1"/>
        <v>0.00328689683</v>
      </c>
      <c r="D504" s="113">
        <v>0.0033</v>
      </c>
      <c r="E504" s="2">
        <v>44642.0</v>
      </c>
      <c r="F504" s="1">
        <v>17315.5</v>
      </c>
      <c r="G504" s="3">
        <f t="shared" si="2"/>
        <v>0.01156120017</v>
      </c>
      <c r="H504" s="113">
        <v>0.0116</v>
      </c>
    </row>
    <row r="505" ht="14.25" customHeight="1">
      <c r="A505" s="2">
        <v>44641.0</v>
      </c>
      <c r="B505" s="1">
        <v>6191.25</v>
      </c>
      <c r="C505" s="3">
        <f t="shared" si="1"/>
        <v>-0.02861020459</v>
      </c>
      <c r="D505" s="113">
        <v>-0.0286</v>
      </c>
      <c r="E505" s="2">
        <v>44641.0</v>
      </c>
      <c r="F505" s="1">
        <v>17117.6</v>
      </c>
      <c r="G505" s="3">
        <f t="shared" si="2"/>
        <v>-0.009802135124</v>
      </c>
      <c r="H505" s="113">
        <v>-0.0098</v>
      </c>
    </row>
    <row r="506" ht="14.25" customHeight="1">
      <c r="A506" s="2">
        <v>44637.0</v>
      </c>
      <c r="B506" s="1">
        <v>6373.6</v>
      </c>
      <c r="C506" s="3">
        <f t="shared" si="1"/>
        <v>0.01073597742</v>
      </c>
      <c r="D506" s="113">
        <v>0.0107</v>
      </c>
      <c r="E506" s="2">
        <v>44637.0</v>
      </c>
      <c r="F506" s="1">
        <v>17287.05</v>
      </c>
      <c r="G506" s="3">
        <f t="shared" si="2"/>
        <v>0.0183619189</v>
      </c>
      <c r="H506" s="113">
        <v>0.0184</v>
      </c>
    </row>
    <row r="507" ht="14.25" customHeight="1">
      <c r="A507" s="2">
        <v>44636.0</v>
      </c>
      <c r="B507" s="1">
        <v>6305.9</v>
      </c>
      <c r="C507" s="3">
        <f t="shared" si="1"/>
        <v>0.04727423708</v>
      </c>
      <c r="D507" s="113">
        <v>0.0473</v>
      </c>
      <c r="E507" s="2">
        <v>44636.0</v>
      </c>
      <c r="F507" s="1">
        <v>16975.35</v>
      </c>
      <c r="G507" s="3">
        <f t="shared" si="2"/>
        <v>0.01874512393</v>
      </c>
      <c r="H507" s="113">
        <v>0.0187</v>
      </c>
    </row>
    <row r="508" ht="14.25" customHeight="1">
      <c r="A508" s="2">
        <v>44635.0</v>
      </c>
      <c r="B508" s="1">
        <v>6021.25</v>
      </c>
      <c r="C508" s="3">
        <f t="shared" si="1"/>
        <v>-0.002427144254</v>
      </c>
      <c r="D508" s="113">
        <v>-0.0024</v>
      </c>
      <c r="E508" s="2">
        <v>44635.0</v>
      </c>
      <c r="F508" s="1">
        <v>16663.0</v>
      </c>
      <c r="G508" s="3">
        <f t="shared" si="2"/>
        <v>-0.01234641077</v>
      </c>
      <c r="H508" s="113">
        <v>-0.0123</v>
      </c>
    </row>
    <row r="509" ht="14.25" customHeight="1">
      <c r="A509" s="2">
        <v>44634.0</v>
      </c>
      <c r="B509" s="1">
        <v>6035.9</v>
      </c>
      <c r="C509" s="3">
        <f t="shared" si="1"/>
        <v>0.002474671981</v>
      </c>
      <c r="D509" s="113">
        <v>0.0025</v>
      </c>
      <c r="E509" s="2">
        <v>44634.0</v>
      </c>
      <c r="F509" s="1">
        <v>16871.3</v>
      </c>
      <c r="G509" s="3">
        <f t="shared" si="2"/>
        <v>0.01448247041</v>
      </c>
      <c r="H509" s="113">
        <v>0.0145</v>
      </c>
    </row>
    <row r="510" ht="14.25" customHeight="1">
      <c r="A510" s="2">
        <v>44631.0</v>
      </c>
      <c r="B510" s="1">
        <v>6021.0</v>
      </c>
      <c r="C510" s="3">
        <f t="shared" si="1"/>
        <v>-0.005212678953</v>
      </c>
      <c r="D510" s="113">
        <v>-0.0052</v>
      </c>
      <c r="E510" s="2">
        <v>44631.0</v>
      </c>
      <c r="F510" s="1">
        <v>16630.45</v>
      </c>
      <c r="G510" s="3">
        <f t="shared" si="2"/>
        <v>0.002142224418</v>
      </c>
      <c r="H510" s="113">
        <v>0.0021</v>
      </c>
    </row>
    <row r="511" ht="14.25" customHeight="1">
      <c r="A511" s="2">
        <v>44630.0</v>
      </c>
      <c r="B511" s="1">
        <v>6052.55</v>
      </c>
      <c r="C511" s="3">
        <f t="shared" si="1"/>
        <v>0.005849751136</v>
      </c>
      <c r="D511" s="113">
        <v>0.0058</v>
      </c>
      <c r="E511" s="2">
        <v>44630.0</v>
      </c>
      <c r="F511" s="1">
        <v>16594.9</v>
      </c>
      <c r="G511" s="3">
        <f t="shared" si="2"/>
        <v>0.01526733903</v>
      </c>
      <c r="H511" s="113">
        <v>0.0153</v>
      </c>
    </row>
    <row r="512" ht="14.25" customHeight="1">
      <c r="A512" s="2">
        <v>44629.0</v>
      </c>
      <c r="B512" s="1">
        <v>6017.35</v>
      </c>
      <c r="C512" s="3">
        <f t="shared" si="1"/>
        <v>0.03152508378</v>
      </c>
      <c r="D512" s="113">
        <v>0.0315</v>
      </c>
      <c r="E512" s="2">
        <v>44629.0</v>
      </c>
      <c r="F512" s="1">
        <v>16345.35</v>
      </c>
      <c r="G512" s="3">
        <f t="shared" si="2"/>
        <v>0.02072632693</v>
      </c>
      <c r="H512" s="113">
        <v>0.0207</v>
      </c>
    </row>
    <row r="513" ht="14.25" customHeight="1">
      <c r="A513" s="2">
        <v>44628.0</v>
      </c>
      <c r="B513" s="1">
        <v>5833.45</v>
      </c>
      <c r="C513" s="3">
        <f t="shared" si="1"/>
        <v>0.02375353188</v>
      </c>
      <c r="D513" s="113">
        <v>0.0238</v>
      </c>
      <c r="E513" s="2">
        <v>44628.0</v>
      </c>
      <c r="F513" s="1">
        <v>16013.45</v>
      </c>
      <c r="G513" s="3">
        <f t="shared" si="2"/>
        <v>0.009474789055</v>
      </c>
      <c r="H513" s="113">
        <v>0.0095</v>
      </c>
    </row>
    <row r="514" ht="14.25" customHeight="1">
      <c r="A514" s="2">
        <v>44627.0</v>
      </c>
      <c r="B514" s="1">
        <v>5698.1</v>
      </c>
      <c r="C514" s="3">
        <f t="shared" si="1"/>
        <v>-0.05821198949</v>
      </c>
      <c r="D514" s="113">
        <v>-0.0582</v>
      </c>
      <c r="E514" s="2">
        <v>44627.0</v>
      </c>
      <c r="F514" s="1">
        <v>15863.15</v>
      </c>
      <c r="G514" s="3">
        <f t="shared" si="2"/>
        <v>-0.02352673226</v>
      </c>
      <c r="H514" s="113">
        <v>-0.0235</v>
      </c>
    </row>
    <row r="515" ht="14.25" customHeight="1">
      <c r="A515" s="2">
        <v>44624.0</v>
      </c>
      <c r="B515" s="1">
        <v>6050.3</v>
      </c>
      <c r="C515" s="3">
        <f t="shared" si="1"/>
        <v>0.01163743375</v>
      </c>
      <c r="D515" s="113">
        <v>0.0116</v>
      </c>
      <c r="E515" s="2">
        <v>44624.0</v>
      </c>
      <c r="F515" s="1">
        <v>16245.35</v>
      </c>
      <c r="G515" s="3">
        <f t="shared" si="2"/>
        <v>-0.0153169617</v>
      </c>
      <c r="H515" s="113">
        <v>-0.0153</v>
      </c>
    </row>
    <row r="516" ht="14.25" customHeight="1">
      <c r="A516" s="2">
        <v>44623.0</v>
      </c>
      <c r="B516" s="1">
        <v>5980.7</v>
      </c>
      <c r="C516" s="3">
        <f t="shared" si="1"/>
        <v>-0.06542070679</v>
      </c>
      <c r="D516" s="113">
        <v>-0.0654</v>
      </c>
      <c r="E516" s="2">
        <v>44623.0</v>
      </c>
      <c r="F516" s="1">
        <v>16498.05</v>
      </c>
      <c r="G516" s="3">
        <f t="shared" si="2"/>
        <v>-0.006497671016</v>
      </c>
      <c r="H516" s="113">
        <v>-0.0065</v>
      </c>
    </row>
    <row r="517" ht="14.25" customHeight="1">
      <c r="A517" s="2">
        <v>44622.0</v>
      </c>
      <c r="B517" s="1">
        <v>6399.35</v>
      </c>
      <c r="C517" s="3">
        <f t="shared" si="1"/>
        <v>-0.02566269279</v>
      </c>
      <c r="D517" s="113">
        <v>-0.0257</v>
      </c>
      <c r="E517" s="2">
        <v>44622.0</v>
      </c>
      <c r="F517" s="1">
        <v>16605.95</v>
      </c>
      <c r="G517" s="3">
        <f t="shared" si="2"/>
        <v>-0.0111915636</v>
      </c>
      <c r="H517" s="113">
        <v>-0.0112</v>
      </c>
    </row>
    <row r="518" ht="14.25" customHeight="1">
      <c r="A518" s="2">
        <v>44620.0</v>
      </c>
      <c r="B518" s="1">
        <v>6567.9</v>
      </c>
      <c r="C518" s="3">
        <f t="shared" si="1"/>
        <v>-0.0003576728435</v>
      </c>
      <c r="D518" s="113">
        <v>-4.0E-4</v>
      </c>
      <c r="E518" s="2">
        <v>44620.0</v>
      </c>
      <c r="F518" s="1">
        <v>16793.9</v>
      </c>
      <c r="G518" s="3">
        <f t="shared" si="2"/>
        <v>0.008134034481</v>
      </c>
      <c r="H518" s="113">
        <v>0.0081</v>
      </c>
    </row>
    <row r="519" ht="14.25" customHeight="1">
      <c r="A519" s="2">
        <v>44617.0</v>
      </c>
      <c r="B519" s="1">
        <v>6570.25</v>
      </c>
      <c r="C519" s="3">
        <f t="shared" si="1"/>
        <v>0.02365056984</v>
      </c>
      <c r="D519" s="113">
        <v>0.0237</v>
      </c>
      <c r="E519" s="2">
        <v>44617.0</v>
      </c>
      <c r="F519" s="1">
        <v>16658.4</v>
      </c>
      <c r="G519" s="3">
        <f t="shared" si="2"/>
        <v>0.02526164839</v>
      </c>
      <c r="H519" s="113">
        <v>0.0253</v>
      </c>
    </row>
    <row r="520" ht="14.25" customHeight="1">
      <c r="A520" s="2">
        <v>44616.0</v>
      </c>
      <c r="B520" s="1">
        <v>6418.45</v>
      </c>
      <c r="C520" s="3">
        <f t="shared" si="1"/>
        <v>-0.05335388337</v>
      </c>
      <c r="D520" s="113">
        <v>-0.0534</v>
      </c>
      <c r="E520" s="2">
        <v>44616.0</v>
      </c>
      <c r="F520" s="1">
        <v>16247.95</v>
      </c>
      <c r="G520" s="3">
        <f t="shared" si="2"/>
        <v>-0.04778104992</v>
      </c>
      <c r="H520" s="113">
        <v>-0.0478</v>
      </c>
    </row>
    <row r="521" ht="14.25" customHeight="1">
      <c r="A521" s="2">
        <v>44615.0</v>
      </c>
      <c r="B521" s="1">
        <v>6780.2</v>
      </c>
      <c r="C521" s="3">
        <f t="shared" si="1"/>
        <v>0.004541043477</v>
      </c>
      <c r="D521" s="113">
        <v>0.0045</v>
      </c>
      <c r="E521" s="2">
        <v>44615.0</v>
      </c>
      <c r="F521" s="1">
        <v>17063.25</v>
      </c>
      <c r="G521" s="3">
        <f t="shared" si="2"/>
        <v>-0.001693755046</v>
      </c>
      <c r="H521" s="113">
        <v>-0.0017</v>
      </c>
    </row>
    <row r="522" ht="14.25" customHeight="1">
      <c r="A522" s="2">
        <v>44614.0</v>
      </c>
      <c r="B522" s="1">
        <v>6749.55</v>
      </c>
      <c r="C522" s="3">
        <f t="shared" si="1"/>
        <v>-0.009378508685</v>
      </c>
      <c r="D522" s="113">
        <v>-0.0094</v>
      </c>
      <c r="E522" s="2">
        <v>44614.0</v>
      </c>
      <c r="F522" s="1">
        <v>17092.2</v>
      </c>
      <c r="G522" s="3">
        <f t="shared" si="2"/>
        <v>-0.006651498113</v>
      </c>
      <c r="H522" s="113">
        <v>-0.0067</v>
      </c>
    </row>
    <row r="523" ht="14.25" customHeight="1">
      <c r="A523" s="2">
        <v>44613.0</v>
      </c>
      <c r="B523" s="1">
        <v>6813.45</v>
      </c>
      <c r="C523" s="3">
        <f t="shared" si="1"/>
        <v>-0.01491339676</v>
      </c>
      <c r="D523" s="113">
        <v>-0.0149</v>
      </c>
      <c r="E523" s="2">
        <v>44613.0</v>
      </c>
      <c r="F523" s="1">
        <v>17206.65</v>
      </c>
      <c r="G523" s="3">
        <f t="shared" si="2"/>
        <v>-0.00403153453</v>
      </c>
      <c r="H523" s="113">
        <v>-0.004</v>
      </c>
    </row>
    <row r="524" ht="14.25" customHeight="1">
      <c r="A524" s="2">
        <v>44610.0</v>
      </c>
      <c r="B524" s="1">
        <v>6916.6</v>
      </c>
      <c r="C524" s="3">
        <f t="shared" si="1"/>
        <v>-0.01835806385</v>
      </c>
      <c r="D524" s="113">
        <v>-0.0184</v>
      </c>
      <c r="E524" s="2">
        <v>44610.0</v>
      </c>
      <c r="F524" s="1">
        <v>17276.3</v>
      </c>
      <c r="G524" s="3">
        <f t="shared" si="2"/>
        <v>-0.001635403303</v>
      </c>
      <c r="H524" s="113">
        <v>-0.0016</v>
      </c>
    </row>
    <row r="525" ht="14.25" customHeight="1">
      <c r="A525" s="2">
        <v>44609.0</v>
      </c>
      <c r="B525" s="1">
        <v>7045.95</v>
      </c>
      <c r="C525" s="3">
        <f t="shared" si="1"/>
        <v>-0.01851955035</v>
      </c>
      <c r="D525" s="113">
        <v>-0.0185</v>
      </c>
      <c r="E525" s="2">
        <v>44609.0</v>
      </c>
      <c r="F525" s="1">
        <v>17304.6</v>
      </c>
      <c r="G525" s="3">
        <f t="shared" si="2"/>
        <v>-0.001016037224</v>
      </c>
      <c r="H525" s="113">
        <v>-0.001</v>
      </c>
    </row>
    <row r="526" ht="14.25" customHeight="1">
      <c r="A526" s="2">
        <v>44608.0</v>
      </c>
      <c r="B526" s="1">
        <v>7178.9</v>
      </c>
      <c r="C526" s="3">
        <f t="shared" si="1"/>
        <v>-0.0152805783</v>
      </c>
      <c r="D526" s="113">
        <v>-0.0153</v>
      </c>
      <c r="E526" s="2">
        <v>44608.0</v>
      </c>
      <c r="F526" s="1">
        <v>17322.2</v>
      </c>
      <c r="G526" s="3">
        <f t="shared" si="2"/>
        <v>-0.001743269682</v>
      </c>
      <c r="H526" s="113">
        <v>-0.0017</v>
      </c>
    </row>
    <row r="527" ht="14.25" customHeight="1">
      <c r="A527" s="2">
        <v>44607.0</v>
      </c>
      <c r="B527" s="1">
        <v>7290.3</v>
      </c>
      <c r="C527" s="3">
        <f t="shared" si="1"/>
        <v>0.02838159992</v>
      </c>
      <c r="D527" s="113">
        <v>0.0284</v>
      </c>
      <c r="E527" s="2">
        <v>44607.0</v>
      </c>
      <c r="F527" s="1">
        <v>17352.45</v>
      </c>
      <c r="G527" s="3">
        <f t="shared" si="2"/>
        <v>0.03025922056</v>
      </c>
      <c r="H527" s="113">
        <v>0.0303</v>
      </c>
    </row>
    <row r="528" ht="14.25" customHeight="1">
      <c r="A528" s="2">
        <v>44606.0</v>
      </c>
      <c r="B528" s="1">
        <v>7089.1</v>
      </c>
      <c r="C528" s="3">
        <f t="shared" si="1"/>
        <v>-0.0320197717</v>
      </c>
      <c r="D528" s="113">
        <v>-0.032</v>
      </c>
      <c r="E528" s="2">
        <v>44606.0</v>
      </c>
      <c r="F528" s="1">
        <v>16842.8</v>
      </c>
      <c r="G528" s="3">
        <f t="shared" si="2"/>
        <v>-0.03061626786</v>
      </c>
      <c r="H528" s="113">
        <v>-0.0306</v>
      </c>
    </row>
    <row r="529" ht="14.25" customHeight="1">
      <c r="A529" s="2">
        <v>44603.0</v>
      </c>
      <c r="B529" s="1">
        <v>7323.6</v>
      </c>
      <c r="C529" s="3">
        <f t="shared" si="1"/>
        <v>-0.02018864138</v>
      </c>
      <c r="D529" s="113">
        <v>-0.0202</v>
      </c>
      <c r="E529" s="2">
        <v>44603.0</v>
      </c>
      <c r="F529" s="1">
        <v>17374.75</v>
      </c>
      <c r="G529" s="3">
        <f t="shared" si="2"/>
        <v>-0.01312631881</v>
      </c>
      <c r="H529" s="113">
        <v>-0.0131</v>
      </c>
    </row>
    <row r="530" ht="14.25" customHeight="1">
      <c r="A530" s="2">
        <v>44602.0</v>
      </c>
      <c r="B530" s="1">
        <v>7474.5</v>
      </c>
      <c r="C530" s="3">
        <f t="shared" si="1"/>
        <v>-0.003937873548</v>
      </c>
      <c r="D530" s="113">
        <v>-0.0039</v>
      </c>
      <c r="E530" s="2">
        <v>44602.0</v>
      </c>
      <c r="F530" s="1">
        <v>17605.85</v>
      </c>
      <c r="G530" s="3">
        <f t="shared" si="2"/>
        <v>0.008133968552</v>
      </c>
      <c r="H530" s="113">
        <v>0.0081</v>
      </c>
    </row>
    <row r="531" ht="14.25" customHeight="1">
      <c r="A531" s="2">
        <v>44601.0</v>
      </c>
      <c r="B531" s="1">
        <v>7504.05</v>
      </c>
      <c r="C531" s="3">
        <f t="shared" si="1"/>
        <v>0.0111435251</v>
      </c>
      <c r="D531" s="113">
        <v>0.0111</v>
      </c>
      <c r="E531" s="2">
        <v>44601.0</v>
      </c>
      <c r="F531" s="1">
        <v>17463.8</v>
      </c>
      <c r="G531" s="3">
        <f t="shared" si="2"/>
        <v>0.01141210708</v>
      </c>
      <c r="H531" s="113">
        <v>0.0114</v>
      </c>
    </row>
    <row r="532" ht="14.25" customHeight="1">
      <c r="A532" s="2">
        <v>44600.0</v>
      </c>
      <c r="B532" s="1">
        <v>7421.35</v>
      </c>
      <c r="C532" s="3">
        <f t="shared" si="1"/>
        <v>-0.006426261991</v>
      </c>
      <c r="D532" s="113">
        <v>-0.0064</v>
      </c>
      <c r="E532" s="2">
        <v>44600.0</v>
      </c>
      <c r="F532" s="1">
        <v>17266.75</v>
      </c>
      <c r="G532" s="3">
        <f t="shared" si="2"/>
        <v>0.003087674862</v>
      </c>
      <c r="H532" s="113">
        <v>0.0031</v>
      </c>
    </row>
    <row r="533" ht="14.25" customHeight="1">
      <c r="A533" s="2">
        <v>44599.0</v>
      </c>
      <c r="B533" s="1">
        <v>7469.35</v>
      </c>
      <c r="C533" s="3">
        <f t="shared" si="1"/>
        <v>0.003992123285</v>
      </c>
      <c r="D533" s="113">
        <v>0.004</v>
      </c>
      <c r="E533" s="2">
        <v>44599.0</v>
      </c>
      <c r="F533" s="1">
        <v>17213.6</v>
      </c>
      <c r="G533" s="3">
        <f t="shared" si="2"/>
        <v>-0.0172810468</v>
      </c>
      <c r="H533" s="113">
        <v>-0.0173</v>
      </c>
    </row>
    <row r="534" ht="14.25" customHeight="1">
      <c r="A534" s="2">
        <v>44596.0</v>
      </c>
      <c r="B534" s="1">
        <v>7439.65</v>
      </c>
      <c r="C534" s="3">
        <f t="shared" si="1"/>
        <v>0.008718230321</v>
      </c>
      <c r="D534" s="113">
        <v>0.0087</v>
      </c>
      <c r="E534" s="2">
        <v>44596.0</v>
      </c>
      <c r="F534" s="1">
        <v>17516.3</v>
      </c>
      <c r="G534" s="3">
        <f t="shared" si="2"/>
        <v>-0.002499971527</v>
      </c>
      <c r="H534" s="113">
        <v>-0.0025</v>
      </c>
    </row>
    <row r="535" ht="14.25" customHeight="1">
      <c r="A535" s="2">
        <v>44595.0</v>
      </c>
      <c r="B535" s="1">
        <v>7375.35</v>
      </c>
      <c r="C535" s="3">
        <f t="shared" si="1"/>
        <v>-0.008822738879</v>
      </c>
      <c r="D535" s="113">
        <v>-0.0088</v>
      </c>
      <c r="E535" s="2">
        <v>44595.0</v>
      </c>
      <c r="F535" s="1">
        <v>17560.2</v>
      </c>
      <c r="G535" s="3">
        <f t="shared" si="2"/>
        <v>-0.01236220472</v>
      </c>
      <c r="H535" s="113">
        <v>-0.0124</v>
      </c>
    </row>
    <row r="536" ht="14.25" customHeight="1">
      <c r="A536" s="2">
        <v>44594.0</v>
      </c>
      <c r="B536" s="1">
        <v>7441.0</v>
      </c>
      <c r="C536" s="3">
        <f t="shared" si="1"/>
        <v>-0.01001164144</v>
      </c>
      <c r="D536" s="113">
        <v>-0.01</v>
      </c>
      <c r="E536" s="2">
        <v>44594.0</v>
      </c>
      <c r="F536" s="1">
        <v>17780.0</v>
      </c>
      <c r="G536" s="3">
        <f t="shared" si="2"/>
        <v>0.0115578161</v>
      </c>
      <c r="H536" s="113">
        <v>0.0116</v>
      </c>
    </row>
    <row r="537" ht="14.25" customHeight="1">
      <c r="A537" s="2">
        <v>44593.0</v>
      </c>
      <c r="B537" s="1">
        <v>7516.25</v>
      </c>
      <c r="C537" s="3">
        <f t="shared" si="1"/>
        <v>0.04155118896</v>
      </c>
      <c r="D537" s="113">
        <v>0.0416</v>
      </c>
      <c r="E537" s="2">
        <v>44593.0</v>
      </c>
      <c r="F537" s="1">
        <v>17576.85</v>
      </c>
      <c r="G537" s="3">
        <f t="shared" si="2"/>
        <v>0.0136679383</v>
      </c>
      <c r="H537" s="113">
        <v>0.0137</v>
      </c>
    </row>
    <row r="538" ht="14.25" customHeight="1">
      <c r="A538" s="2">
        <v>44592.0</v>
      </c>
      <c r="B538" s="1">
        <v>7216.4</v>
      </c>
      <c r="C538" s="3">
        <f t="shared" si="1"/>
        <v>0.01498625147</v>
      </c>
      <c r="D538" s="113">
        <v>0.015</v>
      </c>
      <c r="E538" s="2">
        <v>44592.0</v>
      </c>
      <c r="F538" s="1">
        <v>17339.85</v>
      </c>
      <c r="G538" s="3">
        <f t="shared" si="2"/>
        <v>0.01391069439</v>
      </c>
      <c r="H538" s="113">
        <v>0.0139</v>
      </c>
    </row>
    <row r="539" ht="14.25" customHeight="1">
      <c r="A539" s="2">
        <v>44589.0</v>
      </c>
      <c r="B539" s="1">
        <v>7109.85</v>
      </c>
      <c r="C539" s="3">
        <f t="shared" si="1"/>
        <v>0.001288605349</v>
      </c>
      <c r="D539" s="113">
        <v>0.0013</v>
      </c>
      <c r="E539" s="2">
        <v>44589.0</v>
      </c>
      <c r="F539" s="1">
        <v>17101.95</v>
      </c>
      <c r="G539" s="3">
        <f t="shared" si="2"/>
        <v>-0.000479247698</v>
      </c>
      <c r="H539" s="113">
        <v>-5.0E-4</v>
      </c>
    </row>
    <row r="540" ht="14.25" customHeight="1">
      <c r="A540" s="2">
        <v>44588.0</v>
      </c>
      <c r="B540" s="1">
        <v>7100.7</v>
      </c>
      <c r="C540" s="3">
        <f t="shared" si="1"/>
        <v>0.0003310628526</v>
      </c>
      <c r="D540" s="113">
        <v>3.0E-4</v>
      </c>
      <c r="E540" s="2">
        <v>44588.0</v>
      </c>
      <c r="F540" s="1">
        <v>17110.15</v>
      </c>
      <c r="G540" s="3">
        <f t="shared" si="2"/>
        <v>-0.0097118003</v>
      </c>
      <c r="H540" s="113">
        <v>-0.0097</v>
      </c>
    </row>
    <row r="541" ht="14.25" customHeight="1">
      <c r="A541" s="2">
        <v>44586.0</v>
      </c>
      <c r="B541" s="1">
        <v>7098.35</v>
      </c>
      <c r="C541" s="3">
        <f t="shared" si="1"/>
        <v>-0.008056176635</v>
      </c>
      <c r="D541" s="113">
        <v>-0.0081</v>
      </c>
      <c r="E541" s="2">
        <v>44586.0</v>
      </c>
      <c r="F541" s="1">
        <v>17277.95</v>
      </c>
      <c r="G541" s="3">
        <f t="shared" si="2"/>
        <v>0.007513513829</v>
      </c>
      <c r="H541" s="113">
        <v>0.0075</v>
      </c>
    </row>
    <row r="542" ht="14.25" customHeight="1">
      <c r="A542" s="2">
        <v>44585.0</v>
      </c>
      <c r="B542" s="1">
        <v>7156.0</v>
      </c>
      <c r="C542" s="3">
        <f t="shared" si="1"/>
        <v>-0.02740684865</v>
      </c>
      <c r="D542" s="113">
        <v>-0.0274</v>
      </c>
      <c r="E542" s="2">
        <v>44585.0</v>
      </c>
      <c r="F542" s="1">
        <v>17149.1</v>
      </c>
      <c r="G542" s="3">
        <f t="shared" si="2"/>
        <v>-0.02656786143</v>
      </c>
      <c r="H542" s="113">
        <v>-0.0266</v>
      </c>
    </row>
    <row r="543" ht="14.25" customHeight="1">
      <c r="A543" s="2">
        <v>44582.0</v>
      </c>
      <c r="B543" s="1">
        <v>7357.65</v>
      </c>
      <c r="C543" s="3">
        <f t="shared" si="1"/>
        <v>-0.01444645369</v>
      </c>
      <c r="D543" s="113">
        <v>-0.0144</v>
      </c>
      <c r="E543" s="2">
        <v>44582.0</v>
      </c>
      <c r="F543" s="1">
        <v>17617.15</v>
      </c>
      <c r="G543" s="3">
        <f t="shared" si="2"/>
        <v>-0.007875767303</v>
      </c>
      <c r="H543" s="113">
        <v>-0.0079</v>
      </c>
    </row>
    <row r="544" ht="14.25" customHeight="1">
      <c r="A544" s="2">
        <v>44581.0</v>
      </c>
      <c r="B544" s="1">
        <v>7465.5</v>
      </c>
      <c r="C544" s="3">
        <f t="shared" si="1"/>
        <v>0.004183256214</v>
      </c>
      <c r="D544" s="113">
        <v>0.0042</v>
      </c>
      <c r="E544" s="2">
        <v>44581.0</v>
      </c>
      <c r="F544" s="1">
        <v>17757.0</v>
      </c>
      <c r="G544" s="3">
        <f t="shared" si="2"/>
        <v>-0.01011238461</v>
      </c>
      <c r="H544" s="113">
        <v>-0.0101</v>
      </c>
    </row>
    <row r="545" ht="14.25" customHeight="1">
      <c r="A545" s="2">
        <v>44580.0</v>
      </c>
      <c r="B545" s="1">
        <v>7434.4</v>
      </c>
      <c r="C545" s="3">
        <f t="shared" si="1"/>
        <v>-0.01608014929</v>
      </c>
      <c r="D545" s="113">
        <v>-0.0161</v>
      </c>
      <c r="E545" s="2">
        <v>44580.0</v>
      </c>
      <c r="F545" s="1">
        <v>17938.4</v>
      </c>
      <c r="G545" s="3">
        <f t="shared" si="2"/>
        <v>-0.009642219284</v>
      </c>
      <c r="H545" s="113">
        <v>-0.0096</v>
      </c>
    </row>
    <row r="546" ht="14.25" customHeight="1">
      <c r="A546" s="2">
        <v>44579.0</v>
      </c>
      <c r="B546" s="1">
        <v>7555.9</v>
      </c>
      <c r="C546" s="3">
        <f t="shared" si="1"/>
        <v>-0.03992325383</v>
      </c>
      <c r="D546" s="113">
        <v>-0.0399</v>
      </c>
      <c r="E546" s="2">
        <v>44579.0</v>
      </c>
      <c r="F546" s="1">
        <v>18113.05</v>
      </c>
      <c r="G546" s="3">
        <f t="shared" si="2"/>
        <v>-0.01065375435</v>
      </c>
      <c r="H546" s="113">
        <v>-0.0107</v>
      </c>
    </row>
    <row r="547" ht="14.25" customHeight="1">
      <c r="A547" s="2">
        <v>44578.0</v>
      </c>
      <c r="B547" s="1">
        <v>7870.1</v>
      </c>
      <c r="C547" s="3">
        <f t="shared" si="1"/>
        <v>0.02735443278</v>
      </c>
      <c r="D547" s="113">
        <v>0.0274</v>
      </c>
      <c r="E547" s="2">
        <v>44578.0</v>
      </c>
      <c r="F547" s="1">
        <v>18308.1</v>
      </c>
      <c r="G547" s="3">
        <f t="shared" si="2"/>
        <v>0.002867589664</v>
      </c>
      <c r="H547" s="113">
        <v>0.0029</v>
      </c>
    </row>
    <row r="548" ht="14.25" customHeight="1">
      <c r="A548" s="2">
        <v>44575.0</v>
      </c>
      <c r="B548" s="1">
        <v>7660.55</v>
      </c>
      <c r="C548" s="3">
        <f t="shared" si="1"/>
        <v>0.007066046169</v>
      </c>
      <c r="D548" s="113">
        <v>0.0071</v>
      </c>
      <c r="E548" s="2">
        <v>44575.0</v>
      </c>
      <c r="F548" s="1">
        <v>18255.75</v>
      </c>
      <c r="G548" s="3">
        <f t="shared" si="2"/>
        <v>-0.0001122807786</v>
      </c>
      <c r="H548" s="113">
        <v>-1.0E-4</v>
      </c>
    </row>
    <row r="549" ht="14.25" customHeight="1">
      <c r="A549" s="2">
        <v>44574.0</v>
      </c>
      <c r="B549" s="1">
        <v>7606.8</v>
      </c>
      <c r="C549" s="3">
        <f t="shared" si="1"/>
        <v>-0.006776606996</v>
      </c>
      <c r="D549" s="113">
        <v>-0.0068</v>
      </c>
      <c r="E549" s="2">
        <v>44574.0</v>
      </c>
      <c r="F549" s="1">
        <v>18257.8</v>
      </c>
      <c r="G549" s="3">
        <f t="shared" si="2"/>
        <v>0.002495559332</v>
      </c>
      <c r="H549" s="113">
        <v>0.0025</v>
      </c>
    </row>
    <row r="550" ht="14.25" customHeight="1">
      <c r="A550" s="2">
        <v>44573.0</v>
      </c>
      <c r="B550" s="1">
        <v>7658.7</v>
      </c>
      <c r="C550" s="3">
        <f t="shared" si="1"/>
        <v>0.006889026202</v>
      </c>
      <c r="D550" s="113">
        <v>0.0069</v>
      </c>
      <c r="E550" s="2">
        <v>44573.0</v>
      </c>
      <c r="F550" s="1">
        <v>18212.35</v>
      </c>
      <c r="G550" s="3">
        <f t="shared" si="2"/>
        <v>0.008673137366</v>
      </c>
      <c r="H550" s="113">
        <v>0.0087</v>
      </c>
    </row>
    <row r="551" ht="14.25" customHeight="1">
      <c r="A551" s="2">
        <v>44572.0</v>
      </c>
      <c r="B551" s="1">
        <v>7606.3</v>
      </c>
      <c r="C551" s="3">
        <f t="shared" si="1"/>
        <v>0.002788343012</v>
      </c>
      <c r="D551" s="113">
        <v>0.0028</v>
      </c>
      <c r="E551" s="2">
        <v>44572.0</v>
      </c>
      <c r="F551" s="1">
        <v>18055.75</v>
      </c>
      <c r="G551" s="3">
        <f t="shared" si="2"/>
        <v>0.002913354774</v>
      </c>
      <c r="H551" s="113">
        <v>0.0029</v>
      </c>
    </row>
    <row r="552" ht="14.25" customHeight="1">
      <c r="A552" s="2">
        <v>44571.0</v>
      </c>
      <c r="B552" s="1">
        <v>7585.15</v>
      </c>
      <c r="C552" s="3">
        <f t="shared" si="1"/>
        <v>0.003598859479</v>
      </c>
      <c r="D552" s="113">
        <v>0.0036</v>
      </c>
      <c r="E552" s="2">
        <v>44571.0</v>
      </c>
      <c r="F552" s="1">
        <v>18003.3</v>
      </c>
      <c r="G552" s="3">
        <f t="shared" si="2"/>
        <v>0.01070023073</v>
      </c>
      <c r="H552" s="113">
        <v>0.0107</v>
      </c>
    </row>
    <row r="553" ht="14.25" customHeight="1">
      <c r="A553" s="2">
        <v>44568.0</v>
      </c>
      <c r="B553" s="1">
        <v>7557.95</v>
      </c>
      <c r="C553" s="3">
        <f t="shared" si="1"/>
        <v>0.01332698715</v>
      </c>
      <c r="D553" s="113">
        <v>0.0133</v>
      </c>
      <c r="E553" s="2">
        <v>44568.0</v>
      </c>
      <c r="F553" s="1">
        <v>17812.7</v>
      </c>
      <c r="G553" s="3">
        <f t="shared" si="2"/>
        <v>0.00376424977</v>
      </c>
      <c r="H553" s="113">
        <v>0.0038</v>
      </c>
    </row>
    <row r="554" ht="14.25" customHeight="1">
      <c r="A554" s="2">
        <v>44567.0</v>
      </c>
      <c r="B554" s="1">
        <v>7458.55</v>
      </c>
      <c r="C554" s="3">
        <f t="shared" si="1"/>
        <v>-0.02624175049</v>
      </c>
      <c r="D554" s="113">
        <v>-0.0262</v>
      </c>
      <c r="E554" s="2">
        <v>44567.0</v>
      </c>
      <c r="F554" s="1">
        <v>17745.9</v>
      </c>
      <c r="G554" s="3">
        <f t="shared" si="2"/>
        <v>-0.01000543925</v>
      </c>
      <c r="H554" s="113">
        <v>-0.01</v>
      </c>
    </row>
    <row r="555" ht="14.25" customHeight="1">
      <c r="A555" s="2">
        <v>44566.0</v>
      </c>
      <c r="B555" s="1">
        <v>7659.55</v>
      </c>
      <c r="C555" s="3">
        <f t="shared" si="1"/>
        <v>0.00120255936</v>
      </c>
      <c r="D555" s="113">
        <v>0.0012</v>
      </c>
      <c r="E555" s="2">
        <v>44566.0</v>
      </c>
      <c r="F555" s="1">
        <v>17925.25</v>
      </c>
      <c r="G555" s="3">
        <f t="shared" si="2"/>
        <v>0.006739585235</v>
      </c>
      <c r="H555" s="113">
        <v>0.0067</v>
      </c>
    </row>
    <row r="556" ht="14.25" customHeight="1">
      <c r="A556" s="2">
        <v>44565.0</v>
      </c>
      <c r="B556" s="1">
        <v>7650.35</v>
      </c>
      <c r="C556" s="3">
        <f t="shared" si="1"/>
        <v>-0.009522391538</v>
      </c>
      <c r="D556" s="113">
        <v>-0.0095</v>
      </c>
      <c r="E556" s="2">
        <v>44565.0</v>
      </c>
      <c r="F556" s="1">
        <v>17805.25</v>
      </c>
      <c r="G556" s="3">
        <f t="shared" si="2"/>
        <v>0.01018682946</v>
      </c>
      <c r="H556" s="113">
        <v>0.0102</v>
      </c>
    </row>
    <row r="557" ht="14.25" customHeight="1">
      <c r="A557" s="2">
        <v>44564.0</v>
      </c>
      <c r="B557" s="1">
        <v>7723.9</v>
      </c>
      <c r="C557" s="3">
        <f t="shared" si="1"/>
        <v>0.01750087274</v>
      </c>
      <c r="D557" s="113">
        <v>0.0175</v>
      </c>
      <c r="E557" s="2">
        <v>44564.0</v>
      </c>
      <c r="F557" s="1">
        <v>17625.7</v>
      </c>
      <c r="G557" s="3">
        <f t="shared" si="2"/>
        <v>0.01565340655</v>
      </c>
      <c r="H557" s="113">
        <v>0.0157</v>
      </c>
    </row>
    <row r="558" ht="14.25" customHeight="1">
      <c r="A558" s="2">
        <v>44561.0</v>
      </c>
      <c r="B558" s="1">
        <v>7591.05</v>
      </c>
      <c r="C558" s="3">
        <f t="shared" si="1"/>
        <v>0.02620586168</v>
      </c>
      <c r="D558" s="113">
        <v>0.0262</v>
      </c>
      <c r="E558" s="2">
        <v>44561.0</v>
      </c>
      <c r="F558" s="1">
        <v>17354.05</v>
      </c>
      <c r="G558" s="3">
        <f t="shared" si="2"/>
        <v>0.008724740539</v>
      </c>
      <c r="H558" s="113">
        <v>0.0087</v>
      </c>
    </row>
    <row r="559" ht="14.25" customHeight="1">
      <c r="A559" s="2">
        <v>44560.0</v>
      </c>
      <c r="B559" s="1">
        <v>7397.2</v>
      </c>
      <c r="C559" s="3">
        <f t="shared" si="1"/>
        <v>-0.003200398871</v>
      </c>
      <c r="D559" s="113">
        <v>-0.0032</v>
      </c>
      <c r="E559" s="2">
        <v>44560.0</v>
      </c>
      <c r="F559" s="1">
        <v>17203.95</v>
      </c>
      <c r="G559" s="3">
        <f t="shared" si="2"/>
        <v>-0.0005606032439</v>
      </c>
      <c r="H559" s="113">
        <v>-6.0E-4</v>
      </c>
    </row>
    <row r="560" ht="14.25" customHeight="1">
      <c r="A560" s="2">
        <v>44559.0</v>
      </c>
      <c r="B560" s="1">
        <v>7420.95</v>
      </c>
      <c r="C560" s="3">
        <f t="shared" si="1"/>
        <v>0.002005103901</v>
      </c>
      <c r="D560" s="113">
        <v>0.002</v>
      </c>
      <c r="E560" s="2">
        <v>44559.0</v>
      </c>
      <c r="F560" s="1">
        <v>17213.6</v>
      </c>
      <c r="G560" s="3">
        <f t="shared" si="2"/>
        <v>-0.001140237622</v>
      </c>
      <c r="H560" s="113">
        <v>-0.0011</v>
      </c>
    </row>
    <row r="561" ht="14.25" customHeight="1">
      <c r="A561" s="2">
        <v>44558.0</v>
      </c>
      <c r="B561" s="1">
        <v>7406.1</v>
      </c>
      <c r="C561" s="3">
        <f t="shared" si="1"/>
        <v>0.02222897012</v>
      </c>
      <c r="D561" s="113">
        <v>0.0222</v>
      </c>
      <c r="E561" s="2">
        <v>44558.0</v>
      </c>
      <c r="F561" s="1">
        <v>17233.25</v>
      </c>
      <c r="G561" s="3">
        <f t="shared" si="2"/>
        <v>0.008603409174</v>
      </c>
      <c r="H561" s="113">
        <v>0.0086</v>
      </c>
    </row>
    <row r="562" ht="14.25" customHeight="1">
      <c r="A562" s="2">
        <v>44557.0</v>
      </c>
      <c r="B562" s="1">
        <v>7245.05</v>
      </c>
      <c r="C562" s="3">
        <f t="shared" si="1"/>
        <v>0.002802845754</v>
      </c>
      <c r="D562" s="113">
        <v>0.0028</v>
      </c>
      <c r="E562" s="2">
        <v>44557.0</v>
      </c>
      <c r="F562" s="1">
        <v>17086.25</v>
      </c>
      <c r="G562" s="3">
        <f t="shared" si="2"/>
        <v>0.004851870911</v>
      </c>
      <c r="H562" s="113">
        <v>0.0049</v>
      </c>
    </row>
    <row r="563" ht="14.25" customHeight="1">
      <c r="A563" s="2">
        <v>44554.0</v>
      </c>
      <c r="B563" s="1">
        <v>7224.8</v>
      </c>
      <c r="C563" s="3">
        <f t="shared" si="1"/>
        <v>-0.01577527723</v>
      </c>
      <c r="D563" s="113">
        <v>-0.0158</v>
      </c>
      <c r="E563" s="2">
        <v>44554.0</v>
      </c>
      <c r="F563" s="1">
        <v>17003.75</v>
      </c>
      <c r="G563" s="3">
        <f t="shared" si="2"/>
        <v>-0.004032777667</v>
      </c>
      <c r="H563" s="113">
        <v>-0.004</v>
      </c>
    </row>
    <row r="564" ht="14.25" customHeight="1">
      <c r="A564" s="2">
        <v>44553.0</v>
      </c>
      <c r="B564" s="1">
        <v>7340.6</v>
      </c>
      <c r="C564" s="3">
        <f t="shared" si="1"/>
        <v>-0.004967975872</v>
      </c>
      <c r="D564" s="113">
        <v>-0.005</v>
      </c>
      <c r="E564" s="2">
        <v>44553.0</v>
      </c>
      <c r="F564" s="1">
        <v>17072.6</v>
      </c>
      <c r="G564" s="3">
        <f t="shared" si="2"/>
        <v>0.006909282856</v>
      </c>
      <c r="H564" s="113">
        <v>0.0069</v>
      </c>
    </row>
    <row r="565" ht="14.25" customHeight="1">
      <c r="A565" s="2">
        <v>44552.0</v>
      </c>
      <c r="B565" s="1">
        <v>7377.25</v>
      </c>
      <c r="C565" s="3">
        <f t="shared" si="1"/>
        <v>0.006810101879</v>
      </c>
      <c r="D565" s="113">
        <v>0.0068</v>
      </c>
      <c r="E565" s="2">
        <v>44552.0</v>
      </c>
      <c r="F565" s="1">
        <v>16955.45</v>
      </c>
      <c r="G565" s="3">
        <f t="shared" si="2"/>
        <v>0.01100719403</v>
      </c>
      <c r="H565" s="113">
        <v>0.011</v>
      </c>
    </row>
    <row r="566" ht="14.25" customHeight="1">
      <c r="A566" s="2">
        <v>44551.0</v>
      </c>
      <c r="B566" s="1">
        <v>7327.35</v>
      </c>
      <c r="C566" s="3">
        <f t="shared" si="1"/>
        <v>0.02325142965</v>
      </c>
      <c r="D566" s="113">
        <v>0.0233</v>
      </c>
      <c r="E566" s="2">
        <v>44551.0</v>
      </c>
      <c r="F566" s="1">
        <v>16770.85</v>
      </c>
      <c r="G566" s="3">
        <f t="shared" si="2"/>
        <v>0.009428681489</v>
      </c>
      <c r="H566" s="113">
        <v>0.0094</v>
      </c>
    </row>
    <row r="567" ht="14.25" customHeight="1">
      <c r="A567" s="2">
        <v>44550.0</v>
      </c>
      <c r="B567" s="1">
        <v>7160.85</v>
      </c>
      <c r="C567" s="3">
        <f t="shared" si="1"/>
        <v>-0.02405500624</v>
      </c>
      <c r="D567" s="113">
        <v>-0.0241</v>
      </c>
      <c r="E567" s="2">
        <v>44550.0</v>
      </c>
      <c r="F567" s="1">
        <v>16614.2</v>
      </c>
      <c r="G567" s="3">
        <f t="shared" si="2"/>
        <v>-0.02184254527</v>
      </c>
      <c r="H567" s="113">
        <v>-0.0218</v>
      </c>
    </row>
    <row r="568" ht="14.25" customHeight="1">
      <c r="A568" s="2">
        <v>44547.0</v>
      </c>
      <c r="B568" s="1">
        <v>7337.35</v>
      </c>
      <c r="C568" s="3">
        <f t="shared" si="1"/>
        <v>-0.01030517619</v>
      </c>
      <c r="D568" s="113">
        <v>-0.0103</v>
      </c>
      <c r="E568" s="2">
        <v>44547.0</v>
      </c>
      <c r="F568" s="1">
        <v>16985.2</v>
      </c>
      <c r="G568" s="3">
        <f t="shared" si="2"/>
        <v>-0.01525938638</v>
      </c>
      <c r="H568" s="113">
        <v>-0.0153</v>
      </c>
    </row>
    <row r="569" ht="14.25" customHeight="1">
      <c r="A569" s="2">
        <v>44546.0</v>
      </c>
      <c r="B569" s="1">
        <v>7413.75</v>
      </c>
      <c r="C569" s="3">
        <f t="shared" si="1"/>
        <v>0.005751999295</v>
      </c>
      <c r="D569" s="113">
        <v>0.0058</v>
      </c>
      <c r="E569" s="2">
        <v>44546.0</v>
      </c>
      <c r="F569" s="1">
        <v>17248.4</v>
      </c>
      <c r="G569" s="3">
        <f t="shared" si="2"/>
        <v>0.001567816786</v>
      </c>
      <c r="H569" s="113">
        <v>0.0016</v>
      </c>
    </row>
    <row r="570" ht="14.25" customHeight="1">
      <c r="A570" s="2">
        <v>44545.0</v>
      </c>
      <c r="B570" s="1">
        <v>7371.35</v>
      </c>
      <c r="C570" s="3">
        <f t="shared" si="1"/>
        <v>-0.002037528431</v>
      </c>
      <c r="D570" s="113">
        <v>-0.002</v>
      </c>
      <c r="E570" s="2">
        <v>44545.0</v>
      </c>
      <c r="F570" s="1">
        <v>17221.4</v>
      </c>
      <c r="G570" s="3">
        <f t="shared" si="2"/>
        <v>-0.005974060456</v>
      </c>
      <c r="H570" s="113">
        <v>-0.006</v>
      </c>
    </row>
    <row r="571" ht="14.25" customHeight="1">
      <c r="A571" s="2">
        <v>44544.0</v>
      </c>
      <c r="B571" s="1">
        <v>7386.4</v>
      </c>
      <c r="C571" s="3">
        <f t="shared" si="1"/>
        <v>-0.003783153167</v>
      </c>
      <c r="D571" s="113">
        <v>-0.0038</v>
      </c>
      <c r="E571" s="2">
        <v>44544.0</v>
      </c>
      <c r="F571" s="1">
        <v>17324.9</v>
      </c>
      <c r="G571" s="3">
        <f t="shared" si="2"/>
        <v>-0.002495933672</v>
      </c>
      <c r="H571" s="113">
        <v>-0.0025</v>
      </c>
    </row>
    <row r="572" ht="14.25" customHeight="1">
      <c r="A572" s="2">
        <v>44543.0</v>
      </c>
      <c r="B572" s="1">
        <v>7414.45</v>
      </c>
      <c r="C572" s="3">
        <f t="shared" si="1"/>
        <v>-0.0034944123</v>
      </c>
      <c r="D572" s="113">
        <v>-0.0035</v>
      </c>
      <c r="E572" s="2">
        <v>44543.0</v>
      </c>
      <c r="F572" s="1">
        <v>17368.25</v>
      </c>
      <c r="G572" s="3">
        <f t="shared" si="2"/>
        <v>-0.008169010867</v>
      </c>
      <c r="H572" s="113">
        <v>-0.0082</v>
      </c>
    </row>
    <row r="573" ht="14.25" customHeight="1">
      <c r="A573" s="2">
        <v>44540.0</v>
      </c>
      <c r="B573" s="1">
        <v>7440.45</v>
      </c>
      <c r="C573" s="3">
        <f t="shared" si="1"/>
        <v>0.0008878306665</v>
      </c>
      <c r="D573" s="113">
        <v>9.0E-4</v>
      </c>
      <c r="E573" s="2">
        <v>44540.0</v>
      </c>
      <c r="F573" s="1">
        <v>17511.3</v>
      </c>
      <c r="G573" s="3">
        <f t="shared" si="2"/>
        <v>-0.0003168377876</v>
      </c>
      <c r="H573" s="113">
        <v>-3.0E-4</v>
      </c>
    </row>
    <row r="574" ht="14.25" customHeight="1">
      <c r="A574" s="2">
        <v>44539.0</v>
      </c>
      <c r="B574" s="1">
        <v>7433.85</v>
      </c>
      <c r="C574" s="3">
        <f t="shared" si="1"/>
        <v>0.001333521912</v>
      </c>
      <c r="D574" s="113">
        <v>0.0013</v>
      </c>
      <c r="E574" s="2">
        <v>44539.0</v>
      </c>
      <c r="F574" s="1">
        <v>17516.85</v>
      </c>
      <c r="G574" s="3">
        <f t="shared" si="2"/>
        <v>0.002696088954</v>
      </c>
      <c r="H574" s="113">
        <v>0.0027</v>
      </c>
    </row>
    <row r="575" ht="14.25" customHeight="1">
      <c r="A575" s="2">
        <v>44538.0</v>
      </c>
      <c r="B575" s="1">
        <v>7423.95</v>
      </c>
      <c r="C575" s="3">
        <f t="shared" si="1"/>
        <v>0.01706304628</v>
      </c>
      <c r="D575" s="113">
        <v>0.0171</v>
      </c>
      <c r="E575" s="2">
        <v>44538.0</v>
      </c>
      <c r="F575" s="1">
        <v>17469.75</v>
      </c>
      <c r="G575" s="3">
        <f t="shared" si="2"/>
        <v>0.01706090227</v>
      </c>
      <c r="H575" s="113">
        <v>0.0171</v>
      </c>
    </row>
    <row r="576" ht="14.25" customHeight="1">
      <c r="A576" s="2">
        <v>44537.0</v>
      </c>
      <c r="B576" s="1">
        <v>7299.4</v>
      </c>
      <c r="C576" s="3">
        <f t="shared" si="1"/>
        <v>0.01175394339</v>
      </c>
      <c r="D576" s="113">
        <v>0.0118</v>
      </c>
      <c r="E576" s="2">
        <v>44537.0</v>
      </c>
      <c r="F576" s="1">
        <v>17176.7</v>
      </c>
      <c r="G576" s="3">
        <f t="shared" si="2"/>
        <v>0.01563659478</v>
      </c>
      <c r="H576" s="113">
        <v>0.0156</v>
      </c>
    </row>
    <row r="577" ht="14.25" customHeight="1">
      <c r="A577" s="2">
        <v>44536.0</v>
      </c>
      <c r="B577" s="1">
        <v>7214.6</v>
      </c>
      <c r="C577" s="3">
        <f t="shared" si="1"/>
        <v>-0.01607239054</v>
      </c>
      <c r="D577" s="113">
        <v>-0.0161</v>
      </c>
      <c r="E577" s="2">
        <v>44536.0</v>
      </c>
      <c r="F577" s="1">
        <v>16912.25</v>
      </c>
      <c r="G577" s="3">
        <f t="shared" si="2"/>
        <v>-0.01654096425</v>
      </c>
      <c r="H577" s="113">
        <v>-0.0165</v>
      </c>
    </row>
    <row r="578" ht="14.25" customHeight="1">
      <c r="A578" s="2">
        <v>44533.0</v>
      </c>
      <c r="B578" s="1">
        <v>7332.45</v>
      </c>
      <c r="C578" s="3">
        <f t="shared" si="1"/>
        <v>0.001263109023</v>
      </c>
      <c r="D578" s="113">
        <v>0.0013</v>
      </c>
      <c r="E578" s="2">
        <v>44533.0</v>
      </c>
      <c r="F578" s="1">
        <v>17196.7</v>
      </c>
      <c r="G578" s="3">
        <f t="shared" si="2"/>
        <v>-0.01177761879</v>
      </c>
      <c r="H578" s="113">
        <v>-0.0118</v>
      </c>
    </row>
    <row r="579" ht="14.25" customHeight="1">
      <c r="A579" s="2">
        <v>44532.0</v>
      </c>
      <c r="B579" s="1">
        <v>7323.2</v>
      </c>
      <c r="C579" s="3">
        <f t="shared" si="1"/>
        <v>0.00008193810941</v>
      </c>
      <c r="D579" s="113">
        <v>1.0E-4</v>
      </c>
      <c r="E579" s="2">
        <v>44532.0</v>
      </c>
      <c r="F579" s="1">
        <v>17401.65</v>
      </c>
      <c r="G579" s="3">
        <f t="shared" si="2"/>
        <v>0.01367457141</v>
      </c>
      <c r="H579" s="113">
        <v>0.0137</v>
      </c>
    </row>
    <row r="580" ht="14.25" customHeight="1">
      <c r="A580" s="2">
        <v>44531.0</v>
      </c>
      <c r="B580" s="1">
        <v>7322.6</v>
      </c>
      <c r="C580" s="3">
        <f t="shared" si="1"/>
        <v>-0.01495207668</v>
      </c>
      <c r="D580" s="113">
        <v>-0.015</v>
      </c>
      <c r="E580" s="2">
        <v>44531.0</v>
      </c>
      <c r="F580" s="1">
        <v>17166.9</v>
      </c>
      <c r="G580" s="3">
        <f t="shared" si="2"/>
        <v>0.01081657167</v>
      </c>
      <c r="H580" s="113">
        <v>0.0108</v>
      </c>
    </row>
    <row r="581" ht="14.25" customHeight="1">
      <c r="A581" s="2">
        <v>44530.0</v>
      </c>
      <c r="B581" s="1">
        <v>7433.75</v>
      </c>
      <c r="C581" s="3">
        <f t="shared" si="1"/>
        <v>0.006158427232</v>
      </c>
      <c r="D581" s="113">
        <v>0.0062</v>
      </c>
      <c r="E581" s="2">
        <v>44530.0</v>
      </c>
      <c r="F581" s="1">
        <v>16983.2</v>
      </c>
      <c r="G581" s="3">
        <f t="shared" si="2"/>
        <v>-0.004148599005</v>
      </c>
      <c r="H581" s="113">
        <v>-0.0041</v>
      </c>
    </row>
    <row r="582" ht="14.25" customHeight="1">
      <c r="A582" s="2">
        <v>44529.0</v>
      </c>
      <c r="B582" s="1">
        <v>7388.25</v>
      </c>
      <c r="C582" s="3">
        <f t="shared" si="1"/>
        <v>-0.0008790019947</v>
      </c>
      <c r="D582" s="113">
        <v>-9.0E-4</v>
      </c>
      <c r="E582" s="2">
        <v>44529.0</v>
      </c>
      <c r="F582" s="1">
        <v>17053.95</v>
      </c>
      <c r="G582" s="3">
        <f t="shared" si="2"/>
        <v>0.0016151341</v>
      </c>
      <c r="H582" s="113">
        <v>0.0016</v>
      </c>
    </row>
    <row r="583" ht="14.25" customHeight="1">
      <c r="A583" s="2">
        <v>44526.0</v>
      </c>
      <c r="B583" s="1">
        <v>7394.75</v>
      </c>
      <c r="C583" s="3">
        <f t="shared" si="1"/>
        <v>-0.02813189991</v>
      </c>
      <c r="D583" s="113">
        <v>-0.0281</v>
      </c>
      <c r="E583" s="2">
        <v>44526.0</v>
      </c>
      <c r="F583" s="1">
        <v>17026.45</v>
      </c>
      <c r="G583" s="3">
        <f t="shared" si="2"/>
        <v>-0.02907120964</v>
      </c>
      <c r="H583" s="113">
        <v>-0.0291</v>
      </c>
    </row>
    <row r="584" ht="14.25" customHeight="1">
      <c r="A584" s="2">
        <v>44525.0</v>
      </c>
      <c r="B584" s="1">
        <v>7608.8</v>
      </c>
      <c r="C584" s="3">
        <f t="shared" si="1"/>
        <v>0.004157153604</v>
      </c>
      <c r="D584" s="113">
        <v>0.0042</v>
      </c>
      <c r="E584" s="2">
        <v>44525.0</v>
      </c>
      <c r="F584" s="1">
        <v>17536.25</v>
      </c>
      <c r="G584" s="3">
        <f t="shared" si="2"/>
        <v>0.006959497676</v>
      </c>
      <c r="H584" s="113">
        <v>0.007</v>
      </c>
    </row>
    <row r="585" ht="14.25" customHeight="1">
      <c r="A585" s="2">
        <v>44524.0</v>
      </c>
      <c r="B585" s="1">
        <v>7577.3</v>
      </c>
      <c r="C585" s="3">
        <f t="shared" si="1"/>
        <v>-0.01053153912</v>
      </c>
      <c r="D585" s="113">
        <v>-0.0105</v>
      </c>
      <c r="E585" s="2">
        <v>44524.0</v>
      </c>
      <c r="F585" s="1">
        <v>17415.05</v>
      </c>
      <c r="G585" s="3">
        <f t="shared" si="2"/>
        <v>-0.005044748577</v>
      </c>
      <c r="H585" s="113">
        <v>-0.005</v>
      </c>
    </row>
    <row r="586" ht="14.25" customHeight="1">
      <c r="A586" s="2">
        <v>44523.0</v>
      </c>
      <c r="B586" s="1">
        <v>7657.95</v>
      </c>
      <c r="C586" s="3">
        <f t="shared" si="1"/>
        <v>0.0005422143249</v>
      </c>
      <c r="D586" s="113">
        <v>5.0E-4</v>
      </c>
      <c r="E586" s="2">
        <v>44523.0</v>
      </c>
      <c r="F586" s="1">
        <v>17503.35</v>
      </c>
      <c r="G586" s="3">
        <f t="shared" si="2"/>
        <v>0.004983765441</v>
      </c>
      <c r="H586" s="113">
        <v>0.005</v>
      </c>
    </row>
    <row r="587" ht="14.25" customHeight="1">
      <c r="A587" s="2">
        <v>44522.0</v>
      </c>
      <c r="B587" s="1">
        <v>7653.8</v>
      </c>
      <c r="C587" s="3">
        <f t="shared" si="1"/>
        <v>-0.01466328514</v>
      </c>
      <c r="D587" s="113">
        <v>-0.0147</v>
      </c>
      <c r="E587" s="2">
        <v>44522.0</v>
      </c>
      <c r="F587" s="1">
        <v>17416.55</v>
      </c>
      <c r="G587" s="3">
        <f t="shared" si="2"/>
        <v>-0.01960337296</v>
      </c>
      <c r="H587" s="113">
        <v>-0.0196</v>
      </c>
    </row>
    <row r="588" ht="14.25" customHeight="1">
      <c r="A588" s="2">
        <v>44518.0</v>
      </c>
      <c r="B588" s="1">
        <v>7767.7</v>
      </c>
      <c r="C588" s="3">
        <f t="shared" si="1"/>
        <v>-0.01145373328</v>
      </c>
      <c r="D588" s="113">
        <v>-0.0115</v>
      </c>
      <c r="E588" s="2">
        <v>44518.0</v>
      </c>
      <c r="F588" s="1">
        <v>17764.8</v>
      </c>
      <c r="G588" s="3">
        <f t="shared" si="2"/>
        <v>-0.007478217631</v>
      </c>
      <c r="H588" s="113">
        <v>-0.0075</v>
      </c>
    </row>
    <row r="589" ht="14.25" customHeight="1">
      <c r="A589" s="2">
        <v>44517.0</v>
      </c>
      <c r="B589" s="1">
        <v>7857.7</v>
      </c>
      <c r="C589" s="3">
        <f t="shared" si="1"/>
        <v>-0.003133563382</v>
      </c>
      <c r="D589" s="113">
        <v>-0.0031</v>
      </c>
      <c r="E589" s="2">
        <v>44517.0</v>
      </c>
      <c r="F589" s="1">
        <v>17898.65</v>
      </c>
      <c r="G589" s="3">
        <f t="shared" si="2"/>
        <v>-0.005586359394</v>
      </c>
      <c r="H589" s="113">
        <v>-0.0056</v>
      </c>
    </row>
    <row r="590" ht="14.25" customHeight="1">
      <c r="A590" s="2">
        <v>44516.0</v>
      </c>
      <c r="B590" s="1">
        <v>7882.4</v>
      </c>
      <c r="C590" s="3">
        <f t="shared" si="1"/>
        <v>-0.02091717593</v>
      </c>
      <c r="D590" s="113">
        <v>-0.0209</v>
      </c>
      <c r="E590" s="2">
        <v>44516.0</v>
      </c>
      <c r="F590" s="1">
        <v>17999.2</v>
      </c>
      <c r="G590" s="3">
        <f t="shared" si="2"/>
        <v>-0.006087981689</v>
      </c>
      <c r="H590" s="113">
        <v>-0.0061</v>
      </c>
    </row>
    <row r="591" ht="14.25" customHeight="1">
      <c r="A591" s="2">
        <v>44515.0</v>
      </c>
      <c r="B591" s="1">
        <v>8050.8</v>
      </c>
      <c r="C591" s="3">
        <f t="shared" si="1"/>
        <v>-0.003706339139</v>
      </c>
      <c r="D591" s="113">
        <v>-0.0037</v>
      </c>
      <c r="E591" s="2">
        <v>44515.0</v>
      </c>
      <c r="F591" s="1">
        <v>18109.45</v>
      </c>
      <c r="G591" s="3">
        <f t="shared" si="2"/>
        <v>0.0003701095137</v>
      </c>
      <c r="H591" s="113">
        <v>4.0E-4</v>
      </c>
    </row>
    <row r="592" ht="14.25" customHeight="1">
      <c r="A592" s="2">
        <v>44512.0</v>
      </c>
      <c r="B592" s="1">
        <v>8080.75</v>
      </c>
      <c r="C592" s="3">
        <f t="shared" si="1"/>
        <v>0.003738828542</v>
      </c>
      <c r="D592" s="113">
        <v>0.0037</v>
      </c>
      <c r="E592" s="2">
        <v>44512.0</v>
      </c>
      <c r="F592" s="1">
        <v>18102.75</v>
      </c>
      <c r="G592" s="3">
        <f t="shared" si="2"/>
        <v>0.01282058455</v>
      </c>
      <c r="H592" s="113">
        <v>0.0128</v>
      </c>
    </row>
    <row r="593" ht="14.25" customHeight="1">
      <c r="A593" s="2">
        <v>44511.0</v>
      </c>
      <c r="B593" s="1">
        <v>8050.65</v>
      </c>
      <c r="C593" s="3">
        <f t="shared" si="1"/>
        <v>-0.006926284107</v>
      </c>
      <c r="D593" s="113">
        <v>-0.0069</v>
      </c>
      <c r="E593" s="2">
        <v>44511.0</v>
      </c>
      <c r="F593" s="1">
        <v>17873.6</v>
      </c>
      <c r="G593" s="3">
        <f t="shared" si="2"/>
        <v>-0.007970161845</v>
      </c>
      <c r="H593" s="113">
        <v>-0.008</v>
      </c>
    </row>
    <row r="594" ht="14.25" customHeight="1">
      <c r="A594" s="2">
        <v>44510.0</v>
      </c>
      <c r="B594" s="1">
        <v>8106.8</v>
      </c>
      <c r="C594" s="3">
        <f t="shared" si="1"/>
        <v>-0.007249571394</v>
      </c>
      <c r="D594" s="113">
        <v>-0.0072</v>
      </c>
      <c r="E594" s="2">
        <v>44510.0</v>
      </c>
      <c r="F594" s="1">
        <v>18017.2</v>
      </c>
      <c r="G594" s="3">
        <f t="shared" si="2"/>
        <v>-0.001499092509</v>
      </c>
      <c r="H594" s="113">
        <v>-0.0015</v>
      </c>
    </row>
    <row r="595" ht="14.25" customHeight="1">
      <c r="A595" s="2">
        <v>44509.0</v>
      </c>
      <c r="B595" s="1">
        <v>8166.0</v>
      </c>
      <c r="C595" s="3">
        <f t="shared" si="1"/>
        <v>-0.005849733079</v>
      </c>
      <c r="D595" s="113">
        <v>-0.0058</v>
      </c>
      <c r="E595" s="2">
        <v>44509.0</v>
      </c>
      <c r="F595" s="1">
        <v>18044.25</v>
      </c>
      <c r="G595" s="3">
        <f t="shared" si="2"/>
        <v>-0.001344878255</v>
      </c>
      <c r="H595" s="113">
        <v>-0.0013</v>
      </c>
    </row>
    <row r="596" ht="14.25" customHeight="1">
      <c r="A596" s="2">
        <v>44508.0</v>
      </c>
      <c r="B596" s="1">
        <v>8214.05</v>
      </c>
      <c r="C596" s="3">
        <f t="shared" si="1"/>
        <v>0.04228631611</v>
      </c>
      <c r="D596" s="113">
        <v>0.0423</v>
      </c>
      <c r="E596" s="2">
        <v>44508.0</v>
      </c>
      <c r="F596" s="1">
        <v>18068.55</v>
      </c>
      <c r="G596" s="3">
        <f t="shared" si="2"/>
        <v>0.008469704412</v>
      </c>
      <c r="H596" s="113">
        <v>0.0085</v>
      </c>
    </row>
    <row r="597" ht="14.25" customHeight="1">
      <c r="A597" s="2">
        <v>44504.0</v>
      </c>
      <c r="B597" s="1">
        <v>7880.8</v>
      </c>
      <c r="C597" s="3">
        <f t="shared" si="1"/>
        <v>-0.0008937796738</v>
      </c>
      <c r="D597" s="113">
        <v>-9.0E-4</v>
      </c>
      <c r="E597" s="2">
        <v>44504.0</v>
      </c>
      <c r="F597" s="1">
        <v>17916.8</v>
      </c>
      <c r="G597" s="3">
        <f t="shared" si="2"/>
        <v>0.004913288314</v>
      </c>
      <c r="H597" s="113">
        <v>0.0049</v>
      </c>
    </row>
    <row r="598" ht="14.25" customHeight="1">
      <c r="A598" s="2">
        <v>44503.0</v>
      </c>
      <c r="B598" s="1">
        <v>7887.85</v>
      </c>
      <c r="C598" s="3">
        <f t="shared" si="1"/>
        <v>0.02262311447</v>
      </c>
      <c r="D598" s="113">
        <v>0.0226</v>
      </c>
      <c r="E598" s="2">
        <v>44503.0</v>
      </c>
      <c r="F598" s="1">
        <v>17829.2</v>
      </c>
      <c r="G598" s="3">
        <f t="shared" si="2"/>
        <v>-0.003340050702</v>
      </c>
      <c r="H598" s="113">
        <v>-0.0033</v>
      </c>
    </row>
    <row r="599" ht="14.25" customHeight="1">
      <c r="A599" s="2">
        <v>44502.0</v>
      </c>
      <c r="B599" s="1">
        <v>7713.35</v>
      </c>
      <c r="C599" s="3">
        <f t="shared" si="1"/>
        <v>-0.007942020038</v>
      </c>
      <c r="D599" s="113">
        <v>-0.0079</v>
      </c>
      <c r="E599" s="2">
        <v>44502.0</v>
      </c>
      <c r="F599" s="1">
        <v>17888.95</v>
      </c>
      <c r="G599" s="3">
        <f t="shared" si="2"/>
        <v>-0.002269982961</v>
      </c>
      <c r="H599" s="113">
        <v>-0.0023</v>
      </c>
    </row>
    <row r="600" ht="14.25" customHeight="1">
      <c r="A600" s="2">
        <v>44501.0</v>
      </c>
      <c r="B600" s="1">
        <v>7775.1</v>
      </c>
      <c r="C600" s="3">
        <f t="shared" si="1"/>
        <v>0.01820967647</v>
      </c>
      <c r="D600" s="113">
        <v>0.0182</v>
      </c>
      <c r="E600" s="2">
        <v>44501.0</v>
      </c>
      <c r="F600" s="1">
        <v>17929.65</v>
      </c>
      <c r="G600" s="3">
        <f t="shared" si="2"/>
        <v>0.01459965538</v>
      </c>
      <c r="H600" s="113">
        <v>0.0146</v>
      </c>
    </row>
    <row r="601" ht="14.25" customHeight="1">
      <c r="A601" s="2">
        <v>44498.0</v>
      </c>
      <c r="B601" s="1">
        <v>7636.05</v>
      </c>
      <c r="C601" s="3">
        <f t="shared" si="1"/>
        <v>0.02543425567</v>
      </c>
      <c r="D601" s="113">
        <v>0.0254</v>
      </c>
      <c r="E601" s="2">
        <v>44498.0</v>
      </c>
      <c r="F601" s="1">
        <v>17671.65</v>
      </c>
      <c r="G601" s="3">
        <f t="shared" si="2"/>
        <v>-0.01039353764</v>
      </c>
      <c r="H601" s="113">
        <v>-0.0104</v>
      </c>
    </row>
    <row r="602" ht="14.25" customHeight="1">
      <c r="A602" s="2">
        <v>44497.0</v>
      </c>
      <c r="B602" s="1">
        <v>7446.65</v>
      </c>
      <c r="C602" s="3">
        <f t="shared" si="1"/>
        <v>0.01257104784</v>
      </c>
      <c r="D602" s="113">
        <v>0.0126</v>
      </c>
      <c r="E602" s="2">
        <v>44497.0</v>
      </c>
      <c r="F602" s="1">
        <v>17857.25</v>
      </c>
      <c r="G602" s="3">
        <f t="shared" si="2"/>
        <v>-0.01942238049</v>
      </c>
      <c r="H602" s="113">
        <v>-0.0194</v>
      </c>
    </row>
    <row r="603" ht="14.25" customHeight="1">
      <c r="A603" s="2">
        <v>44496.0</v>
      </c>
      <c r="B603" s="1">
        <v>7354.2</v>
      </c>
      <c r="C603" s="3">
        <f t="shared" si="1"/>
        <v>0.01170708891</v>
      </c>
      <c r="D603" s="113">
        <v>0.0117</v>
      </c>
      <c r="E603" s="2">
        <v>44496.0</v>
      </c>
      <c r="F603" s="1">
        <v>18210.95</v>
      </c>
      <c r="G603" s="3">
        <f t="shared" si="2"/>
        <v>-0.003144774583</v>
      </c>
      <c r="H603" s="113">
        <v>-0.0031</v>
      </c>
    </row>
    <row r="604" ht="14.25" customHeight="1">
      <c r="A604" s="2">
        <v>44495.0</v>
      </c>
      <c r="B604" s="1">
        <v>7269.1</v>
      </c>
      <c r="C604" s="3">
        <f t="shared" si="1"/>
        <v>0.01668578142</v>
      </c>
      <c r="D604" s="113">
        <v>0.0167</v>
      </c>
      <c r="E604" s="2">
        <v>44495.0</v>
      </c>
      <c r="F604" s="1">
        <v>18268.4</v>
      </c>
      <c r="G604" s="3">
        <f t="shared" si="2"/>
        <v>0.00788948106</v>
      </c>
      <c r="H604" s="113">
        <v>0.0079</v>
      </c>
    </row>
    <row r="605" ht="14.25" customHeight="1">
      <c r="A605" s="2">
        <v>44494.0</v>
      </c>
      <c r="B605" s="1">
        <v>7149.8</v>
      </c>
      <c r="C605" s="3">
        <f t="shared" si="1"/>
        <v>0.00002797359293</v>
      </c>
      <c r="D605" s="113">
        <v>0.0</v>
      </c>
      <c r="E605" s="2">
        <v>44494.0</v>
      </c>
      <c r="F605" s="1">
        <v>18125.4</v>
      </c>
      <c r="G605" s="3">
        <f t="shared" si="2"/>
        <v>0.0005796333405</v>
      </c>
      <c r="H605" s="113">
        <v>6.0E-4</v>
      </c>
    </row>
    <row r="606" ht="14.25" customHeight="1">
      <c r="A606" s="2">
        <v>44491.0</v>
      </c>
      <c r="B606" s="1">
        <v>7149.6</v>
      </c>
      <c r="C606" s="3">
        <f t="shared" si="1"/>
        <v>0.002889605835</v>
      </c>
      <c r="D606" s="113">
        <v>0.0029</v>
      </c>
      <c r="E606" s="2">
        <v>44491.0</v>
      </c>
      <c r="F606" s="1">
        <v>18114.9</v>
      </c>
      <c r="G606" s="3">
        <f t="shared" si="2"/>
        <v>-0.003476710987</v>
      </c>
      <c r="H606" s="113">
        <v>-0.0035</v>
      </c>
    </row>
    <row r="607" ht="14.25" customHeight="1">
      <c r="A607" s="2">
        <v>44490.0</v>
      </c>
      <c r="B607" s="1">
        <v>7129.0</v>
      </c>
      <c r="C607" s="3">
        <f t="shared" si="1"/>
        <v>-0.0000841561939</v>
      </c>
      <c r="D607" s="113">
        <v>-1.0E-4</v>
      </c>
      <c r="E607" s="2">
        <v>44490.0</v>
      </c>
      <c r="F607" s="1">
        <v>18178.1</v>
      </c>
      <c r="G607" s="3">
        <f t="shared" si="2"/>
        <v>-0.004844908193</v>
      </c>
      <c r="H607" s="113">
        <v>-0.0048</v>
      </c>
    </row>
    <row r="608" ht="14.25" customHeight="1">
      <c r="A608" s="2">
        <v>44489.0</v>
      </c>
      <c r="B608" s="1">
        <v>7129.6</v>
      </c>
      <c r="C608" s="3">
        <f t="shared" si="1"/>
        <v>-0.005648456786</v>
      </c>
      <c r="D608" s="113">
        <v>-0.0056</v>
      </c>
      <c r="E608" s="2">
        <v>44489.0</v>
      </c>
      <c r="F608" s="1">
        <v>18266.6</v>
      </c>
      <c r="G608" s="3">
        <f t="shared" si="2"/>
        <v>-0.008260604004</v>
      </c>
      <c r="H608" s="113">
        <v>-0.0083</v>
      </c>
    </row>
    <row r="609" ht="14.25" customHeight="1">
      <c r="A609" s="2">
        <v>44488.0</v>
      </c>
      <c r="B609" s="1">
        <v>7170.1</v>
      </c>
      <c r="C609" s="3">
        <f t="shared" si="1"/>
        <v>-0.03097590313</v>
      </c>
      <c r="D609" s="113">
        <v>-0.031</v>
      </c>
      <c r="E609" s="2">
        <v>44488.0</v>
      </c>
      <c r="F609" s="1">
        <v>18418.75</v>
      </c>
      <c r="G609" s="3">
        <f t="shared" si="2"/>
        <v>-0.003155265586</v>
      </c>
      <c r="H609" s="113">
        <v>-0.0032</v>
      </c>
    </row>
    <row r="610" ht="14.25" customHeight="1">
      <c r="A610" s="2">
        <v>44487.0</v>
      </c>
      <c r="B610" s="1">
        <v>7399.3</v>
      </c>
      <c r="C610" s="3">
        <f t="shared" si="1"/>
        <v>0.0005138259753</v>
      </c>
      <c r="D610" s="113">
        <v>5.0E-4</v>
      </c>
      <c r="E610" s="2">
        <v>44487.0</v>
      </c>
      <c r="F610" s="1">
        <v>18477.05</v>
      </c>
      <c r="G610" s="3">
        <f t="shared" si="2"/>
        <v>0.007552396454</v>
      </c>
      <c r="H610" s="113">
        <v>0.0076</v>
      </c>
    </row>
    <row r="611" ht="14.25" customHeight="1">
      <c r="A611" s="2">
        <v>44483.0</v>
      </c>
      <c r="B611" s="1">
        <v>7395.5</v>
      </c>
      <c r="C611" s="3">
        <f t="shared" si="1"/>
        <v>0.006135720505</v>
      </c>
      <c r="D611" s="113">
        <v>0.0061</v>
      </c>
      <c r="E611" s="2">
        <v>44483.0</v>
      </c>
      <c r="F611" s="1">
        <v>18338.55</v>
      </c>
      <c r="G611" s="3">
        <f t="shared" si="2"/>
        <v>0.009734744724</v>
      </c>
      <c r="H611" s="113">
        <v>0.0097</v>
      </c>
    </row>
    <row r="612" ht="14.25" customHeight="1">
      <c r="A612" s="2">
        <v>44482.0</v>
      </c>
      <c r="B612" s="1">
        <v>7350.4</v>
      </c>
      <c r="C612" s="3">
        <f t="shared" si="1"/>
        <v>0.01382730012</v>
      </c>
      <c r="D612" s="113">
        <v>0.0138</v>
      </c>
      <c r="E612" s="2">
        <v>44482.0</v>
      </c>
      <c r="F612" s="1">
        <v>18161.75</v>
      </c>
      <c r="G612" s="3">
        <f t="shared" si="2"/>
        <v>0.009437554017</v>
      </c>
      <c r="H612" s="113">
        <v>0.0094</v>
      </c>
    </row>
    <row r="613" ht="14.25" customHeight="1">
      <c r="A613" s="2">
        <v>44481.0</v>
      </c>
      <c r="B613" s="1">
        <v>7250.15</v>
      </c>
      <c r="C613" s="3">
        <f t="shared" si="1"/>
        <v>-0.01092732171</v>
      </c>
      <c r="D613" s="113">
        <v>-0.0109</v>
      </c>
      <c r="E613" s="2">
        <v>44481.0</v>
      </c>
      <c r="F613" s="1">
        <v>17991.95</v>
      </c>
      <c r="G613" s="3">
        <f t="shared" si="2"/>
        <v>0.002563252433</v>
      </c>
      <c r="H613" s="113">
        <v>0.0026</v>
      </c>
    </row>
    <row r="614" ht="14.25" customHeight="1">
      <c r="A614" s="2">
        <v>44480.0</v>
      </c>
      <c r="B614" s="1">
        <v>7330.25</v>
      </c>
      <c r="C614" s="3">
        <f t="shared" si="1"/>
        <v>-0.0007497529223</v>
      </c>
      <c r="D614" s="113">
        <v>-7.0E-4</v>
      </c>
      <c r="E614" s="2">
        <v>44480.0</v>
      </c>
      <c r="F614" s="1">
        <v>17945.95</v>
      </c>
      <c r="G614" s="3">
        <f t="shared" si="2"/>
        <v>0.002835956011</v>
      </c>
      <c r="H614" s="113">
        <v>0.0028</v>
      </c>
    </row>
    <row r="615" ht="14.25" customHeight="1">
      <c r="A615" s="2">
        <v>44477.0</v>
      </c>
      <c r="B615" s="1">
        <v>7335.75</v>
      </c>
      <c r="C615" s="3">
        <f t="shared" si="1"/>
        <v>-0.002563021782</v>
      </c>
      <c r="D615" s="113">
        <v>-0.0026</v>
      </c>
      <c r="E615" s="2">
        <v>44477.0</v>
      </c>
      <c r="F615" s="1">
        <v>17895.2</v>
      </c>
      <c r="G615" s="3">
        <f t="shared" si="2"/>
        <v>0.005893644588</v>
      </c>
      <c r="H615" s="113">
        <v>0.0059</v>
      </c>
    </row>
    <row r="616" ht="14.25" customHeight="1">
      <c r="A616" s="2">
        <v>44476.0</v>
      </c>
      <c r="B616" s="1">
        <v>7354.6</v>
      </c>
      <c r="C616" s="3">
        <f t="shared" si="1"/>
        <v>-0.001140839332</v>
      </c>
      <c r="D616" s="113">
        <v>-0.0011</v>
      </c>
      <c r="E616" s="2">
        <v>44476.0</v>
      </c>
      <c r="F616" s="1">
        <v>17790.35</v>
      </c>
      <c r="G616" s="3">
        <f t="shared" si="2"/>
        <v>0.008180324153</v>
      </c>
      <c r="H616" s="113">
        <v>0.0082</v>
      </c>
    </row>
    <row r="617" ht="14.25" customHeight="1">
      <c r="A617" s="2">
        <v>44475.0</v>
      </c>
      <c r="B617" s="1">
        <v>7363.0</v>
      </c>
      <c r="C617" s="3">
        <f t="shared" si="1"/>
        <v>-0.01353161844</v>
      </c>
      <c r="D617" s="113">
        <v>-0.0135</v>
      </c>
      <c r="E617" s="2">
        <v>44475.0</v>
      </c>
      <c r="F617" s="1">
        <v>17646.0</v>
      </c>
      <c r="G617" s="3">
        <f t="shared" si="2"/>
        <v>-0.009892101468</v>
      </c>
      <c r="H617" s="113">
        <v>-0.0099</v>
      </c>
    </row>
    <row r="618" ht="14.25" customHeight="1">
      <c r="A618" s="2">
        <v>44474.0</v>
      </c>
      <c r="B618" s="1">
        <v>7464.0</v>
      </c>
      <c r="C618" s="3">
        <f t="shared" si="1"/>
        <v>-0.006865719304</v>
      </c>
      <c r="D618" s="113">
        <v>-0.0069</v>
      </c>
      <c r="E618" s="2">
        <v>44474.0</v>
      </c>
      <c r="F618" s="1">
        <v>17822.3</v>
      </c>
      <c r="G618" s="3">
        <f t="shared" si="2"/>
        <v>0.00740761676</v>
      </c>
      <c r="H618" s="113">
        <v>0.0074</v>
      </c>
    </row>
    <row r="619" ht="14.25" customHeight="1">
      <c r="A619" s="2">
        <v>44473.0</v>
      </c>
      <c r="B619" s="1">
        <v>7515.6</v>
      </c>
      <c r="C619" s="3">
        <f t="shared" si="1"/>
        <v>0.004282726781</v>
      </c>
      <c r="D619" s="113">
        <v>0.0043</v>
      </c>
      <c r="E619" s="2">
        <v>44473.0</v>
      </c>
      <c r="F619" s="1">
        <v>17691.25</v>
      </c>
      <c r="G619" s="3">
        <f t="shared" si="2"/>
        <v>0.009080512547</v>
      </c>
      <c r="H619" s="113">
        <v>0.0091</v>
      </c>
    </row>
    <row r="620" ht="14.25" customHeight="1">
      <c r="A620" s="2">
        <v>44470.0</v>
      </c>
      <c r="B620" s="1">
        <v>7483.55</v>
      </c>
      <c r="C620" s="3">
        <f t="shared" si="1"/>
        <v>0.01182379903</v>
      </c>
      <c r="D620" s="113">
        <v>0.0118</v>
      </c>
      <c r="E620" s="2">
        <v>44470.0</v>
      </c>
      <c r="F620" s="1">
        <v>17532.05</v>
      </c>
      <c r="G620" s="3">
        <f t="shared" si="2"/>
        <v>-0.00488700573</v>
      </c>
      <c r="H620" s="113">
        <v>-0.0049</v>
      </c>
    </row>
    <row r="621" ht="14.25" customHeight="1">
      <c r="A621" s="2">
        <v>44469.0</v>
      </c>
      <c r="B621" s="1">
        <v>7396.1</v>
      </c>
      <c r="C621" s="3">
        <f t="shared" si="1"/>
        <v>-0.009170010248</v>
      </c>
      <c r="D621" s="113">
        <v>-0.0092</v>
      </c>
      <c r="E621" s="2">
        <v>44469.0</v>
      </c>
      <c r="F621" s="1">
        <v>17618.15</v>
      </c>
      <c r="G621" s="3">
        <f t="shared" si="2"/>
        <v>-0.005259354198</v>
      </c>
      <c r="H621" s="113">
        <v>-0.0053</v>
      </c>
    </row>
    <row r="622" ht="14.25" customHeight="1">
      <c r="A622" s="2">
        <v>44468.0</v>
      </c>
      <c r="B622" s="1">
        <v>7464.55</v>
      </c>
      <c r="C622" s="3">
        <f t="shared" si="1"/>
        <v>-0.01630800047</v>
      </c>
      <c r="D622" s="113">
        <v>-0.0163</v>
      </c>
      <c r="E622" s="2">
        <v>44468.0</v>
      </c>
      <c r="F622" s="1">
        <v>17711.3</v>
      </c>
      <c r="G622" s="3">
        <f t="shared" si="2"/>
        <v>-0.002101574209</v>
      </c>
      <c r="H622" s="113">
        <v>-0.0021</v>
      </c>
    </row>
    <row r="623" ht="14.25" customHeight="1">
      <c r="A623" s="2">
        <v>44467.0</v>
      </c>
      <c r="B623" s="1">
        <v>7588.3</v>
      </c>
      <c r="C623" s="3">
        <f t="shared" si="1"/>
        <v>-0.004538954991</v>
      </c>
      <c r="D623" s="113">
        <v>-0.0045</v>
      </c>
      <c r="E623" s="2">
        <v>44467.0</v>
      </c>
      <c r="F623" s="1">
        <v>17748.6</v>
      </c>
      <c r="G623" s="3">
        <f t="shared" si="2"/>
        <v>-0.00596468236</v>
      </c>
      <c r="H623" s="113">
        <v>-0.006</v>
      </c>
    </row>
    <row r="624" ht="14.25" customHeight="1">
      <c r="A624" s="2">
        <v>44466.0</v>
      </c>
      <c r="B624" s="1">
        <v>7622.9</v>
      </c>
      <c r="C624" s="3">
        <f t="shared" si="1"/>
        <v>0.01348135345</v>
      </c>
      <c r="D624" s="113">
        <v>0.0135</v>
      </c>
      <c r="E624" s="2">
        <v>44466.0</v>
      </c>
      <c r="F624" s="1">
        <v>17855.1</v>
      </c>
      <c r="G624" s="3">
        <f t="shared" si="2"/>
        <v>0.0001064234983</v>
      </c>
      <c r="H624" s="113">
        <v>1.0E-4</v>
      </c>
    </row>
    <row r="625" ht="14.25" customHeight="1">
      <c r="A625" s="2">
        <v>44463.0</v>
      </c>
      <c r="B625" s="1">
        <v>7521.5</v>
      </c>
      <c r="C625" s="3">
        <f t="shared" si="1"/>
        <v>-0.0128876465</v>
      </c>
      <c r="D625" s="113">
        <v>-0.0129</v>
      </c>
      <c r="E625" s="2">
        <v>44463.0</v>
      </c>
      <c r="F625" s="1">
        <v>17853.2</v>
      </c>
      <c r="G625" s="3">
        <f t="shared" si="2"/>
        <v>0.001697249894</v>
      </c>
      <c r="H625" s="113">
        <v>0.0017</v>
      </c>
    </row>
    <row r="626" ht="14.25" customHeight="1">
      <c r="A626" s="2">
        <v>44462.0</v>
      </c>
      <c r="B626" s="1">
        <v>7619.7</v>
      </c>
      <c r="C626" s="3">
        <f t="shared" si="1"/>
        <v>-0.0007737096097</v>
      </c>
      <c r="D626" s="113">
        <v>-8.0E-4</v>
      </c>
      <c r="E626" s="2">
        <v>44462.0</v>
      </c>
      <c r="F626" s="1">
        <v>17822.95</v>
      </c>
      <c r="G626" s="3">
        <f t="shared" si="2"/>
        <v>0.0157465955</v>
      </c>
      <c r="H626" s="113">
        <v>0.0157</v>
      </c>
    </row>
    <row r="627" ht="14.25" customHeight="1">
      <c r="A627" s="2">
        <v>44461.0</v>
      </c>
      <c r="B627" s="1">
        <v>7625.6</v>
      </c>
      <c r="C627" s="3">
        <f t="shared" si="1"/>
        <v>0.004333109434</v>
      </c>
      <c r="D627" s="113">
        <v>0.0043</v>
      </c>
      <c r="E627" s="2">
        <v>44461.0</v>
      </c>
      <c r="F627" s="1">
        <v>17546.65</v>
      </c>
      <c r="G627" s="3">
        <f t="shared" si="2"/>
        <v>-0.0008740462362</v>
      </c>
      <c r="H627" s="113">
        <v>-9.0E-4</v>
      </c>
    </row>
    <row r="628" ht="14.25" customHeight="1">
      <c r="A628" s="2">
        <v>44460.0</v>
      </c>
      <c r="B628" s="1">
        <v>7592.7</v>
      </c>
      <c r="C628" s="3">
        <f t="shared" si="1"/>
        <v>0.002204329461</v>
      </c>
      <c r="D628" s="113">
        <v>0.0022</v>
      </c>
      <c r="E628" s="2">
        <v>44460.0</v>
      </c>
      <c r="F628" s="1">
        <v>17562.0</v>
      </c>
      <c r="G628" s="3">
        <f t="shared" si="2"/>
        <v>0.009490196529</v>
      </c>
      <c r="H628" s="113">
        <v>0.0095</v>
      </c>
    </row>
    <row r="629" ht="14.25" customHeight="1">
      <c r="A629" s="2">
        <v>44459.0</v>
      </c>
      <c r="B629" s="1">
        <v>7576.0</v>
      </c>
      <c r="C629" s="3">
        <f t="shared" si="1"/>
        <v>-0.01761574719</v>
      </c>
      <c r="D629" s="113">
        <v>-0.0176</v>
      </c>
      <c r="E629" s="2">
        <v>44459.0</v>
      </c>
      <c r="F629" s="1">
        <v>17396.9</v>
      </c>
      <c r="G629" s="3">
        <f t="shared" si="2"/>
        <v>-0.01070505512</v>
      </c>
      <c r="H629" s="113">
        <v>-0.0107</v>
      </c>
    </row>
    <row r="630" ht="14.25" customHeight="1">
      <c r="A630" s="2">
        <v>44456.0</v>
      </c>
      <c r="B630" s="1">
        <v>7711.85</v>
      </c>
      <c r="C630" s="3">
        <f t="shared" si="1"/>
        <v>-0.006902368826</v>
      </c>
      <c r="D630" s="113">
        <v>-0.0069</v>
      </c>
      <c r="E630" s="2">
        <v>44456.0</v>
      </c>
      <c r="F630" s="1">
        <v>17585.15</v>
      </c>
      <c r="G630" s="3">
        <f t="shared" si="2"/>
        <v>-0.002515669758</v>
      </c>
      <c r="H630" s="113">
        <v>-0.0025</v>
      </c>
    </row>
    <row r="631" ht="14.25" customHeight="1">
      <c r="A631" s="2">
        <v>44455.0</v>
      </c>
      <c r="B631" s="1">
        <v>7765.45</v>
      </c>
      <c r="C631" s="3">
        <f t="shared" si="1"/>
        <v>-0.007083629017</v>
      </c>
      <c r="D631" s="113">
        <v>-0.0071</v>
      </c>
      <c r="E631" s="2">
        <v>44455.0</v>
      </c>
      <c r="F631" s="1">
        <v>17629.5</v>
      </c>
      <c r="G631" s="3">
        <f t="shared" si="2"/>
        <v>0.00628158989</v>
      </c>
      <c r="H631" s="113">
        <v>0.0063</v>
      </c>
    </row>
    <row r="632" ht="14.25" customHeight="1">
      <c r="A632" s="2">
        <v>44454.0</v>
      </c>
      <c r="B632" s="1">
        <v>7820.85</v>
      </c>
      <c r="C632" s="3">
        <f t="shared" si="1"/>
        <v>-0.00453130867</v>
      </c>
      <c r="D632" s="113">
        <v>-0.0045</v>
      </c>
      <c r="E632" s="2">
        <v>44454.0</v>
      </c>
      <c r="F632" s="1">
        <v>17519.45</v>
      </c>
      <c r="G632" s="3">
        <f t="shared" si="2"/>
        <v>0.008023590334</v>
      </c>
      <c r="H632" s="113">
        <v>0.008</v>
      </c>
    </row>
    <row r="633" ht="14.25" customHeight="1">
      <c r="A633" s="2">
        <v>44453.0</v>
      </c>
      <c r="B633" s="1">
        <v>7856.45</v>
      </c>
      <c r="C633" s="3">
        <f t="shared" si="1"/>
        <v>-0.01107691533</v>
      </c>
      <c r="D633" s="113">
        <v>-0.0111</v>
      </c>
      <c r="E633" s="2">
        <v>44453.0</v>
      </c>
      <c r="F633" s="1">
        <v>17380.0</v>
      </c>
      <c r="G633" s="3">
        <f t="shared" si="2"/>
        <v>0.001423196372</v>
      </c>
      <c r="H633" s="113">
        <v>0.0014</v>
      </c>
    </row>
    <row r="634" ht="14.25" customHeight="1">
      <c r="A634" s="2">
        <v>44452.0</v>
      </c>
      <c r="B634" s="1">
        <v>7944.45</v>
      </c>
      <c r="C634" s="3">
        <f t="shared" si="1"/>
        <v>0.0006045606544</v>
      </c>
      <c r="D634" s="113">
        <v>6.0E-4</v>
      </c>
      <c r="E634" s="2">
        <v>44452.0</v>
      </c>
      <c r="F634" s="1">
        <v>17355.3</v>
      </c>
      <c r="G634" s="3">
        <f t="shared" si="2"/>
        <v>-0.0008031434863</v>
      </c>
      <c r="H634" s="113">
        <v>-8.0E-4</v>
      </c>
    </row>
    <row r="635" ht="14.25" customHeight="1">
      <c r="A635" s="2">
        <v>44448.0</v>
      </c>
      <c r="B635" s="1">
        <v>7939.65</v>
      </c>
      <c r="C635" s="3">
        <f t="shared" si="1"/>
        <v>-0.006662162669</v>
      </c>
      <c r="D635" s="113">
        <v>-0.0067</v>
      </c>
      <c r="E635" s="2">
        <v>44448.0</v>
      </c>
      <c r="F635" s="1">
        <v>17369.25</v>
      </c>
      <c r="G635" s="3">
        <f t="shared" si="2"/>
        <v>0.0009075978909</v>
      </c>
      <c r="H635" s="113">
        <v>9.0E-4</v>
      </c>
    </row>
    <row r="636" ht="14.25" customHeight="1">
      <c r="A636" s="2">
        <v>44447.0</v>
      </c>
      <c r="B636" s="1">
        <v>7992.9</v>
      </c>
      <c r="C636" s="3">
        <f t="shared" si="1"/>
        <v>-0.004155116026</v>
      </c>
      <c r="D636" s="113">
        <v>-0.0042</v>
      </c>
      <c r="E636" s="2">
        <v>44447.0</v>
      </c>
      <c r="F636" s="1">
        <v>17353.5</v>
      </c>
      <c r="G636" s="3">
        <f t="shared" si="2"/>
        <v>-0.0004953317859</v>
      </c>
      <c r="H636" s="113">
        <v>-5.0E-4</v>
      </c>
    </row>
    <row r="637" ht="14.25" customHeight="1">
      <c r="A637" s="2">
        <v>44446.0</v>
      </c>
      <c r="B637" s="1">
        <v>8026.25</v>
      </c>
      <c r="C637" s="3">
        <f t="shared" si="1"/>
        <v>0.009261122149</v>
      </c>
      <c r="D637" s="113">
        <v>0.0093</v>
      </c>
      <c r="E637" s="2">
        <v>44446.0</v>
      </c>
      <c r="F637" s="1">
        <v>17362.1</v>
      </c>
      <c r="G637" s="3">
        <f t="shared" si="2"/>
        <v>-0.0009034515301</v>
      </c>
      <c r="H637" s="113">
        <v>-9.0E-4</v>
      </c>
    </row>
    <row r="638" ht="14.25" customHeight="1">
      <c r="A638" s="2">
        <v>44445.0</v>
      </c>
      <c r="B638" s="1">
        <v>7952.6</v>
      </c>
      <c r="C638" s="3">
        <f t="shared" si="1"/>
        <v>0.002868906726</v>
      </c>
      <c r="D638" s="113">
        <v>0.0029</v>
      </c>
      <c r="E638" s="2">
        <v>44445.0</v>
      </c>
      <c r="F638" s="1">
        <v>17377.8</v>
      </c>
      <c r="G638" s="3">
        <f t="shared" si="2"/>
        <v>0.003128679951</v>
      </c>
      <c r="H638" s="113">
        <v>0.0031</v>
      </c>
    </row>
    <row r="639" ht="14.25" customHeight="1">
      <c r="A639" s="2">
        <v>44442.0</v>
      </c>
      <c r="B639" s="1">
        <v>7929.85</v>
      </c>
      <c r="C639" s="3">
        <f t="shared" si="1"/>
        <v>-0.002879507089</v>
      </c>
      <c r="D639" s="113">
        <v>-0.0029</v>
      </c>
      <c r="E639" s="2">
        <v>44442.0</v>
      </c>
      <c r="F639" s="1">
        <v>17323.6</v>
      </c>
      <c r="G639" s="3">
        <f t="shared" si="2"/>
        <v>0.005190276283</v>
      </c>
      <c r="H639" s="113">
        <v>0.0052</v>
      </c>
    </row>
    <row r="640" ht="14.25" customHeight="1">
      <c r="A640" s="2">
        <v>44441.0</v>
      </c>
      <c r="B640" s="1">
        <v>7952.75</v>
      </c>
      <c r="C640" s="3">
        <f t="shared" si="1"/>
        <v>0.02392187409</v>
      </c>
      <c r="D640" s="113">
        <v>0.0239</v>
      </c>
      <c r="E640" s="2">
        <v>44441.0</v>
      </c>
      <c r="F640" s="1">
        <v>17234.15</v>
      </c>
      <c r="G640" s="3">
        <f t="shared" si="2"/>
        <v>0.009246760852</v>
      </c>
      <c r="H640" s="113">
        <v>0.0092</v>
      </c>
    </row>
    <row r="641" ht="14.25" customHeight="1">
      <c r="A641" s="2">
        <v>44440.0</v>
      </c>
      <c r="B641" s="1">
        <v>7766.95</v>
      </c>
      <c r="C641" s="3">
        <f t="shared" si="1"/>
        <v>-0.008362645149</v>
      </c>
      <c r="D641" s="113">
        <v>-0.0084</v>
      </c>
      <c r="E641" s="2">
        <v>44440.0</v>
      </c>
      <c r="F641" s="1">
        <v>17076.25</v>
      </c>
      <c r="G641" s="3">
        <f t="shared" si="2"/>
        <v>-0.003265780227</v>
      </c>
      <c r="H641" s="113">
        <v>-0.0033</v>
      </c>
    </row>
    <row r="642" ht="14.25" customHeight="1">
      <c r="A642" s="2">
        <v>44439.0</v>
      </c>
      <c r="B642" s="1">
        <v>7832.45</v>
      </c>
      <c r="C642" s="3">
        <f t="shared" si="1"/>
        <v>0.01669955087</v>
      </c>
      <c r="D642" s="113">
        <v>0.0167</v>
      </c>
      <c r="E642" s="2">
        <v>44439.0</v>
      </c>
      <c r="F642" s="1">
        <v>17132.2</v>
      </c>
      <c r="G642" s="3">
        <f t="shared" si="2"/>
        <v>0.01188053901</v>
      </c>
      <c r="H642" s="113">
        <v>0.0119</v>
      </c>
    </row>
    <row r="643" ht="14.25" customHeight="1">
      <c r="A643" s="2">
        <v>44438.0</v>
      </c>
      <c r="B643" s="1">
        <v>7703.8</v>
      </c>
      <c r="C643" s="3">
        <f t="shared" si="1"/>
        <v>0.01826689225</v>
      </c>
      <c r="D643" s="113">
        <v>0.0183</v>
      </c>
      <c r="E643" s="2">
        <v>44438.0</v>
      </c>
      <c r="F643" s="1">
        <v>16931.05</v>
      </c>
      <c r="G643" s="3">
        <f t="shared" si="2"/>
        <v>0.01351974236</v>
      </c>
      <c r="H643" s="113">
        <v>0.0135</v>
      </c>
    </row>
    <row r="644" ht="14.25" customHeight="1">
      <c r="A644" s="2">
        <v>44435.0</v>
      </c>
      <c r="B644" s="1">
        <v>7565.6</v>
      </c>
      <c r="C644" s="3">
        <f t="shared" si="1"/>
        <v>0.03537655157</v>
      </c>
      <c r="D644" s="113">
        <v>0.0354</v>
      </c>
      <c r="E644" s="2">
        <v>44435.0</v>
      </c>
      <c r="F644" s="1">
        <v>16705.2</v>
      </c>
      <c r="G644" s="3">
        <f t="shared" si="2"/>
        <v>0.004105332123</v>
      </c>
      <c r="H644" s="113">
        <v>0.0041</v>
      </c>
    </row>
    <row r="645" ht="14.25" customHeight="1">
      <c r="A645" s="2">
        <v>44434.0</v>
      </c>
      <c r="B645" s="1">
        <v>7307.1</v>
      </c>
      <c r="C645" s="3">
        <f t="shared" si="1"/>
        <v>-0.01019323115</v>
      </c>
      <c r="D645" s="113">
        <v>-0.0102</v>
      </c>
      <c r="E645" s="2">
        <v>44434.0</v>
      </c>
      <c r="F645" s="1">
        <v>16636.9</v>
      </c>
      <c r="G645" s="3">
        <f t="shared" si="2"/>
        <v>0.0001352598341</v>
      </c>
      <c r="H645" s="113">
        <v>1.0E-4</v>
      </c>
    </row>
    <row r="646" ht="14.25" customHeight="1">
      <c r="A646" s="2">
        <v>44433.0</v>
      </c>
      <c r="B646" s="1">
        <v>7382.35</v>
      </c>
      <c r="C646" s="3">
        <f t="shared" si="1"/>
        <v>-0.009791626148</v>
      </c>
      <c r="D646" s="113">
        <v>-0.0098</v>
      </c>
      <c r="E646" s="2">
        <v>44433.0</v>
      </c>
      <c r="F646" s="1">
        <v>16634.65</v>
      </c>
      <c r="G646" s="3">
        <f t="shared" si="2"/>
        <v>0.0006045258232</v>
      </c>
      <c r="H646" s="113">
        <v>6.0E-4</v>
      </c>
    </row>
    <row r="647" ht="14.25" customHeight="1">
      <c r="A647" s="2">
        <v>44432.0</v>
      </c>
      <c r="B647" s="1">
        <v>7455.35</v>
      </c>
      <c r="C647" s="3">
        <f t="shared" si="1"/>
        <v>0.01419534757</v>
      </c>
      <c r="D647" s="113">
        <v>0.0142</v>
      </c>
      <c r="E647" s="2">
        <v>44432.0</v>
      </c>
      <c r="F647" s="1">
        <v>16624.6</v>
      </c>
      <c r="G647" s="3">
        <f t="shared" si="2"/>
        <v>0.007768338036</v>
      </c>
      <c r="H647" s="113">
        <v>0.0078</v>
      </c>
    </row>
    <row r="648" ht="14.25" customHeight="1">
      <c r="A648" s="2">
        <v>44431.0</v>
      </c>
      <c r="B648" s="1">
        <v>7351.0</v>
      </c>
      <c r="C648" s="3">
        <f t="shared" si="1"/>
        <v>-0.01899684387</v>
      </c>
      <c r="D648" s="113">
        <v>-0.019</v>
      </c>
      <c r="E648" s="2">
        <v>44431.0</v>
      </c>
      <c r="F648" s="1">
        <v>16496.45</v>
      </c>
      <c r="G648" s="3">
        <f t="shared" si="2"/>
        <v>0.002793228169</v>
      </c>
      <c r="H648" s="113">
        <v>0.0028</v>
      </c>
    </row>
    <row r="649" ht="14.25" customHeight="1">
      <c r="A649" s="2">
        <v>44428.0</v>
      </c>
      <c r="B649" s="1">
        <v>7493.35</v>
      </c>
      <c r="C649" s="3">
        <f t="shared" si="1"/>
        <v>-0.014220971</v>
      </c>
      <c r="D649" s="113">
        <v>-0.0142</v>
      </c>
      <c r="E649" s="2">
        <v>44428.0</v>
      </c>
      <c r="F649" s="1">
        <v>16450.5</v>
      </c>
      <c r="G649" s="3">
        <f t="shared" si="2"/>
        <v>-0.007142921808</v>
      </c>
      <c r="H649" s="113">
        <v>-0.0071</v>
      </c>
    </row>
    <row r="650" ht="14.25" customHeight="1">
      <c r="A650" s="2">
        <v>44426.0</v>
      </c>
      <c r="B650" s="1">
        <v>7601.45</v>
      </c>
      <c r="C650" s="3">
        <f t="shared" si="1"/>
        <v>0.02596824154</v>
      </c>
      <c r="D650" s="113">
        <v>0.026</v>
      </c>
      <c r="E650" s="2">
        <v>44426.0</v>
      </c>
      <c r="F650" s="1">
        <v>16568.85</v>
      </c>
      <c r="G650" s="3">
        <f t="shared" si="2"/>
        <v>-0.002753602253</v>
      </c>
      <c r="H650" s="113">
        <v>-0.0028</v>
      </c>
    </row>
    <row r="651" ht="14.25" customHeight="1">
      <c r="A651" s="2">
        <v>44425.0</v>
      </c>
      <c r="B651" s="1">
        <v>7409.05</v>
      </c>
      <c r="C651" s="3">
        <f t="shared" si="1"/>
        <v>0.008493667182</v>
      </c>
      <c r="D651" s="113">
        <v>0.0085</v>
      </c>
      <c r="E651" s="2">
        <v>44425.0</v>
      </c>
      <c r="F651" s="1">
        <v>16614.6</v>
      </c>
      <c r="G651" s="3">
        <f t="shared" si="2"/>
        <v>0.003112349477</v>
      </c>
      <c r="H651" s="113">
        <v>0.0031</v>
      </c>
    </row>
    <row r="652" ht="14.25" customHeight="1">
      <c r="A652" s="2">
        <v>44424.0</v>
      </c>
      <c r="B652" s="1">
        <v>7346.65</v>
      </c>
      <c r="C652" s="3">
        <f t="shared" si="1"/>
        <v>-0.01528676934</v>
      </c>
      <c r="D652" s="113">
        <v>-0.0153</v>
      </c>
      <c r="E652" s="2">
        <v>44424.0</v>
      </c>
      <c r="F652" s="1">
        <v>16563.05</v>
      </c>
      <c r="G652" s="3">
        <f t="shared" si="2"/>
        <v>0.002053953331</v>
      </c>
      <c r="H652" s="113">
        <v>0.0021</v>
      </c>
    </row>
    <row r="653" ht="14.25" customHeight="1">
      <c r="A653" s="2">
        <v>44421.0</v>
      </c>
      <c r="B653" s="1">
        <v>7460.7</v>
      </c>
      <c r="C653" s="3">
        <f t="shared" si="1"/>
        <v>-0.001071136878</v>
      </c>
      <c r="D653" s="113">
        <v>-0.0011</v>
      </c>
      <c r="E653" s="2">
        <v>44421.0</v>
      </c>
      <c r="F653" s="1">
        <v>16529.1</v>
      </c>
      <c r="G653" s="3">
        <f t="shared" si="2"/>
        <v>0.01006453032</v>
      </c>
      <c r="H653" s="113">
        <v>0.0101</v>
      </c>
    </row>
    <row r="654" ht="14.25" customHeight="1">
      <c r="A654" s="2">
        <v>44420.0</v>
      </c>
      <c r="B654" s="1">
        <v>7468.7</v>
      </c>
      <c r="C654" s="3">
        <f t="shared" si="1"/>
        <v>0.002180490979</v>
      </c>
      <c r="D654" s="113">
        <v>0.0022</v>
      </c>
      <c r="E654" s="2">
        <v>44420.0</v>
      </c>
      <c r="F654" s="1">
        <v>16364.4</v>
      </c>
      <c r="G654" s="3">
        <f t="shared" si="2"/>
        <v>0.005045371493</v>
      </c>
      <c r="H654" s="113">
        <v>0.005</v>
      </c>
    </row>
    <row r="655" ht="14.25" customHeight="1">
      <c r="A655" s="2">
        <v>44419.0</v>
      </c>
      <c r="B655" s="1">
        <v>7452.45</v>
      </c>
      <c r="C655" s="3">
        <f t="shared" si="1"/>
        <v>-0.002903340179</v>
      </c>
      <c r="D655" s="113">
        <v>-0.0029</v>
      </c>
      <c r="E655" s="2">
        <v>44419.0</v>
      </c>
      <c r="F655" s="1">
        <v>16282.25</v>
      </c>
      <c r="G655" s="3">
        <f t="shared" si="2"/>
        <v>0.0001320630709</v>
      </c>
      <c r="H655" s="113">
        <v>1.0E-4</v>
      </c>
    </row>
    <row r="656" ht="14.25" customHeight="1">
      <c r="A656" s="2">
        <v>44418.0</v>
      </c>
      <c r="B656" s="1">
        <v>7474.15</v>
      </c>
      <c r="C656" s="3">
        <f t="shared" si="1"/>
        <v>-0.002868330298</v>
      </c>
      <c r="D656" s="113">
        <v>-0.0029</v>
      </c>
      <c r="E656" s="2">
        <v>44418.0</v>
      </c>
      <c r="F656" s="1">
        <v>16280.1</v>
      </c>
      <c r="G656" s="3">
        <f t="shared" si="2"/>
        <v>0.00134393308</v>
      </c>
      <c r="H656" s="113">
        <v>0.0013</v>
      </c>
    </row>
    <row r="657" ht="14.25" customHeight="1">
      <c r="A657" s="2">
        <v>44417.0</v>
      </c>
      <c r="B657" s="1">
        <v>7495.65</v>
      </c>
      <c r="C657" s="3">
        <f t="shared" si="1"/>
        <v>-0.004250994666</v>
      </c>
      <c r="D657" s="113">
        <v>-0.0043</v>
      </c>
      <c r="E657" s="2">
        <v>44417.0</v>
      </c>
      <c r="F657" s="1">
        <v>16258.25</v>
      </c>
      <c r="G657" s="3">
        <f t="shared" si="2"/>
        <v>0.001234742767</v>
      </c>
      <c r="H657" s="113">
        <v>0.0012</v>
      </c>
    </row>
    <row r="658" ht="14.25" customHeight="1">
      <c r="A658" s="2">
        <v>44414.0</v>
      </c>
      <c r="B658" s="1">
        <v>7527.65</v>
      </c>
      <c r="C658" s="3">
        <f t="shared" si="1"/>
        <v>-0.01714975845</v>
      </c>
      <c r="D658" s="113">
        <v>-0.0171</v>
      </c>
      <c r="E658" s="2">
        <v>44414.0</v>
      </c>
      <c r="F658" s="1">
        <v>16238.2</v>
      </c>
      <c r="G658" s="3">
        <f t="shared" si="2"/>
        <v>-0.003461269378</v>
      </c>
      <c r="H658" s="113">
        <v>-0.0035</v>
      </c>
    </row>
    <row r="659" ht="14.25" customHeight="1">
      <c r="A659" s="2">
        <v>44413.0</v>
      </c>
      <c r="B659" s="1">
        <v>7659.0</v>
      </c>
      <c r="C659" s="3">
        <f t="shared" si="1"/>
        <v>-0.01174193548</v>
      </c>
      <c r="D659" s="113">
        <v>-0.0117</v>
      </c>
      <c r="E659" s="2">
        <v>44413.0</v>
      </c>
      <c r="F659" s="1">
        <v>16294.6</v>
      </c>
      <c r="G659" s="3">
        <f t="shared" si="2"/>
        <v>0.002201884518</v>
      </c>
      <c r="H659" s="113">
        <v>0.0022</v>
      </c>
    </row>
    <row r="660" ht="14.25" customHeight="1">
      <c r="A660" s="2">
        <v>44412.0</v>
      </c>
      <c r="B660" s="1">
        <v>7750.0</v>
      </c>
      <c r="C660" s="3">
        <f t="shared" si="1"/>
        <v>-0.01188920409</v>
      </c>
      <c r="D660" s="113">
        <v>-0.0119</v>
      </c>
      <c r="E660" s="2">
        <v>44412.0</v>
      </c>
      <c r="F660" s="1">
        <v>16258.8</v>
      </c>
      <c r="G660" s="3">
        <f t="shared" si="2"/>
        <v>0.007938254576</v>
      </c>
      <c r="H660" s="113">
        <v>0.0079</v>
      </c>
    </row>
    <row r="661" ht="14.25" customHeight="1">
      <c r="A661" s="2">
        <v>44411.0</v>
      </c>
      <c r="B661" s="1">
        <v>7843.25</v>
      </c>
      <c r="C661" s="3">
        <f t="shared" si="1"/>
        <v>0.02632801408</v>
      </c>
      <c r="D661" s="113">
        <v>0.0263</v>
      </c>
      <c r="E661" s="2">
        <v>44411.0</v>
      </c>
      <c r="F661" s="1">
        <v>16130.75</v>
      </c>
      <c r="G661" s="3">
        <f t="shared" si="2"/>
        <v>0.01546098085</v>
      </c>
      <c r="H661" s="113">
        <v>0.0155</v>
      </c>
    </row>
    <row r="662" ht="14.25" customHeight="1">
      <c r="A662" s="2">
        <v>44410.0</v>
      </c>
      <c r="B662" s="1">
        <v>7642.05</v>
      </c>
      <c r="C662" s="3">
        <f t="shared" si="1"/>
        <v>0.00299900252</v>
      </c>
      <c r="D662" s="113">
        <v>0.003</v>
      </c>
      <c r="E662" s="2">
        <v>44410.0</v>
      </c>
      <c r="F662" s="1">
        <v>15885.15</v>
      </c>
      <c r="G662" s="3">
        <f t="shared" si="2"/>
        <v>0.007745962869</v>
      </c>
      <c r="H662" s="113">
        <v>0.0077</v>
      </c>
    </row>
    <row r="663" ht="14.25" customHeight="1">
      <c r="A663" s="2">
        <v>44407.0</v>
      </c>
      <c r="B663" s="1">
        <v>7619.2</v>
      </c>
      <c r="C663" s="3">
        <f t="shared" si="1"/>
        <v>-0.01055133142</v>
      </c>
      <c r="D663" s="113">
        <v>-0.0106</v>
      </c>
      <c r="E663" s="2">
        <v>44407.0</v>
      </c>
      <c r="F663" s="1">
        <v>15763.05</v>
      </c>
      <c r="G663" s="3">
        <f t="shared" si="2"/>
        <v>-0.0009760147543</v>
      </c>
      <c r="H663" s="113">
        <v>-0.001</v>
      </c>
    </row>
    <row r="664" ht="14.25" customHeight="1">
      <c r="A664" s="2">
        <v>44406.0</v>
      </c>
      <c r="B664" s="1">
        <v>7700.45</v>
      </c>
      <c r="C664" s="3">
        <f t="shared" si="1"/>
        <v>0.005983291202</v>
      </c>
      <c r="D664" s="113">
        <v>0.006</v>
      </c>
      <c r="E664" s="2">
        <v>44406.0</v>
      </c>
      <c r="F664" s="1">
        <v>15778.45</v>
      </c>
      <c r="G664" s="3">
        <f t="shared" si="2"/>
        <v>0.004395457497</v>
      </c>
      <c r="H664" s="113">
        <v>0.0044</v>
      </c>
    </row>
    <row r="665" ht="14.25" customHeight="1">
      <c r="A665" s="2">
        <v>44405.0</v>
      </c>
      <c r="B665" s="1">
        <v>7654.65</v>
      </c>
      <c r="C665" s="3">
        <f t="shared" si="1"/>
        <v>0.007688003949</v>
      </c>
      <c r="D665" s="113">
        <v>0.0077</v>
      </c>
      <c r="E665" s="2">
        <v>44405.0</v>
      </c>
      <c r="F665" s="1">
        <v>15709.4</v>
      </c>
      <c r="G665" s="3">
        <f t="shared" si="2"/>
        <v>-0.002352911291</v>
      </c>
      <c r="H665" s="113">
        <v>-0.0024</v>
      </c>
    </row>
    <row r="666" ht="14.25" customHeight="1">
      <c r="A666" s="2">
        <v>44404.0</v>
      </c>
      <c r="B666" s="1">
        <v>7596.25</v>
      </c>
      <c r="C666" s="3">
        <f t="shared" si="1"/>
        <v>-0.002684889782</v>
      </c>
      <c r="D666" s="113">
        <v>-0.0027</v>
      </c>
      <c r="E666" s="2">
        <v>44404.0</v>
      </c>
      <c r="F666" s="1">
        <v>15746.45</v>
      </c>
      <c r="G666" s="3">
        <f t="shared" si="2"/>
        <v>-0.004929081263</v>
      </c>
      <c r="H666" s="113">
        <v>-0.0049</v>
      </c>
    </row>
    <row r="667" ht="14.25" customHeight="1">
      <c r="A667" s="2">
        <v>44403.0</v>
      </c>
      <c r="B667" s="1">
        <v>7616.7</v>
      </c>
      <c r="C667" s="3">
        <f t="shared" si="1"/>
        <v>0.01687515854</v>
      </c>
      <c r="D667" s="113">
        <v>0.0169</v>
      </c>
      <c r="E667" s="2">
        <v>44403.0</v>
      </c>
      <c r="F667" s="1">
        <v>15824.45</v>
      </c>
      <c r="G667" s="3">
        <f t="shared" si="2"/>
        <v>-0.001992930143</v>
      </c>
      <c r="H667" s="113">
        <v>-0.002</v>
      </c>
    </row>
    <row r="668" ht="14.25" customHeight="1">
      <c r="A668" s="2">
        <v>44400.0</v>
      </c>
      <c r="B668" s="1">
        <v>7490.3</v>
      </c>
      <c r="C668" s="3">
        <f t="shared" si="1"/>
        <v>0.004196272959</v>
      </c>
      <c r="D668" s="113">
        <v>0.0042</v>
      </c>
      <c r="E668" s="2">
        <v>44400.0</v>
      </c>
      <c r="F668" s="1">
        <v>15856.05</v>
      </c>
      <c r="G668" s="3">
        <f t="shared" si="2"/>
        <v>0.002022238302</v>
      </c>
      <c r="H668" s="113">
        <v>0.002</v>
      </c>
    </row>
    <row r="669" ht="14.25" customHeight="1">
      <c r="A669" s="2">
        <v>44399.0</v>
      </c>
      <c r="B669" s="1">
        <v>7459.0</v>
      </c>
      <c r="C669" s="3">
        <f t="shared" si="1"/>
        <v>0.004619715275</v>
      </c>
      <c r="D669" s="113">
        <v>0.0046</v>
      </c>
      <c r="E669" s="2">
        <v>44399.0</v>
      </c>
      <c r="F669" s="1">
        <v>15824.05</v>
      </c>
      <c r="G669" s="3">
        <f t="shared" si="2"/>
        <v>0.01227922032</v>
      </c>
      <c r="H669" s="113">
        <v>0.0123</v>
      </c>
    </row>
    <row r="670" ht="14.25" customHeight="1">
      <c r="A670" s="2">
        <v>44397.0</v>
      </c>
      <c r="B670" s="1">
        <v>7424.7</v>
      </c>
      <c r="C670" s="3">
        <f t="shared" si="1"/>
        <v>0.01536441773</v>
      </c>
      <c r="D670" s="113">
        <v>0.0154</v>
      </c>
      <c r="E670" s="2">
        <v>44397.0</v>
      </c>
      <c r="F670" s="1">
        <v>15632.1</v>
      </c>
      <c r="G670" s="3">
        <f t="shared" si="2"/>
        <v>-0.007636931515</v>
      </c>
      <c r="H670" s="113">
        <v>-0.0076</v>
      </c>
    </row>
    <row r="671" ht="14.25" customHeight="1">
      <c r="A671" s="2">
        <v>44396.0</v>
      </c>
      <c r="B671" s="1">
        <v>7312.35</v>
      </c>
      <c r="C671" s="3">
        <f t="shared" si="1"/>
        <v>-0.003026770559</v>
      </c>
      <c r="D671" s="113">
        <v>-0.003</v>
      </c>
      <c r="E671" s="2">
        <v>44396.0</v>
      </c>
      <c r="F671" s="1">
        <v>15752.4</v>
      </c>
      <c r="G671" s="3">
        <f t="shared" si="2"/>
        <v>-0.01073891254</v>
      </c>
      <c r="H671" s="113">
        <v>-0.0107</v>
      </c>
    </row>
    <row r="672" ht="14.25" customHeight="1">
      <c r="A672" s="2">
        <v>44393.0</v>
      </c>
      <c r="B672" s="1">
        <v>7334.55</v>
      </c>
      <c r="C672" s="3">
        <f t="shared" si="1"/>
        <v>0.02015397133</v>
      </c>
      <c r="D672" s="113">
        <v>0.0202</v>
      </c>
      <c r="E672" s="2">
        <v>44393.0</v>
      </c>
      <c r="F672" s="1">
        <v>15923.4</v>
      </c>
      <c r="G672" s="3">
        <f t="shared" si="2"/>
        <v>-0.00005023800254</v>
      </c>
      <c r="H672" s="113">
        <v>-1.0E-4</v>
      </c>
    </row>
    <row r="673" ht="14.25" customHeight="1">
      <c r="A673" s="2">
        <v>44392.0</v>
      </c>
      <c r="B673" s="1">
        <v>7189.65</v>
      </c>
      <c r="C673" s="3">
        <f t="shared" si="1"/>
        <v>0.01005893468</v>
      </c>
      <c r="D673" s="113">
        <v>0.0101</v>
      </c>
      <c r="E673" s="2">
        <v>44392.0</v>
      </c>
      <c r="F673" s="1">
        <v>15924.2</v>
      </c>
      <c r="G673" s="3">
        <f t="shared" si="2"/>
        <v>0.004431072383</v>
      </c>
      <c r="H673" s="113">
        <v>0.0044</v>
      </c>
    </row>
    <row r="674" ht="14.25" customHeight="1">
      <c r="A674" s="2">
        <v>44391.0</v>
      </c>
      <c r="B674" s="1">
        <v>7118.05</v>
      </c>
      <c r="C674" s="3">
        <f t="shared" si="1"/>
        <v>-0.001514970858</v>
      </c>
      <c r="D674" s="113">
        <v>-0.0015</v>
      </c>
      <c r="E674" s="2">
        <v>44391.0</v>
      </c>
      <c r="F674" s="1">
        <v>15853.95</v>
      </c>
      <c r="G674" s="3">
        <f t="shared" si="2"/>
        <v>0.002630854996</v>
      </c>
      <c r="H674" s="113">
        <v>0.0026</v>
      </c>
    </row>
    <row r="675" ht="14.25" customHeight="1">
      <c r="A675" s="2">
        <v>44390.0</v>
      </c>
      <c r="B675" s="1">
        <v>7128.85</v>
      </c>
      <c r="C675" s="3">
        <f t="shared" si="1"/>
        <v>0.004948017621</v>
      </c>
      <c r="D675" s="113">
        <v>0.0049</v>
      </c>
      <c r="E675" s="2">
        <v>44390.0</v>
      </c>
      <c r="F675" s="1">
        <v>15812.35</v>
      </c>
      <c r="G675" s="3">
        <f t="shared" si="2"/>
        <v>0.007630985305</v>
      </c>
      <c r="H675" s="113">
        <v>0.0076</v>
      </c>
    </row>
    <row r="676" ht="14.25" customHeight="1">
      <c r="A676" s="2">
        <v>44389.0</v>
      </c>
      <c r="B676" s="1">
        <v>7093.75</v>
      </c>
      <c r="C676" s="3">
        <f t="shared" si="1"/>
        <v>0.02814676319</v>
      </c>
      <c r="D676" s="113">
        <v>0.0281</v>
      </c>
      <c r="E676" s="2">
        <v>44389.0</v>
      </c>
      <c r="F676" s="1">
        <v>15692.6</v>
      </c>
      <c r="G676" s="3">
        <f t="shared" si="2"/>
        <v>0.0001784598911</v>
      </c>
      <c r="H676" s="113">
        <v>2.0E-4</v>
      </c>
    </row>
    <row r="677" ht="14.25" customHeight="1">
      <c r="A677" s="2">
        <v>44386.0</v>
      </c>
      <c r="B677" s="1">
        <v>6899.55</v>
      </c>
      <c r="C677" s="3">
        <f t="shared" si="1"/>
        <v>-0.0003404859531</v>
      </c>
      <c r="D677" s="113">
        <v>-3.0E-4</v>
      </c>
      <c r="E677" s="2">
        <v>44386.0</v>
      </c>
      <c r="F677" s="1">
        <v>15689.8</v>
      </c>
      <c r="G677" s="3">
        <f t="shared" si="2"/>
        <v>-0.002422446735</v>
      </c>
      <c r="H677" s="113">
        <v>-0.0024</v>
      </c>
    </row>
    <row r="678" ht="14.25" customHeight="1">
      <c r="A678" s="2">
        <v>44385.0</v>
      </c>
      <c r="B678" s="1">
        <v>6901.9</v>
      </c>
      <c r="C678" s="3">
        <f t="shared" si="1"/>
        <v>-0.003350132128</v>
      </c>
      <c r="D678" s="113">
        <v>-0.0034</v>
      </c>
      <c r="E678" s="2">
        <v>44385.0</v>
      </c>
      <c r="F678" s="1">
        <v>15727.9</v>
      </c>
      <c r="G678" s="3">
        <f t="shared" si="2"/>
        <v>-0.009556255963</v>
      </c>
      <c r="H678" s="113">
        <v>-0.0096</v>
      </c>
    </row>
    <row r="679" ht="14.25" customHeight="1">
      <c r="A679" s="2">
        <v>44384.0</v>
      </c>
      <c r="B679" s="1">
        <v>6925.1</v>
      </c>
      <c r="C679" s="3">
        <f t="shared" si="1"/>
        <v>-0.001146681475</v>
      </c>
      <c r="D679" s="113">
        <v>-0.0011</v>
      </c>
      <c r="E679" s="2">
        <v>44384.0</v>
      </c>
      <c r="F679" s="1">
        <v>15879.65</v>
      </c>
      <c r="G679" s="3">
        <f t="shared" si="2"/>
        <v>0.003881592464</v>
      </c>
      <c r="H679" s="113">
        <v>0.0039</v>
      </c>
    </row>
    <row r="680" ht="14.25" customHeight="1">
      <c r="A680" s="2">
        <v>44383.0</v>
      </c>
      <c r="B680" s="1">
        <v>6933.05</v>
      </c>
      <c r="C680" s="3">
        <f t="shared" si="1"/>
        <v>0.03172689867</v>
      </c>
      <c r="D680" s="113">
        <v>0.0317</v>
      </c>
      <c r="E680" s="2">
        <v>44383.0</v>
      </c>
      <c r="F680" s="1">
        <v>15818.25</v>
      </c>
      <c r="G680" s="3">
        <f t="shared" si="2"/>
        <v>-0.001016776817</v>
      </c>
      <c r="H680" s="113">
        <v>-0.001</v>
      </c>
    </row>
    <row r="681" ht="14.25" customHeight="1">
      <c r="A681" s="2">
        <v>44382.0</v>
      </c>
      <c r="B681" s="1">
        <v>6719.85</v>
      </c>
      <c r="C681" s="3">
        <f t="shared" si="1"/>
        <v>-0.000007440586913</v>
      </c>
      <c r="D681" s="113">
        <v>0.0</v>
      </c>
      <c r="E681" s="2">
        <v>44382.0</v>
      </c>
      <c r="F681" s="1">
        <v>15834.35</v>
      </c>
      <c r="G681" s="3">
        <f t="shared" si="2"/>
        <v>0.00713322563</v>
      </c>
      <c r="H681" s="113">
        <v>0.0071</v>
      </c>
    </row>
    <row r="682" ht="14.25" customHeight="1">
      <c r="A682" s="2">
        <v>44379.0</v>
      </c>
      <c r="B682" s="1">
        <v>6719.9</v>
      </c>
      <c r="C682" s="3">
        <f t="shared" si="1"/>
        <v>0.00188601886</v>
      </c>
      <c r="D682" s="113">
        <v>0.0019</v>
      </c>
      <c r="E682" s="2">
        <v>44379.0</v>
      </c>
      <c r="F682" s="1">
        <v>15722.2</v>
      </c>
      <c r="G682" s="3">
        <f t="shared" si="2"/>
        <v>0.002691326531</v>
      </c>
      <c r="H682" s="113">
        <v>0.0027</v>
      </c>
    </row>
    <row r="683" ht="14.25" customHeight="1">
      <c r="A683" s="2">
        <v>44378.0</v>
      </c>
      <c r="B683" s="1">
        <v>6707.25</v>
      </c>
      <c r="C683" s="3">
        <f t="shared" si="1"/>
        <v>-0.0101461039</v>
      </c>
      <c r="D683" s="113">
        <v>-0.0101</v>
      </c>
      <c r="E683" s="2">
        <v>44378.0</v>
      </c>
      <c r="F683" s="1">
        <v>15680.0</v>
      </c>
      <c r="G683" s="3">
        <f t="shared" si="2"/>
        <v>-0.00263969723</v>
      </c>
      <c r="H683" s="113">
        <v>-0.0026</v>
      </c>
    </row>
    <row r="684" ht="14.25" customHeight="1">
      <c r="A684" s="2">
        <v>44377.0</v>
      </c>
      <c r="B684" s="1">
        <v>6776.0</v>
      </c>
      <c r="C684" s="3">
        <f t="shared" si="1"/>
        <v>-0.007135844799</v>
      </c>
      <c r="D684" s="113">
        <v>-0.0071</v>
      </c>
      <c r="E684" s="2">
        <v>44377.0</v>
      </c>
      <c r="F684" s="1">
        <v>15721.5</v>
      </c>
      <c r="G684" s="3">
        <f t="shared" si="2"/>
        <v>-0.001711279523</v>
      </c>
      <c r="H684" s="113">
        <v>-0.0017</v>
      </c>
    </row>
    <row r="685" ht="14.25" customHeight="1">
      <c r="A685" s="2">
        <v>44376.0</v>
      </c>
      <c r="B685" s="1">
        <v>6824.7</v>
      </c>
      <c r="C685" s="3">
        <f t="shared" si="1"/>
        <v>-0.006514349766</v>
      </c>
      <c r="D685" s="113">
        <v>-0.0065</v>
      </c>
      <c r="E685" s="2">
        <v>44376.0</v>
      </c>
      <c r="F685" s="1">
        <v>15748.45</v>
      </c>
      <c r="G685" s="3">
        <f t="shared" si="2"/>
        <v>-0.004189140483</v>
      </c>
      <c r="H685" s="113">
        <v>-0.0042</v>
      </c>
    </row>
    <row r="686" ht="14.25" customHeight="1">
      <c r="A686" s="2">
        <v>44375.0</v>
      </c>
      <c r="B686" s="1">
        <v>6869.45</v>
      </c>
      <c r="C686" s="3">
        <f t="shared" si="1"/>
        <v>-0.007735085945</v>
      </c>
      <c r="D686" s="113">
        <v>-0.0077</v>
      </c>
      <c r="E686" s="2">
        <v>44375.0</v>
      </c>
      <c r="F686" s="1">
        <v>15814.7</v>
      </c>
      <c r="G686" s="3">
        <f t="shared" si="2"/>
        <v>-0.002878246697</v>
      </c>
      <c r="H686" s="113">
        <v>-0.0029</v>
      </c>
    </row>
    <row r="687" ht="14.25" customHeight="1">
      <c r="A687" s="2">
        <v>44372.0</v>
      </c>
      <c r="B687" s="1">
        <v>6923.0</v>
      </c>
      <c r="C687" s="3">
        <f t="shared" si="1"/>
        <v>-0.005594696888</v>
      </c>
      <c r="D687" s="113">
        <v>-0.0056</v>
      </c>
      <c r="E687" s="2">
        <v>44372.0</v>
      </c>
      <c r="F687" s="1">
        <v>15860.35</v>
      </c>
      <c r="G687" s="3">
        <f t="shared" si="2"/>
        <v>0.004426726281</v>
      </c>
      <c r="H687" s="113">
        <v>0.0044</v>
      </c>
    </row>
    <row r="688" ht="14.25" customHeight="1">
      <c r="A688" s="2">
        <v>44371.0</v>
      </c>
      <c r="B688" s="1">
        <v>6961.95</v>
      </c>
      <c r="C688" s="3">
        <f t="shared" si="1"/>
        <v>0.008488632331</v>
      </c>
      <c r="D688" s="113">
        <v>0.0085</v>
      </c>
      <c r="E688" s="2">
        <v>44371.0</v>
      </c>
      <c r="F688" s="1">
        <v>15790.45</v>
      </c>
      <c r="G688" s="3">
        <f t="shared" si="2"/>
        <v>0.00659784088</v>
      </c>
      <c r="H688" s="113">
        <v>0.0066</v>
      </c>
    </row>
    <row r="689" ht="14.25" customHeight="1">
      <c r="A689" s="2">
        <v>44370.0</v>
      </c>
      <c r="B689" s="1">
        <v>6903.35</v>
      </c>
      <c r="C689" s="3">
        <f t="shared" si="1"/>
        <v>0.006473294017</v>
      </c>
      <c r="D689" s="113">
        <v>0.0065</v>
      </c>
      <c r="E689" s="2">
        <v>44370.0</v>
      </c>
      <c r="F689" s="1">
        <v>15686.95</v>
      </c>
      <c r="G689" s="3">
        <f t="shared" si="2"/>
        <v>-0.005439761614</v>
      </c>
      <c r="H689" s="113">
        <v>-0.0054</v>
      </c>
    </row>
    <row r="690" ht="14.25" customHeight="1">
      <c r="A690" s="2">
        <v>44369.0</v>
      </c>
      <c r="B690" s="1">
        <v>6858.95</v>
      </c>
      <c r="C690" s="3">
        <f t="shared" si="1"/>
        <v>0.01231643421</v>
      </c>
      <c r="D690" s="113">
        <v>0.0123</v>
      </c>
      <c r="E690" s="2">
        <v>44369.0</v>
      </c>
      <c r="F690" s="1">
        <v>15772.75</v>
      </c>
      <c r="G690" s="3">
        <f t="shared" si="2"/>
        <v>0.001667037119</v>
      </c>
      <c r="H690" s="113">
        <v>0.0017</v>
      </c>
    </row>
    <row r="691" ht="14.25" customHeight="1">
      <c r="A691" s="2">
        <v>44368.0</v>
      </c>
      <c r="B691" s="1">
        <v>6775.5</v>
      </c>
      <c r="C691" s="3">
        <f t="shared" si="1"/>
        <v>0.01219020302</v>
      </c>
      <c r="D691" s="113">
        <v>0.0122</v>
      </c>
      <c r="E691" s="2">
        <v>44368.0</v>
      </c>
      <c r="F691" s="1">
        <v>15746.5</v>
      </c>
      <c r="G691" s="3">
        <f t="shared" si="2"/>
        <v>0.004026563202</v>
      </c>
      <c r="H691" s="113">
        <v>0.004</v>
      </c>
    </row>
    <row r="692" ht="14.25" customHeight="1">
      <c r="A692" s="2">
        <v>44365.0</v>
      </c>
      <c r="B692" s="1">
        <v>6693.9</v>
      </c>
      <c r="C692" s="3">
        <f t="shared" si="1"/>
        <v>-0.001633146155</v>
      </c>
      <c r="D692" s="113">
        <v>-0.0016</v>
      </c>
      <c r="E692" s="2">
        <v>44365.0</v>
      </c>
      <c r="F692" s="1">
        <v>15683.35</v>
      </c>
      <c r="G692" s="3">
        <f t="shared" si="2"/>
        <v>-0.0005130198708</v>
      </c>
      <c r="H692" s="113">
        <v>-5.0E-4</v>
      </c>
    </row>
    <row r="693" ht="14.25" customHeight="1">
      <c r="A693" s="2">
        <v>44364.0</v>
      </c>
      <c r="B693" s="1">
        <v>6704.85</v>
      </c>
      <c r="C693" s="3">
        <f t="shared" si="1"/>
        <v>0.01782949267</v>
      </c>
      <c r="D693" s="113">
        <v>0.0178</v>
      </c>
      <c r="E693" s="2">
        <v>44364.0</v>
      </c>
      <c r="F693" s="1">
        <v>15691.4</v>
      </c>
      <c r="G693" s="3">
        <f t="shared" si="2"/>
        <v>-0.004829539148</v>
      </c>
      <c r="H693" s="113">
        <v>-0.0048</v>
      </c>
    </row>
    <row r="694" ht="14.25" customHeight="1">
      <c r="A694" s="2">
        <v>44363.0</v>
      </c>
      <c r="B694" s="1">
        <v>6587.4</v>
      </c>
      <c r="C694" s="3">
        <f t="shared" si="1"/>
        <v>-0.01213202765</v>
      </c>
      <c r="D694" s="113">
        <v>-0.0121</v>
      </c>
      <c r="E694" s="2">
        <v>44363.0</v>
      </c>
      <c r="F694" s="1">
        <v>15767.55</v>
      </c>
      <c r="G694" s="3">
        <f t="shared" si="2"/>
        <v>-0.006408620445</v>
      </c>
      <c r="H694" s="113">
        <v>-0.0064</v>
      </c>
    </row>
    <row r="695" ht="14.25" customHeight="1">
      <c r="A695" s="2">
        <v>44362.0</v>
      </c>
      <c r="B695" s="1">
        <v>6668.3</v>
      </c>
      <c r="C695" s="3">
        <f t="shared" si="1"/>
        <v>-0.001527289062</v>
      </c>
      <c r="D695" s="113">
        <v>-0.0015</v>
      </c>
      <c r="E695" s="2">
        <v>44362.0</v>
      </c>
      <c r="F695" s="1">
        <v>15869.25</v>
      </c>
      <c r="G695" s="3">
        <f t="shared" si="2"/>
        <v>0.003630188751</v>
      </c>
      <c r="H695" s="113">
        <v>0.0036</v>
      </c>
    </row>
    <row r="696" ht="14.25" customHeight="1">
      <c r="A696" s="2">
        <v>44361.0</v>
      </c>
      <c r="B696" s="1">
        <v>6678.5</v>
      </c>
      <c r="C696" s="3">
        <f t="shared" si="1"/>
        <v>0.002348844714</v>
      </c>
      <c r="D696" s="113">
        <v>0.0023</v>
      </c>
      <c r="E696" s="2">
        <v>44361.0</v>
      </c>
      <c r="F696" s="1">
        <v>15811.85</v>
      </c>
      <c r="G696" s="3">
        <f t="shared" si="2"/>
        <v>0.0007911717887</v>
      </c>
      <c r="H696" s="113">
        <v>8.0E-4</v>
      </c>
    </row>
    <row r="697" ht="14.25" customHeight="1">
      <c r="A697" s="2">
        <v>44358.0</v>
      </c>
      <c r="B697" s="1">
        <v>6662.85</v>
      </c>
      <c r="C697" s="3">
        <f t="shared" si="1"/>
        <v>-0.006975028504</v>
      </c>
      <c r="D697" s="113">
        <v>-0.007</v>
      </c>
      <c r="E697" s="2">
        <v>44358.0</v>
      </c>
      <c r="F697" s="1">
        <v>15799.35</v>
      </c>
      <c r="G697" s="3">
        <f t="shared" si="2"/>
        <v>0.003914155454</v>
      </c>
      <c r="H697" s="113">
        <v>0.0039</v>
      </c>
    </row>
    <row r="698" ht="14.25" customHeight="1">
      <c r="A698" s="2">
        <v>44357.0</v>
      </c>
      <c r="B698" s="1">
        <v>6709.65</v>
      </c>
      <c r="C698" s="3">
        <f t="shared" si="1"/>
        <v>-0.002245436633</v>
      </c>
      <c r="D698" s="113">
        <v>-0.0022</v>
      </c>
      <c r="E698" s="2">
        <v>44357.0</v>
      </c>
      <c r="F698" s="1">
        <v>15737.75</v>
      </c>
      <c r="G698" s="3">
        <f t="shared" si="2"/>
        <v>0.006549261769</v>
      </c>
      <c r="H698" s="113">
        <v>0.0065</v>
      </c>
    </row>
    <row r="699" ht="14.25" customHeight="1">
      <c r="A699" s="2">
        <v>44356.0</v>
      </c>
      <c r="B699" s="1">
        <v>6724.75</v>
      </c>
      <c r="C699" s="3">
        <f t="shared" si="1"/>
        <v>-0.01025108913</v>
      </c>
      <c r="D699" s="113">
        <v>-0.0103</v>
      </c>
      <c r="E699" s="2">
        <v>44356.0</v>
      </c>
      <c r="F699" s="1">
        <v>15635.35</v>
      </c>
      <c r="G699" s="3">
        <f t="shared" si="2"/>
        <v>-0.006654976779</v>
      </c>
      <c r="H699" s="113">
        <v>-0.0067</v>
      </c>
    </row>
    <row r="700" ht="14.25" customHeight="1">
      <c r="A700" s="2">
        <v>44355.0</v>
      </c>
      <c r="B700" s="1">
        <v>6794.4</v>
      </c>
      <c r="C700" s="3">
        <f t="shared" si="1"/>
        <v>-0.008066105567</v>
      </c>
      <c r="D700" s="113">
        <v>-0.0081</v>
      </c>
      <c r="E700" s="2">
        <v>44355.0</v>
      </c>
      <c r="F700" s="1">
        <v>15740.1</v>
      </c>
      <c r="G700" s="3">
        <f t="shared" si="2"/>
        <v>-0.000733256516</v>
      </c>
      <c r="H700" s="113">
        <v>-7.0E-4</v>
      </c>
    </row>
    <row r="701" ht="14.25" customHeight="1">
      <c r="A701" s="2">
        <v>44354.0</v>
      </c>
      <c r="B701" s="1">
        <v>6849.65</v>
      </c>
      <c r="C701" s="3">
        <f t="shared" si="1"/>
        <v>0.02781237339</v>
      </c>
      <c r="D701" s="113">
        <v>0.0278</v>
      </c>
      <c r="E701" s="2">
        <v>44354.0</v>
      </c>
      <c r="F701" s="1">
        <v>15751.65</v>
      </c>
      <c r="G701" s="3">
        <f t="shared" si="2"/>
        <v>0.005194556564</v>
      </c>
      <c r="H701" s="113">
        <v>0.0052</v>
      </c>
    </row>
    <row r="702" ht="14.25" customHeight="1">
      <c r="A702" s="2">
        <v>44351.0</v>
      </c>
      <c r="B702" s="1">
        <v>6664.3</v>
      </c>
      <c r="C702" s="3">
        <f t="shared" si="1"/>
        <v>0.003402743274</v>
      </c>
      <c r="D702" s="113">
        <v>0.0034</v>
      </c>
      <c r="E702" s="2">
        <v>44351.0</v>
      </c>
      <c r="F702" s="1">
        <v>15670.25</v>
      </c>
      <c r="G702" s="3">
        <f t="shared" si="2"/>
        <v>-0.001281042169</v>
      </c>
      <c r="H702" s="113">
        <v>-0.0013</v>
      </c>
    </row>
    <row r="703" ht="14.25" customHeight="1">
      <c r="A703" s="2">
        <v>44350.0</v>
      </c>
      <c r="B703" s="1">
        <v>6641.7</v>
      </c>
      <c r="C703" s="3">
        <f t="shared" si="1"/>
        <v>0.00720329987</v>
      </c>
      <c r="D703" s="113">
        <v>0.0072</v>
      </c>
      <c r="E703" s="2">
        <v>44350.0</v>
      </c>
      <c r="F703" s="1">
        <v>15690.35</v>
      </c>
      <c r="G703" s="3">
        <f t="shared" si="2"/>
        <v>0.007328488335</v>
      </c>
      <c r="H703" s="113">
        <v>0.0073</v>
      </c>
    </row>
    <row r="704" ht="14.25" customHeight="1">
      <c r="A704" s="2">
        <v>44349.0</v>
      </c>
      <c r="B704" s="1">
        <v>6594.2</v>
      </c>
      <c r="C704" s="3">
        <f t="shared" si="1"/>
        <v>-0.001083111788</v>
      </c>
      <c r="D704" s="113">
        <v>-0.0011</v>
      </c>
      <c r="E704" s="2">
        <v>44349.0</v>
      </c>
      <c r="F704" s="1">
        <v>15576.2</v>
      </c>
      <c r="G704" s="3">
        <f t="shared" si="2"/>
        <v>0.00008667820236</v>
      </c>
      <c r="H704" s="113">
        <v>1.0E-4</v>
      </c>
    </row>
    <row r="705" ht="14.25" customHeight="1">
      <c r="A705" s="2">
        <v>44348.0</v>
      </c>
      <c r="B705" s="1">
        <v>6601.35</v>
      </c>
      <c r="C705" s="3">
        <f t="shared" si="1"/>
        <v>-0.01589892665</v>
      </c>
      <c r="D705" s="113">
        <v>-0.0159</v>
      </c>
      <c r="E705" s="2">
        <v>44348.0</v>
      </c>
      <c r="F705" s="1">
        <v>15574.85</v>
      </c>
      <c r="G705" s="3">
        <f t="shared" si="2"/>
        <v>-0.0005101778884</v>
      </c>
      <c r="H705" s="113">
        <v>-5.0E-4</v>
      </c>
    </row>
    <row r="706" ht="14.25" customHeight="1">
      <c r="A706" s="2">
        <v>44347.0</v>
      </c>
      <c r="B706" s="1">
        <v>6708.0</v>
      </c>
      <c r="C706" s="3">
        <f t="shared" si="1"/>
        <v>0.01659468061</v>
      </c>
      <c r="D706" s="113">
        <v>0.0166</v>
      </c>
      <c r="E706" s="2">
        <v>44347.0</v>
      </c>
      <c r="F706" s="1">
        <v>15582.8</v>
      </c>
      <c r="G706" s="3">
        <f t="shared" si="2"/>
        <v>0.009533126237</v>
      </c>
      <c r="H706" s="113">
        <v>0.0095</v>
      </c>
    </row>
    <row r="707" ht="14.25" customHeight="1">
      <c r="A707" s="2">
        <v>44344.0</v>
      </c>
      <c r="B707" s="1">
        <v>6598.5</v>
      </c>
      <c r="C707" s="3">
        <f t="shared" si="1"/>
        <v>-0.01120143858</v>
      </c>
      <c r="D707" s="113">
        <v>-0.0112</v>
      </c>
      <c r="E707" s="2">
        <v>44344.0</v>
      </c>
      <c r="F707" s="1">
        <v>15435.65</v>
      </c>
      <c r="G707" s="3">
        <f t="shared" si="2"/>
        <v>0.006376382609</v>
      </c>
      <c r="H707" s="113">
        <v>0.0064</v>
      </c>
    </row>
    <row r="708" ht="14.25" customHeight="1">
      <c r="A708" s="2">
        <v>44343.0</v>
      </c>
      <c r="B708" s="1">
        <v>6673.25</v>
      </c>
      <c r="C708" s="3">
        <f t="shared" si="1"/>
        <v>0.014033035</v>
      </c>
      <c r="D708" s="113">
        <v>0.014</v>
      </c>
      <c r="E708" s="2">
        <v>44343.0</v>
      </c>
      <c r="F708" s="1">
        <v>15337.85</v>
      </c>
      <c r="G708" s="3">
        <f t="shared" si="2"/>
        <v>0.00237885952</v>
      </c>
      <c r="H708" s="113">
        <v>0.0024</v>
      </c>
    </row>
    <row r="709" ht="14.25" customHeight="1">
      <c r="A709" s="2">
        <v>44342.0</v>
      </c>
      <c r="B709" s="1">
        <v>6580.9</v>
      </c>
      <c r="C709" s="3">
        <f t="shared" si="1"/>
        <v>0.003706189183</v>
      </c>
      <c r="D709" s="113">
        <v>0.0037</v>
      </c>
      <c r="E709" s="2">
        <v>44342.0</v>
      </c>
      <c r="F709" s="1">
        <v>15301.45</v>
      </c>
      <c r="G709" s="3">
        <f t="shared" si="2"/>
        <v>0.006115021583</v>
      </c>
      <c r="H709" s="113">
        <v>0.0061</v>
      </c>
    </row>
    <row r="710" ht="14.25" customHeight="1">
      <c r="A710" s="2">
        <v>44341.0</v>
      </c>
      <c r="B710" s="1">
        <v>6556.6</v>
      </c>
      <c r="C710" s="3">
        <f t="shared" si="1"/>
        <v>-0.0008838229916</v>
      </c>
      <c r="D710" s="113">
        <v>-9.0E-4</v>
      </c>
      <c r="E710" s="2">
        <v>44341.0</v>
      </c>
      <c r="F710" s="1">
        <v>15208.45</v>
      </c>
      <c r="G710" s="3">
        <f t="shared" si="2"/>
        <v>0.0007073438744</v>
      </c>
      <c r="H710" s="113">
        <v>7.0E-4</v>
      </c>
    </row>
    <row r="711" ht="14.25" customHeight="1">
      <c r="A711" s="2">
        <v>44340.0</v>
      </c>
      <c r="B711" s="1">
        <v>6562.4</v>
      </c>
      <c r="C711" s="3">
        <f t="shared" si="1"/>
        <v>-0.01132939617</v>
      </c>
      <c r="D711" s="113">
        <v>-0.0113</v>
      </c>
      <c r="E711" s="2">
        <v>44340.0</v>
      </c>
      <c r="F711" s="1">
        <v>15197.7</v>
      </c>
      <c r="G711" s="3">
        <f t="shared" si="2"/>
        <v>0.001476082845</v>
      </c>
      <c r="H711" s="113">
        <v>0.0015</v>
      </c>
    </row>
    <row r="712" ht="14.25" customHeight="1">
      <c r="A712" s="2">
        <v>44337.0</v>
      </c>
      <c r="B712" s="1">
        <v>6637.6</v>
      </c>
      <c r="C712" s="3">
        <f t="shared" si="1"/>
        <v>0.009697513634</v>
      </c>
      <c r="D712" s="113">
        <v>0.0097</v>
      </c>
      <c r="E712" s="2">
        <v>44337.0</v>
      </c>
      <c r="F712" s="1">
        <v>15175.3</v>
      </c>
      <c r="G712" s="3">
        <f t="shared" si="2"/>
        <v>0.01806313544</v>
      </c>
      <c r="H712" s="113">
        <v>0.0181</v>
      </c>
    </row>
    <row r="713" ht="14.25" customHeight="1">
      <c r="A713" s="2">
        <v>44336.0</v>
      </c>
      <c r="B713" s="1">
        <v>6573.85</v>
      </c>
      <c r="C713" s="3">
        <f t="shared" si="1"/>
        <v>0.001928000975</v>
      </c>
      <c r="D713" s="113">
        <v>0.0019</v>
      </c>
      <c r="E713" s="2">
        <v>44336.0</v>
      </c>
      <c r="F713" s="1">
        <v>14906.05</v>
      </c>
      <c r="G713" s="3">
        <f t="shared" si="2"/>
        <v>-0.008256737291</v>
      </c>
      <c r="H713" s="113">
        <v>-0.0083</v>
      </c>
    </row>
    <row r="714" ht="14.25" customHeight="1">
      <c r="A714" s="2">
        <v>44335.0</v>
      </c>
      <c r="B714" s="1">
        <v>6561.2</v>
      </c>
      <c r="C714" s="3">
        <f t="shared" si="1"/>
        <v>-0.01379828649</v>
      </c>
      <c r="D714" s="113">
        <v>-0.0138</v>
      </c>
      <c r="E714" s="2">
        <v>44335.0</v>
      </c>
      <c r="F714" s="1">
        <v>15030.15</v>
      </c>
      <c r="G714" s="3">
        <f t="shared" si="2"/>
        <v>-0.005159483985</v>
      </c>
      <c r="H714" s="113">
        <v>-0.0052</v>
      </c>
    </row>
    <row r="715" ht="14.25" customHeight="1">
      <c r="A715" s="2">
        <v>44334.0</v>
      </c>
      <c r="B715" s="1">
        <v>6653.0</v>
      </c>
      <c r="C715" s="3">
        <f t="shared" si="1"/>
        <v>0.0184696166</v>
      </c>
      <c r="D715" s="113">
        <v>0.0185</v>
      </c>
      <c r="E715" s="2">
        <v>44334.0</v>
      </c>
      <c r="F715" s="1">
        <v>15108.1</v>
      </c>
      <c r="G715" s="3">
        <f t="shared" si="2"/>
        <v>0.01239349601</v>
      </c>
      <c r="H715" s="113">
        <v>0.0124</v>
      </c>
    </row>
    <row r="716" ht="14.25" customHeight="1">
      <c r="A716" s="2">
        <v>44333.0</v>
      </c>
      <c r="B716" s="1">
        <v>6532.35</v>
      </c>
      <c r="C716" s="3">
        <f t="shared" si="1"/>
        <v>0.0257926226</v>
      </c>
      <c r="D716" s="113">
        <v>0.0258</v>
      </c>
      <c r="E716" s="2">
        <v>44333.0</v>
      </c>
      <c r="F716" s="1">
        <v>14923.15</v>
      </c>
      <c r="G716" s="3">
        <f t="shared" si="2"/>
        <v>0.01671572034</v>
      </c>
      <c r="H716" s="113">
        <v>0.0167</v>
      </c>
    </row>
    <row r="717" ht="14.25" customHeight="1">
      <c r="A717" s="2">
        <v>44330.0</v>
      </c>
      <c r="B717" s="1">
        <v>6368.1</v>
      </c>
      <c r="C717" s="3">
        <f t="shared" si="1"/>
        <v>-0.003247845856</v>
      </c>
      <c r="D717" s="113">
        <v>-0.0032</v>
      </c>
      <c r="E717" s="2">
        <v>44330.0</v>
      </c>
      <c r="F717" s="1">
        <v>14677.8</v>
      </c>
      <c r="G717" s="3">
        <f t="shared" si="2"/>
        <v>-0.001272411799</v>
      </c>
      <c r="H717" s="113">
        <v>-0.0013</v>
      </c>
    </row>
    <row r="718" ht="14.25" customHeight="1">
      <c r="A718" s="2">
        <v>44328.0</v>
      </c>
      <c r="B718" s="1">
        <v>6388.85</v>
      </c>
      <c r="C718" s="3">
        <f t="shared" si="1"/>
        <v>-0.01567651681</v>
      </c>
      <c r="D718" s="113">
        <v>-0.0157</v>
      </c>
      <c r="E718" s="2">
        <v>44328.0</v>
      </c>
      <c r="F718" s="1">
        <v>14696.5</v>
      </c>
      <c r="G718" s="3">
        <f t="shared" si="2"/>
        <v>-0.01038668081</v>
      </c>
      <c r="H718" s="113">
        <v>-0.0104</v>
      </c>
    </row>
    <row r="719" ht="14.25" customHeight="1">
      <c r="A719" s="2">
        <v>44327.0</v>
      </c>
      <c r="B719" s="1">
        <v>6490.6</v>
      </c>
      <c r="C719" s="3">
        <f t="shared" si="1"/>
        <v>0.01366525589</v>
      </c>
      <c r="D719" s="113">
        <v>0.0137</v>
      </c>
      <c r="E719" s="2">
        <v>44327.0</v>
      </c>
      <c r="F719" s="1">
        <v>14850.75</v>
      </c>
      <c r="G719" s="3">
        <f t="shared" si="2"/>
        <v>-0.006130227173</v>
      </c>
      <c r="H719" s="113">
        <v>-0.0061</v>
      </c>
    </row>
    <row r="720" ht="14.25" customHeight="1">
      <c r="A720" s="2">
        <v>44326.0</v>
      </c>
      <c r="B720" s="1">
        <v>6403.1</v>
      </c>
      <c r="C720" s="3">
        <f t="shared" si="1"/>
        <v>-0.0121569293</v>
      </c>
      <c r="D720" s="113">
        <v>-0.0122</v>
      </c>
      <c r="E720" s="2">
        <v>44326.0</v>
      </c>
      <c r="F720" s="1">
        <v>14942.35</v>
      </c>
      <c r="G720" s="3">
        <f t="shared" si="2"/>
        <v>0.008041475665</v>
      </c>
      <c r="H720" s="113">
        <v>0.008</v>
      </c>
    </row>
    <row r="721" ht="14.25" customHeight="1">
      <c r="A721" s="2">
        <v>44323.0</v>
      </c>
      <c r="B721" s="1">
        <v>6481.9</v>
      </c>
      <c r="C721" s="3">
        <f t="shared" si="1"/>
        <v>0.01193514897</v>
      </c>
      <c r="D721" s="113">
        <v>0.0119</v>
      </c>
      <c r="E721" s="2">
        <v>44323.0</v>
      </c>
      <c r="F721" s="1">
        <v>14823.15</v>
      </c>
      <c r="G721" s="3">
        <f t="shared" si="2"/>
        <v>0.006679207867</v>
      </c>
      <c r="H721" s="113">
        <v>0.0067</v>
      </c>
    </row>
    <row r="722" ht="14.25" customHeight="1">
      <c r="A722" s="2">
        <v>44322.0</v>
      </c>
      <c r="B722" s="1">
        <v>6405.45</v>
      </c>
      <c r="C722" s="3">
        <f t="shared" si="1"/>
        <v>0.003933953467</v>
      </c>
      <c r="D722" s="113">
        <v>0.0039</v>
      </c>
      <c r="E722" s="2">
        <v>44322.0</v>
      </c>
      <c r="F722" s="1">
        <v>14724.8</v>
      </c>
      <c r="G722" s="3">
        <f t="shared" si="2"/>
        <v>0.007316397418</v>
      </c>
      <c r="H722" s="113">
        <v>0.0073</v>
      </c>
    </row>
    <row r="723" ht="14.25" customHeight="1">
      <c r="A723" s="2">
        <v>44321.0</v>
      </c>
      <c r="B723" s="1">
        <v>6380.35</v>
      </c>
      <c r="C723" s="3">
        <f t="shared" si="1"/>
        <v>0.01332496883</v>
      </c>
      <c r="D723" s="113">
        <v>0.0133</v>
      </c>
      <c r="E723" s="2">
        <v>44321.0</v>
      </c>
      <c r="F723" s="1">
        <v>14617.85</v>
      </c>
      <c r="G723" s="3">
        <f t="shared" si="2"/>
        <v>0.0083709861</v>
      </c>
      <c r="H723" s="113">
        <v>0.0084</v>
      </c>
    </row>
    <row r="724" ht="14.25" customHeight="1">
      <c r="A724" s="2">
        <v>44320.0</v>
      </c>
      <c r="B724" s="1">
        <v>6296.45</v>
      </c>
      <c r="C724" s="3">
        <f t="shared" si="1"/>
        <v>-0.008456493154</v>
      </c>
      <c r="D724" s="113">
        <v>-0.0085</v>
      </c>
      <c r="E724" s="2">
        <v>44320.0</v>
      </c>
      <c r="F724" s="1">
        <v>14496.5</v>
      </c>
      <c r="G724" s="3">
        <f t="shared" si="2"/>
        <v>-0.009406080982</v>
      </c>
      <c r="H724" s="113">
        <v>-0.0094</v>
      </c>
    </row>
    <row r="725" ht="14.25" customHeight="1">
      <c r="A725" s="2">
        <v>44319.0</v>
      </c>
      <c r="B725" s="1">
        <v>6350.15</v>
      </c>
      <c r="C725" s="3">
        <f t="shared" si="1"/>
        <v>0.01133947555</v>
      </c>
      <c r="D725" s="113">
        <v>0.0113</v>
      </c>
      <c r="E725" s="2">
        <v>44319.0</v>
      </c>
      <c r="F725" s="1">
        <v>14634.15</v>
      </c>
      <c r="G725" s="3">
        <f t="shared" si="2"/>
        <v>0.0002084600611</v>
      </c>
      <c r="H725" s="113">
        <v>2.0E-4</v>
      </c>
    </row>
    <row r="726" ht="14.25" customHeight="1">
      <c r="A726" s="2">
        <v>44316.0</v>
      </c>
      <c r="B726" s="1">
        <v>6278.95</v>
      </c>
      <c r="C726" s="3">
        <f t="shared" si="1"/>
        <v>-0.01621634325</v>
      </c>
      <c r="D726" s="113">
        <v>-0.0162</v>
      </c>
      <c r="E726" s="2">
        <v>44316.0</v>
      </c>
      <c r="F726" s="1">
        <v>14631.1</v>
      </c>
      <c r="G726" s="3">
        <f t="shared" si="2"/>
        <v>-0.01771076006</v>
      </c>
      <c r="H726" s="113">
        <v>-0.0177</v>
      </c>
    </row>
    <row r="727" ht="14.25" customHeight="1">
      <c r="A727" s="2">
        <v>44315.0</v>
      </c>
      <c r="B727" s="1">
        <v>6382.45</v>
      </c>
      <c r="C727" s="3">
        <f t="shared" si="1"/>
        <v>0.003403659917</v>
      </c>
      <c r="D727" s="113">
        <v>0.0034</v>
      </c>
      <c r="E727" s="2">
        <v>44315.0</v>
      </c>
      <c r="F727" s="1">
        <v>14894.9</v>
      </c>
      <c r="G727" s="3">
        <f t="shared" si="2"/>
        <v>0.002041770521</v>
      </c>
      <c r="H727" s="113">
        <v>0.002</v>
      </c>
    </row>
    <row r="728" ht="14.25" customHeight="1">
      <c r="A728" s="2">
        <v>44314.0</v>
      </c>
      <c r="B728" s="1">
        <v>6360.8</v>
      </c>
      <c r="C728" s="3">
        <f t="shared" si="1"/>
        <v>0.005373964722</v>
      </c>
      <c r="D728" s="113">
        <v>0.0054</v>
      </c>
      <c r="E728" s="2">
        <v>44314.0</v>
      </c>
      <c r="F728" s="1">
        <v>14864.55</v>
      </c>
      <c r="G728" s="3">
        <f t="shared" si="2"/>
        <v>0.01443385507</v>
      </c>
      <c r="H728" s="113">
        <v>0.0144</v>
      </c>
    </row>
    <row r="729" ht="14.25" customHeight="1">
      <c r="A729" s="2">
        <v>44313.0</v>
      </c>
      <c r="B729" s="1">
        <v>6326.8</v>
      </c>
      <c r="C729" s="3">
        <f t="shared" si="1"/>
        <v>0.008110390542</v>
      </c>
      <c r="D729" s="113">
        <v>0.0081</v>
      </c>
      <c r="E729" s="2">
        <v>44313.0</v>
      </c>
      <c r="F729" s="1">
        <v>14653.05</v>
      </c>
      <c r="G729" s="3">
        <f t="shared" si="2"/>
        <v>0.01160165689</v>
      </c>
      <c r="H729" s="113">
        <v>0.0116</v>
      </c>
    </row>
    <row r="730" ht="14.25" customHeight="1">
      <c r="A730" s="2">
        <v>44312.0</v>
      </c>
      <c r="B730" s="1">
        <v>6275.9</v>
      </c>
      <c r="C730" s="3">
        <f t="shared" si="1"/>
        <v>0.03427874553</v>
      </c>
      <c r="D730" s="113">
        <v>0.0343</v>
      </c>
      <c r="E730" s="2">
        <v>44312.0</v>
      </c>
      <c r="F730" s="1">
        <v>14485.0</v>
      </c>
      <c r="G730" s="3">
        <f t="shared" si="2"/>
        <v>0.01001649078</v>
      </c>
      <c r="H730" s="113">
        <v>0.01</v>
      </c>
    </row>
    <row r="731" ht="14.25" customHeight="1">
      <c r="A731" s="2">
        <v>44309.0</v>
      </c>
      <c r="B731" s="1">
        <v>6067.9</v>
      </c>
      <c r="C731" s="3">
        <f t="shared" si="1"/>
        <v>-0.004005055562</v>
      </c>
      <c r="D731" s="113">
        <v>-0.004</v>
      </c>
      <c r="E731" s="2">
        <v>44309.0</v>
      </c>
      <c r="F731" s="1">
        <v>14341.35</v>
      </c>
      <c r="G731" s="3">
        <f t="shared" si="2"/>
        <v>-0.004498078945</v>
      </c>
      <c r="H731" s="113">
        <v>-0.0045</v>
      </c>
    </row>
    <row r="732" ht="14.25" customHeight="1">
      <c r="A732" s="2">
        <v>44308.0</v>
      </c>
      <c r="B732" s="1">
        <v>6092.3</v>
      </c>
      <c r="C732" s="3">
        <f t="shared" si="1"/>
        <v>-0.01750566455</v>
      </c>
      <c r="D732" s="113">
        <v>-0.0175</v>
      </c>
      <c r="E732" s="2">
        <v>44308.0</v>
      </c>
      <c r="F732" s="1">
        <v>14406.15</v>
      </c>
      <c r="G732" s="3">
        <f t="shared" si="2"/>
        <v>0.007676757785</v>
      </c>
      <c r="H732" s="113">
        <v>0.0077</v>
      </c>
    </row>
    <row r="733" ht="14.25" customHeight="1">
      <c r="A733" s="2">
        <v>44306.0</v>
      </c>
      <c r="B733" s="1">
        <v>6200.85</v>
      </c>
      <c r="C733" s="3">
        <f t="shared" si="1"/>
        <v>-0.04745189907</v>
      </c>
      <c r="D733" s="113">
        <v>-0.0475</v>
      </c>
      <c r="E733" s="2">
        <v>44306.0</v>
      </c>
      <c r="F733" s="1">
        <v>14296.4</v>
      </c>
      <c r="G733" s="3">
        <f t="shared" si="2"/>
        <v>-0.004390836696</v>
      </c>
      <c r="H733" s="113">
        <v>-0.0044</v>
      </c>
    </row>
    <row r="734" ht="14.25" customHeight="1">
      <c r="A734" s="2">
        <v>44305.0</v>
      </c>
      <c r="B734" s="1">
        <v>6509.75</v>
      </c>
      <c r="C734" s="3">
        <f t="shared" si="1"/>
        <v>-0.03059477007</v>
      </c>
      <c r="D734" s="113">
        <v>-0.0306</v>
      </c>
      <c r="E734" s="2">
        <v>44305.0</v>
      </c>
      <c r="F734" s="1">
        <v>14359.45</v>
      </c>
      <c r="G734" s="3">
        <f t="shared" si="2"/>
        <v>-0.01767701817</v>
      </c>
      <c r="H734" s="113">
        <v>-0.0177</v>
      </c>
    </row>
    <row r="735" ht="14.25" customHeight="1">
      <c r="A735" s="2">
        <v>44302.0</v>
      </c>
      <c r="B735" s="1">
        <v>6715.2</v>
      </c>
      <c r="C735" s="3">
        <f t="shared" si="1"/>
        <v>0.02689890355</v>
      </c>
      <c r="D735" s="113">
        <v>0.0269</v>
      </c>
      <c r="E735" s="2">
        <v>44302.0</v>
      </c>
      <c r="F735" s="1">
        <v>14617.85</v>
      </c>
      <c r="G735" s="3">
        <f t="shared" si="2"/>
        <v>0.002496322382</v>
      </c>
      <c r="H735" s="113">
        <v>0.0025</v>
      </c>
    </row>
    <row r="736" ht="14.25" customHeight="1">
      <c r="A736" s="2">
        <v>44301.0</v>
      </c>
      <c r="B736" s="1">
        <v>6539.3</v>
      </c>
      <c r="C736" s="3">
        <f t="shared" si="1"/>
        <v>-0.009864561016</v>
      </c>
      <c r="D736" s="113">
        <v>-0.0099</v>
      </c>
      <c r="E736" s="2">
        <v>44301.0</v>
      </c>
      <c r="F736" s="1">
        <v>14581.45</v>
      </c>
      <c r="G736" s="3">
        <f t="shared" si="2"/>
        <v>0.005284457559</v>
      </c>
      <c r="H736" s="113">
        <v>0.0053</v>
      </c>
    </row>
    <row r="737" ht="14.25" customHeight="1">
      <c r="A737" s="2">
        <v>44299.0</v>
      </c>
      <c r="B737" s="1">
        <v>6604.45</v>
      </c>
      <c r="C737" s="3">
        <f t="shared" si="1"/>
        <v>0.01460196024</v>
      </c>
      <c r="D737" s="113">
        <v>0.0146</v>
      </c>
      <c r="E737" s="2">
        <v>44299.0</v>
      </c>
      <c r="F737" s="1">
        <v>14504.8</v>
      </c>
      <c r="G737" s="3">
        <f t="shared" si="2"/>
        <v>0.01355619532</v>
      </c>
      <c r="H737" s="113">
        <v>0.0136</v>
      </c>
    </row>
    <row r="738" ht="14.25" customHeight="1">
      <c r="A738" s="2">
        <v>44298.0</v>
      </c>
      <c r="B738" s="1">
        <v>6509.4</v>
      </c>
      <c r="C738" s="3">
        <f t="shared" si="1"/>
        <v>-0.04636052653</v>
      </c>
      <c r="D738" s="113">
        <v>-0.0464</v>
      </c>
      <c r="E738" s="2">
        <v>44298.0</v>
      </c>
      <c r="F738" s="1">
        <v>14310.8</v>
      </c>
      <c r="G738" s="3">
        <f t="shared" si="2"/>
        <v>-0.03532560154</v>
      </c>
      <c r="H738" s="113">
        <v>-0.0353</v>
      </c>
    </row>
    <row r="739" ht="14.25" customHeight="1">
      <c r="A739" s="2">
        <v>44295.0</v>
      </c>
      <c r="B739" s="1">
        <v>6825.85</v>
      </c>
      <c r="C739" s="3">
        <f t="shared" si="1"/>
        <v>-0.02085709163</v>
      </c>
      <c r="D739" s="113">
        <v>-0.0209</v>
      </c>
      <c r="E739" s="2">
        <v>44295.0</v>
      </c>
      <c r="F739" s="1">
        <v>14834.85</v>
      </c>
      <c r="G739" s="3">
        <f t="shared" si="2"/>
        <v>-0.002618698651</v>
      </c>
      <c r="H739" s="113">
        <v>-0.0026</v>
      </c>
    </row>
    <row r="740" ht="14.25" customHeight="1">
      <c r="A740" s="2">
        <v>44294.0</v>
      </c>
      <c r="B740" s="1">
        <v>6971.25</v>
      </c>
      <c r="C740" s="3">
        <f t="shared" si="1"/>
        <v>0.03124237247</v>
      </c>
      <c r="D740" s="113">
        <v>0.0312</v>
      </c>
      <c r="E740" s="2">
        <v>44294.0</v>
      </c>
      <c r="F740" s="1">
        <v>14873.8</v>
      </c>
      <c r="G740" s="3">
        <f t="shared" si="2"/>
        <v>0.003694568815</v>
      </c>
      <c r="H740" s="113">
        <v>0.0037</v>
      </c>
    </row>
    <row r="741" ht="14.25" customHeight="1">
      <c r="A741" s="2">
        <v>44293.0</v>
      </c>
      <c r="B741" s="1">
        <v>6760.05</v>
      </c>
      <c r="C741" s="3">
        <f t="shared" si="1"/>
        <v>0.00347353655</v>
      </c>
      <c r="D741" s="113">
        <v>0.0035</v>
      </c>
      <c r="E741" s="2">
        <v>44293.0</v>
      </c>
      <c r="F741" s="1">
        <v>14819.05</v>
      </c>
      <c r="G741" s="3">
        <f t="shared" si="2"/>
        <v>0.009231450267</v>
      </c>
      <c r="H741" s="113">
        <v>0.0092</v>
      </c>
    </row>
    <row r="742" ht="14.25" customHeight="1">
      <c r="A742" s="2">
        <v>44292.0</v>
      </c>
      <c r="B742" s="1">
        <v>6736.65</v>
      </c>
      <c r="C742" s="3">
        <f t="shared" si="1"/>
        <v>-0.008703905353</v>
      </c>
      <c r="D742" s="113">
        <v>-0.0087</v>
      </c>
      <c r="E742" s="2">
        <v>44292.0</v>
      </c>
      <c r="F742" s="1">
        <v>14683.5</v>
      </c>
      <c r="G742" s="3">
        <f t="shared" si="2"/>
        <v>0.003122053861</v>
      </c>
      <c r="H742" s="113">
        <v>0.0031</v>
      </c>
    </row>
    <row r="743" ht="14.25" customHeight="1">
      <c r="A743" s="2">
        <v>44291.0</v>
      </c>
      <c r="B743" s="1">
        <v>6795.8</v>
      </c>
      <c r="C743" s="3">
        <f t="shared" si="1"/>
        <v>-0.01493727215</v>
      </c>
      <c r="D743" s="113">
        <v>-0.0149</v>
      </c>
      <c r="E743" s="2">
        <v>44291.0</v>
      </c>
      <c r="F743" s="1">
        <v>14637.8</v>
      </c>
      <c r="G743" s="3">
        <f t="shared" si="2"/>
        <v>-0.01543987328</v>
      </c>
      <c r="H743" s="113">
        <v>-0.0154</v>
      </c>
    </row>
    <row r="744" ht="14.25" customHeight="1">
      <c r="A744" s="2">
        <v>44287.0</v>
      </c>
      <c r="B744" s="1">
        <v>6898.85</v>
      </c>
      <c r="D744" s="113">
        <v>0.0239</v>
      </c>
      <c r="E744" s="2">
        <v>44287.0</v>
      </c>
      <c r="F744" s="1">
        <v>14867.35</v>
      </c>
      <c r="H744" s="113">
        <v>0.012</v>
      </c>
    </row>
    <row r="745" ht="14.25" customHeight="1">
      <c r="A745" s="2"/>
      <c r="B745" s="1"/>
      <c r="E745" s="2"/>
      <c r="F745" s="1"/>
    </row>
    <row r="746" ht="14.25" customHeight="1">
      <c r="A746" s="2"/>
      <c r="B746" s="1"/>
      <c r="E746" s="2"/>
      <c r="F746" s="1"/>
    </row>
    <row r="747" ht="14.25" customHeight="1">
      <c r="A747" s="2"/>
      <c r="B747" s="1"/>
      <c r="E747" s="2"/>
      <c r="F747" s="1"/>
    </row>
    <row r="748" ht="14.25" customHeight="1">
      <c r="A748" s="2"/>
      <c r="B748" s="1"/>
      <c r="E748" s="2"/>
      <c r="F748" s="1"/>
    </row>
    <row r="749" ht="14.25" customHeight="1">
      <c r="A749" s="2"/>
      <c r="B749" s="1"/>
      <c r="E749" s="2"/>
      <c r="F749" s="1"/>
    </row>
    <row r="750" ht="14.25" customHeight="1">
      <c r="A750" s="2"/>
      <c r="B750" s="1"/>
      <c r="E750" s="2"/>
      <c r="F750" s="1"/>
    </row>
    <row r="751" ht="14.25" customHeight="1">
      <c r="A751" s="2"/>
      <c r="B751" s="1"/>
      <c r="E751" s="2"/>
      <c r="F751" s="1"/>
    </row>
    <row r="752" ht="14.25" customHeight="1">
      <c r="A752" s="2"/>
      <c r="B752" s="1"/>
      <c r="E752" s="2"/>
      <c r="F752" s="1"/>
    </row>
    <row r="753" ht="14.25" customHeight="1">
      <c r="A753" s="2"/>
      <c r="B753" s="1"/>
      <c r="E753" s="2"/>
      <c r="F753" s="1"/>
    </row>
    <row r="754" ht="14.25" customHeight="1">
      <c r="A754" s="2"/>
      <c r="B754" s="1"/>
      <c r="E754" s="2"/>
      <c r="F754" s="1"/>
    </row>
    <row r="755" ht="14.25" customHeight="1">
      <c r="A755" s="2"/>
      <c r="B755" s="1"/>
      <c r="E755" s="2"/>
      <c r="F755" s="1"/>
    </row>
    <row r="756" ht="14.25" customHeight="1">
      <c r="A756" s="2"/>
      <c r="B756" s="1"/>
      <c r="E756" s="2"/>
      <c r="F756" s="1"/>
    </row>
    <row r="757" ht="14.25" customHeight="1">
      <c r="A757" s="2"/>
      <c r="B757" s="1"/>
      <c r="E757" s="2"/>
      <c r="F757" s="1"/>
    </row>
    <row r="758" ht="14.25" customHeight="1">
      <c r="A758" s="2"/>
      <c r="B758" s="1"/>
      <c r="E758" s="2"/>
      <c r="F758" s="1"/>
    </row>
    <row r="759" ht="14.25" customHeight="1">
      <c r="A759" s="2"/>
      <c r="B759" s="1"/>
      <c r="E759" s="2"/>
      <c r="F759" s="1"/>
    </row>
    <row r="760" ht="14.25" customHeight="1">
      <c r="A760" s="2"/>
      <c r="B760" s="1"/>
      <c r="E760" s="2"/>
      <c r="F760" s="1"/>
    </row>
    <row r="761" ht="14.25" customHeight="1">
      <c r="A761" s="2"/>
      <c r="B761" s="1"/>
      <c r="E761" s="2"/>
      <c r="F761" s="1"/>
    </row>
    <row r="762" ht="14.25" customHeight="1">
      <c r="A762" s="2"/>
      <c r="B762" s="1"/>
      <c r="E762" s="2"/>
      <c r="F762" s="1"/>
    </row>
    <row r="763" ht="14.25" customHeight="1">
      <c r="A763" s="2"/>
      <c r="B763" s="1"/>
      <c r="E763" s="2"/>
      <c r="F763" s="1"/>
    </row>
    <row r="764" ht="14.25" customHeight="1">
      <c r="A764" s="2"/>
      <c r="B764" s="1"/>
      <c r="E764" s="2"/>
      <c r="F764" s="1"/>
    </row>
    <row r="765" ht="14.25" customHeight="1">
      <c r="A765" s="2"/>
      <c r="B765" s="1"/>
      <c r="E765" s="2"/>
      <c r="F765" s="1"/>
    </row>
    <row r="766" ht="14.25" customHeight="1">
      <c r="A766" s="2"/>
      <c r="B766" s="1"/>
      <c r="E766" s="2"/>
      <c r="F766" s="1"/>
    </row>
    <row r="767" ht="14.25" customHeight="1">
      <c r="A767" s="2"/>
      <c r="B767" s="1"/>
      <c r="E767" s="2"/>
      <c r="F767" s="1"/>
    </row>
    <row r="768" ht="14.25" customHeight="1">
      <c r="A768" s="2"/>
      <c r="B768" s="1"/>
      <c r="E768" s="2"/>
      <c r="F768" s="1"/>
    </row>
    <row r="769" ht="14.25" customHeight="1">
      <c r="A769" s="2"/>
      <c r="B769" s="1"/>
      <c r="E769" s="2"/>
      <c r="F769" s="1"/>
    </row>
    <row r="770" ht="14.25" customHeight="1">
      <c r="A770" s="2"/>
      <c r="B770" s="1"/>
      <c r="E770" s="2"/>
      <c r="F770" s="1"/>
    </row>
    <row r="771" ht="14.25" customHeight="1">
      <c r="A771" s="2"/>
      <c r="B771" s="1"/>
      <c r="E771" s="2"/>
      <c r="F771" s="1"/>
    </row>
    <row r="772" ht="14.25" customHeight="1">
      <c r="A772" s="2"/>
      <c r="B772" s="1"/>
      <c r="E772" s="2"/>
      <c r="F772" s="1"/>
    </row>
    <row r="773" ht="14.25" customHeight="1">
      <c r="A773" s="2"/>
      <c r="B773" s="1"/>
      <c r="E773" s="2"/>
      <c r="F773" s="1"/>
    </row>
    <row r="774" ht="14.25" customHeight="1">
      <c r="A774" s="2"/>
      <c r="B774" s="1"/>
      <c r="E774" s="2"/>
      <c r="F774" s="1"/>
    </row>
    <row r="775" ht="14.25" customHeight="1">
      <c r="A775" s="2"/>
      <c r="B775" s="1"/>
      <c r="E775" s="2"/>
      <c r="F775" s="1"/>
    </row>
    <row r="776" ht="14.25" customHeight="1">
      <c r="A776" s="2"/>
      <c r="B776" s="1"/>
      <c r="E776" s="2"/>
      <c r="F776" s="1"/>
    </row>
    <row r="777" ht="14.25" customHeight="1">
      <c r="A777" s="2"/>
      <c r="B777" s="1"/>
      <c r="E777" s="2"/>
      <c r="F777" s="1"/>
    </row>
    <row r="778" ht="14.25" customHeight="1">
      <c r="A778" s="2"/>
      <c r="B778" s="1"/>
      <c r="E778" s="2"/>
      <c r="F778" s="1"/>
    </row>
    <row r="779" ht="14.25" customHeight="1">
      <c r="A779" s="2"/>
      <c r="B779" s="1"/>
      <c r="E779" s="2"/>
      <c r="F779" s="1"/>
    </row>
    <row r="780" ht="14.25" customHeight="1">
      <c r="A780" s="2"/>
      <c r="B780" s="1"/>
      <c r="E780" s="2"/>
      <c r="F780" s="1"/>
    </row>
    <row r="781" ht="14.25" customHeight="1">
      <c r="A781" s="2"/>
      <c r="B781" s="1"/>
      <c r="E781" s="2"/>
      <c r="F781" s="1"/>
    </row>
    <row r="782" ht="14.25" customHeight="1">
      <c r="A782" s="2"/>
      <c r="B782" s="1"/>
      <c r="E782" s="2"/>
      <c r="F782" s="1"/>
    </row>
    <row r="783" ht="14.25" customHeight="1">
      <c r="A783" s="2"/>
      <c r="B783" s="1"/>
      <c r="E783" s="2"/>
      <c r="F783" s="1"/>
    </row>
    <row r="784" ht="14.25" customHeight="1">
      <c r="A784" s="2"/>
      <c r="B784" s="1"/>
      <c r="E784" s="2"/>
      <c r="F784" s="1"/>
    </row>
    <row r="785" ht="14.25" customHeight="1">
      <c r="A785" s="2"/>
      <c r="B785" s="1"/>
      <c r="E785" s="2"/>
      <c r="F785" s="1"/>
    </row>
    <row r="786" ht="14.25" customHeight="1">
      <c r="A786" s="2"/>
      <c r="B786" s="1"/>
      <c r="E786" s="2"/>
      <c r="F786" s="1"/>
    </row>
    <row r="787" ht="14.25" customHeight="1">
      <c r="A787" s="2"/>
      <c r="B787" s="1"/>
      <c r="E787" s="2"/>
      <c r="F787" s="1"/>
    </row>
    <row r="788" ht="14.25" customHeight="1">
      <c r="A788" s="2"/>
      <c r="B788" s="1"/>
      <c r="E788" s="2"/>
      <c r="F788" s="1"/>
    </row>
    <row r="789" ht="14.25" customHeight="1">
      <c r="A789" s="2"/>
      <c r="B789" s="1"/>
      <c r="E789" s="2"/>
      <c r="F789" s="1"/>
    </row>
    <row r="790" ht="14.25" customHeight="1">
      <c r="A790" s="2"/>
      <c r="B790" s="1"/>
      <c r="E790" s="2"/>
      <c r="F790" s="1"/>
    </row>
    <row r="791" ht="14.25" customHeight="1">
      <c r="A791" s="2"/>
      <c r="B791" s="1"/>
      <c r="E791" s="2"/>
      <c r="F791" s="1"/>
    </row>
    <row r="792" ht="14.25" customHeight="1">
      <c r="A792" s="2"/>
      <c r="B792" s="1"/>
      <c r="E792" s="2"/>
      <c r="F792" s="1"/>
    </row>
    <row r="793" ht="14.25" customHeight="1">
      <c r="A793" s="2"/>
      <c r="B793" s="1"/>
      <c r="E793" s="2"/>
      <c r="F793" s="1"/>
    </row>
    <row r="794" ht="14.25" customHeight="1">
      <c r="A794" s="2"/>
      <c r="B794" s="1"/>
      <c r="E794" s="2"/>
      <c r="F794" s="1"/>
    </row>
    <row r="795" ht="14.25" customHeight="1">
      <c r="A795" s="2"/>
      <c r="B795" s="1"/>
      <c r="E795" s="2"/>
      <c r="F795" s="1"/>
    </row>
    <row r="796" ht="14.25" customHeight="1">
      <c r="A796" s="2"/>
      <c r="B796" s="1"/>
      <c r="E796" s="2"/>
      <c r="F796" s="1"/>
    </row>
    <row r="797" ht="14.25" customHeight="1">
      <c r="A797" s="2"/>
      <c r="B797" s="1"/>
      <c r="E797" s="2"/>
      <c r="F797" s="1"/>
    </row>
    <row r="798" ht="14.25" customHeight="1">
      <c r="A798" s="2"/>
      <c r="B798" s="1"/>
      <c r="E798" s="2"/>
      <c r="F798" s="1"/>
    </row>
    <row r="799" ht="14.25" customHeight="1">
      <c r="A799" s="2"/>
      <c r="B799" s="1"/>
      <c r="E799" s="2"/>
      <c r="F799" s="1"/>
    </row>
    <row r="800" ht="14.25" customHeight="1">
      <c r="A800" s="2"/>
      <c r="B800" s="1"/>
      <c r="E800" s="2"/>
      <c r="F800" s="1"/>
    </row>
    <row r="801" ht="14.25" customHeight="1">
      <c r="A801" s="2"/>
      <c r="B801" s="1"/>
      <c r="E801" s="2"/>
      <c r="F801" s="1"/>
    </row>
    <row r="802" ht="14.25" customHeight="1">
      <c r="A802" s="2"/>
      <c r="B802" s="1"/>
      <c r="E802" s="2"/>
      <c r="F802" s="1"/>
    </row>
    <row r="803" ht="14.25" customHeight="1">
      <c r="A803" s="2"/>
      <c r="B803" s="1"/>
      <c r="E803" s="2"/>
      <c r="F803" s="1"/>
    </row>
    <row r="804" ht="14.25" customHeight="1">
      <c r="A804" s="2"/>
      <c r="B804" s="1"/>
      <c r="E804" s="2"/>
      <c r="F804" s="1"/>
    </row>
    <row r="805" ht="14.25" customHeight="1">
      <c r="A805" s="2"/>
      <c r="B805" s="1"/>
      <c r="E805" s="2"/>
      <c r="F805" s="1"/>
    </row>
    <row r="806" ht="14.25" customHeight="1">
      <c r="A806" s="2"/>
      <c r="B806" s="1"/>
      <c r="E806" s="2"/>
      <c r="F806" s="1"/>
    </row>
    <row r="807" ht="14.25" customHeight="1">
      <c r="A807" s="2"/>
      <c r="B807" s="1"/>
      <c r="E807" s="2"/>
      <c r="F807" s="1"/>
    </row>
    <row r="808" ht="14.25" customHeight="1">
      <c r="A808" s="2"/>
      <c r="B808" s="1"/>
      <c r="E808" s="2"/>
      <c r="F808" s="1"/>
    </row>
    <row r="809" ht="14.25" customHeight="1">
      <c r="A809" s="2"/>
      <c r="B809" s="1"/>
      <c r="E809" s="2"/>
      <c r="F809" s="1"/>
    </row>
    <row r="810" ht="14.25" customHeight="1">
      <c r="A810" s="2"/>
      <c r="B810" s="1"/>
      <c r="E810" s="2"/>
      <c r="F810" s="1"/>
    </row>
    <row r="811" ht="14.25" customHeight="1">
      <c r="A811" s="2"/>
      <c r="B811" s="1"/>
      <c r="E811" s="2"/>
      <c r="F811" s="1"/>
    </row>
    <row r="812" ht="14.25" customHeight="1">
      <c r="A812" s="2"/>
      <c r="B812" s="1"/>
      <c r="E812" s="2"/>
      <c r="F812" s="1"/>
    </row>
    <row r="813" ht="14.25" customHeight="1">
      <c r="A813" s="2"/>
      <c r="B813" s="1"/>
      <c r="E813" s="2"/>
      <c r="F813" s="1"/>
    </row>
    <row r="814" ht="14.25" customHeight="1">
      <c r="A814" s="2"/>
      <c r="B814" s="1"/>
      <c r="E814" s="2"/>
      <c r="F814" s="1"/>
    </row>
    <row r="815" ht="14.25" customHeight="1">
      <c r="A815" s="2"/>
      <c r="B815" s="1"/>
      <c r="E815" s="2"/>
      <c r="F815" s="1"/>
    </row>
    <row r="816" ht="14.25" customHeight="1">
      <c r="A816" s="2"/>
      <c r="B816" s="1"/>
      <c r="E816" s="2"/>
      <c r="F816" s="1"/>
    </row>
    <row r="817" ht="14.25" customHeight="1">
      <c r="A817" s="2"/>
      <c r="B817" s="1"/>
      <c r="E817" s="2"/>
      <c r="F817" s="1"/>
    </row>
    <row r="818" ht="14.25" customHeight="1">
      <c r="A818" s="2"/>
      <c r="B818" s="1"/>
      <c r="E818" s="2"/>
      <c r="F818" s="1"/>
    </row>
    <row r="819" ht="14.25" customHeight="1">
      <c r="A819" s="2"/>
      <c r="B819" s="1"/>
      <c r="E819" s="2"/>
      <c r="F819" s="1"/>
    </row>
    <row r="820" ht="14.25" customHeight="1">
      <c r="A820" s="2"/>
      <c r="B820" s="1"/>
      <c r="E820" s="2"/>
      <c r="F820" s="1"/>
    </row>
    <row r="821" ht="14.25" customHeight="1">
      <c r="A821" s="2"/>
      <c r="B821" s="1"/>
      <c r="E821" s="2"/>
      <c r="F821" s="1"/>
    </row>
    <row r="822" ht="14.25" customHeight="1">
      <c r="A822" s="2"/>
      <c r="B822" s="1"/>
      <c r="E822" s="2"/>
      <c r="F822" s="1"/>
    </row>
    <row r="823" ht="14.25" customHeight="1">
      <c r="A823" s="2"/>
      <c r="B823" s="1"/>
      <c r="E823" s="2"/>
      <c r="F823" s="1"/>
    </row>
    <row r="824" ht="14.25" customHeight="1">
      <c r="A824" s="2"/>
      <c r="B824" s="1"/>
      <c r="E824" s="2"/>
      <c r="F824" s="1"/>
    </row>
    <row r="825" ht="14.25" customHeight="1">
      <c r="A825" s="2"/>
      <c r="B825" s="1"/>
      <c r="E825" s="2"/>
      <c r="F825" s="1"/>
    </row>
    <row r="826" ht="14.25" customHeight="1">
      <c r="A826" s="2"/>
      <c r="B826" s="1"/>
      <c r="E826" s="2"/>
      <c r="F826" s="1"/>
    </row>
    <row r="827" ht="14.25" customHeight="1">
      <c r="A827" s="2"/>
      <c r="B827" s="1"/>
      <c r="E827" s="2"/>
      <c r="F827" s="1"/>
    </row>
    <row r="828" ht="14.25" customHeight="1">
      <c r="A828" s="2"/>
      <c r="B828" s="1"/>
      <c r="E828" s="2"/>
      <c r="F828" s="1"/>
    </row>
    <row r="829" ht="14.25" customHeight="1">
      <c r="A829" s="2"/>
      <c r="B829" s="1"/>
      <c r="E829" s="2"/>
      <c r="F829" s="1"/>
    </row>
    <row r="830" ht="14.25" customHeight="1">
      <c r="A830" s="2"/>
      <c r="B830" s="1"/>
      <c r="E830" s="2"/>
      <c r="F830" s="1"/>
    </row>
    <row r="831" ht="14.25" customHeight="1">
      <c r="A831" s="2"/>
      <c r="B831" s="1"/>
      <c r="E831" s="2"/>
      <c r="F831" s="1"/>
    </row>
    <row r="832" ht="14.25" customHeight="1">
      <c r="A832" s="2"/>
      <c r="B832" s="1"/>
      <c r="E832" s="2"/>
      <c r="F832" s="1"/>
    </row>
    <row r="833" ht="14.25" customHeight="1">
      <c r="A833" s="2"/>
      <c r="B833" s="1"/>
      <c r="E833" s="2"/>
      <c r="F833" s="1"/>
    </row>
    <row r="834" ht="14.25" customHeight="1">
      <c r="A834" s="2"/>
      <c r="B834" s="1"/>
      <c r="E834" s="2"/>
      <c r="F834" s="1"/>
    </row>
    <row r="835" ht="14.25" customHeight="1">
      <c r="A835" s="2"/>
      <c r="B835" s="1"/>
      <c r="E835" s="2"/>
      <c r="F835" s="1"/>
    </row>
    <row r="836" ht="14.25" customHeight="1">
      <c r="A836" s="2"/>
      <c r="B836" s="1"/>
      <c r="E836" s="2"/>
      <c r="F836" s="1"/>
    </row>
    <row r="837" ht="14.25" customHeight="1">
      <c r="A837" s="2"/>
      <c r="B837" s="1"/>
      <c r="E837" s="2"/>
      <c r="F837" s="1"/>
    </row>
    <row r="838" ht="14.25" customHeight="1">
      <c r="A838" s="2"/>
      <c r="B838" s="1"/>
      <c r="E838" s="2"/>
      <c r="F838" s="1"/>
    </row>
    <row r="839" ht="14.25" customHeight="1">
      <c r="A839" s="2"/>
      <c r="B839" s="1"/>
      <c r="E839" s="2"/>
      <c r="F839" s="1"/>
    </row>
    <row r="840" ht="14.25" customHeight="1">
      <c r="A840" s="2"/>
      <c r="B840" s="1"/>
      <c r="E840" s="2"/>
      <c r="F840" s="1"/>
    </row>
    <row r="841" ht="14.25" customHeight="1">
      <c r="A841" s="2"/>
      <c r="B841" s="1"/>
      <c r="E841" s="2"/>
      <c r="F841" s="1"/>
    </row>
    <row r="842" ht="14.25" customHeight="1">
      <c r="A842" s="2"/>
      <c r="B842" s="1"/>
      <c r="E842" s="2"/>
      <c r="F842" s="1"/>
    </row>
    <row r="843" ht="14.25" customHeight="1">
      <c r="A843" s="2"/>
      <c r="B843" s="1"/>
      <c r="E843" s="2"/>
      <c r="F843" s="1"/>
    </row>
    <row r="844" ht="14.25" customHeight="1">
      <c r="A844" s="2"/>
      <c r="B844" s="1"/>
      <c r="E844" s="2"/>
      <c r="F844" s="1"/>
    </row>
    <row r="845" ht="14.25" customHeight="1">
      <c r="A845" s="2"/>
      <c r="B845" s="1"/>
      <c r="E845" s="2"/>
      <c r="F845" s="1"/>
    </row>
    <row r="846" ht="14.25" customHeight="1">
      <c r="A846" s="2"/>
      <c r="B846" s="1"/>
      <c r="E846" s="2"/>
      <c r="F846" s="1"/>
    </row>
    <row r="847" ht="14.25" customHeight="1">
      <c r="A847" s="2"/>
      <c r="B847" s="1"/>
      <c r="E847" s="2"/>
      <c r="F847" s="1"/>
    </row>
    <row r="848" ht="14.25" customHeight="1">
      <c r="A848" s="2"/>
      <c r="B848" s="1"/>
      <c r="E848" s="2"/>
      <c r="F848" s="1"/>
    </row>
    <row r="849" ht="14.25" customHeight="1">
      <c r="A849" s="2"/>
      <c r="B849" s="1"/>
      <c r="E849" s="2"/>
      <c r="F849" s="1"/>
    </row>
    <row r="850" ht="14.25" customHeight="1">
      <c r="A850" s="2"/>
      <c r="B850" s="1"/>
      <c r="E850" s="2"/>
      <c r="F850" s="1"/>
    </row>
    <row r="851" ht="14.25" customHeight="1">
      <c r="A851" s="2"/>
      <c r="B851" s="1"/>
      <c r="E851" s="2"/>
      <c r="F851" s="1"/>
    </row>
    <row r="852" ht="14.25" customHeight="1">
      <c r="A852" s="2"/>
      <c r="B852" s="1"/>
      <c r="E852" s="2"/>
      <c r="F852" s="1"/>
    </row>
    <row r="853" ht="14.25" customHeight="1">
      <c r="A853" s="2"/>
      <c r="B853" s="1"/>
      <c r="E853" s="2"/>
      <c r="F853" s="1"/>
    </row>
    <row r="854" ht="14.25" customHeight="1">
      <c r="A854" s="2"/>
      <c r="B854" s="1"/>
      <c r="E854" s="2"/>
      <c r="F854" s="1"/>
    </row>
    <row r="855" ht="14.25" customHeight="1">
      <c r="A855" s="2"/>
      <c r="B855" s="1"/>
      <c r="E855" s="2"/>
      <c r="F855" s="1"/>
    </row>
    <row r="856" ht="14.25" customHeight="1">
      <c r="A856" s="2"/>
      <c r="B856" s="1"/>
      <c r="E856" s="2"/>
      <c r="F856" s="1"/>
    </row>
    <row r="857" ht="14.25" customHeight="1">
      <c r="A857" s="2"/>
      <c r="B857" s="1"/>
      <c r="E857" s="2"/>
      <c r="F857" s="1"/>
    </row>
    <row r="858" ht="14.25" customHeight="1">
      <c r="A858" s="2"/>
      <c r="B858" s="1"/>
      <c r="E858" s="2"/>
      <c r="F858" s="1"/>
    </row>
    <row r="859" ht="14.25" customHeight="1">
      <c r="A859" s="2"/>
      <c r="B859" s="1"/>
      <c r="E859" s="2"/>
      <c r="F859" s="1"/>
    </row>
    <row r="860" ht="14.25" customHeight="1">
      <c r="A860" s="2"/>
      <c r="B860" s="1"/>
      <c r="E860" s="2"/>
      <c r="F860" s="1"/>
    </row>
    <row r="861" ht="14.25" customHeight="1">
      <c r="A861" s="2"/>
      <c r="B861" s="1"/>
      <c r="E861" s="2"/>
      <c r="F861" s="1"/>
    </row>
    <row r="862" ht="14.25" customHeight="1">
      <c r="A862" s="2"/>
      <c r="B862" s="1"/>
      <c r="E862" s="2"/>
      <c r="F862" s="1"/>
    </row>
    <row r="863" ht="14.25" customHeight="1">
      <c r="A863" s="2"/>
      <c r="B863" s="1"/>
      <c r="E863" s="2"/>
      <c r="F863" s="1"/>
    </row>
    <row r="864" ht="14.25" customHeight="1">
      <c r="A864" s="2"/>
      <c r="B864" s="1"/>
      <c r="E864" s="2"/>
      <c r="F864" s="1"/>
    </row>
    <row r="865" ht="14.25" customHeight="1">
      <c r="A865" s="2"/>
      <c r="B865" s="1"/>
      <c r="E865" s="2"/>
      <c r="F865" s="1"/>
    </row>
    <row r="866" ht="14.25" customHeight="1">
      <c r="A866" s="2"/>
      <c r="B866" s="1"/>
      <c r="E866" s="2"/>
      <c r="F866" s="1"/>
    </row>
    <row r="867" ht="14.25" customHeight="1">
      <c r="A867" s="2"/>
      <c r="B867" s="1"/>
      <c r="E867" s="2"/>
      <c r="F867" s="1"/>
    </row>
    <row r="868" ht="14.25" customHeight="1">
      <c r="A868" s="2"/>
      <c r="B868" s="1"/>
      <c r="E868" s="2"/>
      <c r="F868" s="1"/>
    </row>
    <row r="869" ht="14.25" customHeight="1">
      <c r="A869" s="2"/>
      <c r="B869" s="1"/>
      <c r="E869" s="2"/>
      <c r="F869" s="1"/>
    </row>
    <row r="870" ht="14.25" customHeight="1">
      <c r="A870" s="2"/>
      <c r="B870" s="1"/>
      <c r="E870" s="2"/>
      <c r="F870" s="1"/>
    </row>
    <row r="871" ht="14.25" customHeight="1">
      <c r="A871" s="2"/>
      <c r="B871" s="1"/>
      <c r="E871" s="2"/>
      <c r="F871" s="1"/>
    </row>
    <row r="872" ht="14.25" customHeight="1">
      <c r="A872" s="2"/>
      <c r="B872" s="1"/>
      <c r="E872" s="2"/>
      <c r="F872" s="1"/>
    </row>
    <row r="873" ht="14.25" customHeight="1">
      <c r="A873" s="2"/>
      <c r="B873" s="1"/>
      <c r="E873" s="2"/>
      <c r="F873" s="1"/>
    </row>
    <row r="874" ht="14.25" customHeight="1">
      <c r="A874" s="2"/>
      <c r="B874" s="1"/>
      <c r="E874" s="2"/>
      <c r="F874" s="1"/>
    </row>
    <row r="875" ht="14.25" customHeight="1">
      <c r="A875" s="2"/>
      <c r="B875" s="1"/>
      <c r="E875" s="2"/>
      <c r="F875" s="1"/>
    </row>
    <row r="876" ht="14.25" customHeight="1">
      <c r="A876" s="2"/>
      <c r="B876" s="1"/>
      <c r="E876" s="2"/>
      <c r="F876" s="1"/>
    </row>
    <row r="877" ht="14.25" customHeight="1">
      <c r="A877" s="2"/>
      <c r="B877" s="1"/>
      <c r="E877" s="2"/>
      <c r="F877" s="1"/>
    </row>
    <row r="878" ht="14.25" customHeight="1">
      <c r="A878" s="2"/>
      <c r="B878" s="1"/>
      <c r="E878" s="2"/>
      <c r="F878" s="1"/>
    </row>
    <row r="879" ht="14.25" customHeight="1">
      <c r="A879" s="2"/>
      <c r="B879" s="1"/>
      <c r="E879" s="2"/>
      <c r="F879" s="1"/>
    </row>
    <row r="880" ht="14.25" customHeight="1">
      <c r="A880" s="2"/>
      <c r="B880" s="1"/>
      <c r="E880" s="2"/>
      <c r="F880" s="1"/>
    </row>
    <row r="881" ht="14.25" customHeight="1">
      <c r="A881" s="2"/>
      <c r="B881" s="1"/>
      <c r="E881" s="2"/>
      <c r="F881" s="1"/>
    </row>
    <row r="882" ht="14.25" customHeight="1">
      <c r="A882" s="2"/>
      <c r="B882" s="1"/>
      <c r="E882" s="2"/>
      <c r="F882" s="1"/>
    </row>
    <row r="883" ht="14.25" customHeight="1">
      <c r="A883" s="2"/>
      <c r="B883" s="1"/>
      <c r="E883" s="2"/>
      <c r="F883" s="1"/>
    </row>
    <row r="884" ht="14.25" customHeight="1">
      <c r="A884" s="2"/>
      <c r="B884" s="1"/>
      <c r="E884" s="2"/>
      <c r="F884" s="1"/>
    </row>
    <row r="885" ht="14.25" customHeight="1">
      <c r="A885" s="2"/>
      <c r="B885" s="1"/>
      <c r="E885" s="2"/>
      <c r="F885" s="1"/>
    </row>
    <row r="886" ht="14.25" customHeight="1">
      <c r="A886" s="2"/>
      <c r="B886" s="1"/>
      <c r="E886" s="2"/>
      <c r="F886" s="1"/>
    </row>
    <row r="887" ht="14.25" customHeight="1">
      <c r="A887" s="2"/>
      <c r="B887" s="1"/>
      <c r="E887" s="2"/>
      <c r="F887" s="1"/>
    </row>
    <row r="888" ht="14.25" customHeight="1">
      <c r="A888" s="2"/>
      <c r="B888" s="1"/>
      <c r="E888" s="2"/>
      <c r="F888" s="1"/>
    </row>
    <row r="889" ht="14.25" customHeight="1">
      <c r="A889" s="2"/>
      <c r="B889" s="1"/>
      <c r="E889" s="2"/>
      <c r="F889" s="1"/>
    </row>
    <row r="890" ht="14.25" customHeight="1">
      <c r="A890" s="2"/>
      <c r="B890" s="1"/>
      <c r="E890" s="2"/>
      <c r="F890" s="1"/>
    </row>
    <row r="891" ht="14.25" customHeight="1">
      <c r="A891" s="2"/>
      <c r="B891" s="1"/>
      <c r="E891" s="2"/>
      <c r="F891" s="1"/>
    </row>
    <row r="892" ht="14.25" customHeight="1">
      <c r="A892" s="2"/>
      <c r="B892" s="1"/>
      <c r="E892" s="2"/>
      <c r="F892" s="1"/>
    </row>
    <row r="893" ht="14.25" customHeight="1">
      <c r="A893" s="2"/>
      <c r="B893" s="1"/>
      <c r="E893" s="2"/>
      <c r="F893" s="1"/>
    </row>
    <row r="894" ht="14.25" customHeight="1">
      <c r="A894" s="2"/>
      <c r="B894" s="1"/>
      <c r="E894" s="2"/>
      <c r="F894" s="1"/>
    </row>
    <row r="895" ht="14.25" customHeight="1">
      <c r="A895" s="2"/>
      <c r="B895" s="1"/>
      <c r="E895" s="2"/>
      <c r="F895" s="1"/>
    </row>
    <row r="896" ht="14.25" customHeight="1">
      <c r="A896" s="2"/>
      <c r="B896" s="1"/>
      <c r="E896" s="2"/>
      <c r="F896" s="1"/>
    </row>
    <row r="897" ht="14.25" customHeight="1">
      <c r="A897" s="2"/>
      <c r="B897" s="1"/>
      <c r="E897" s="2"/>
      <c r="F897" s="1"/>
    </row>
    <row r="898" ht="14.25" customHeight="1">
      <c r="A898" s="2"/>
      <c r="B898" s="1"/>
      <c r="E898" s="2"/>
      <c r="F898" s="1"/>
    </row>
    <row r="899" ht="14.25" customHeight="1">
      <c r="A899" s="2"/>
      <c r="B899" s="1"/>
      <c r="E899" s="2"/>
      <c r="F899" s="1"/>
    </row>
    <row r="900" ht="14.25" customHeight="1">
      <c r="A900" s="2"/>
      <c r="B900" s="1"/>
      <c r="E900" s="2"/>
      <c r="F900" s="1"/>
    </row>
    <row r="901" ht="14.25" customHeight="1">
      <c r="A901" s="2"/>
      <c r="B901" s="1"/>
      <c r="E901" s="2"/>
      <c r="F901" s="1"/>
    </row>
    <row r="902" ht="14.25" customHeight="1">
      <c r="A902" s="2"/>
      <c r="B902" s="1"/>
      <c r="E902" s="2"/>
      <c r="F902" s="1"/>
    </row>
    <row r="903" ht="14.25" customHeight="1">
      <c r="A903" s="2"/>
      <c r="B903" s="1"/>
      <c r="E903" s="2"/>
      <c r="F903" s="1"/>
    </row>
    <row r="904" ht="14.25" customHeight="1">
      <c r="A904" s="2"/>
      <c r="B904" s="1"/>
      <c r="E904" s="2"/>
      <c r="F904" s="1"/>
    </row>
    <row r="905" ht="14.25" customHeight="1">
      <c r="A905" s="2"/>
      <c r="B905" s="1"/>
      <c r="E905" s="2"/>
      <c r="F905" s="1"/>
    </row>
    <row r="906" ht="14.25" customHeight="1">
      <c r="A906" s="2"/>
      <c r="B906" s="1"/>
      <c r="E906" s="2"/>
      <c r="F906" s="1"/>
    </row>
    <row r="907" ht="14.25" customHeight="1">
      <c r="A907" s="2"/>
      <c r="B907" s="1"/>
      <c r="E907" s="2"/>
      <c r="F907" s="1"/>
    </row>
    <row r="908" ht="14.25" customHeight="1">
      <c r="A908" s="2"/>
      <c r="B908" s="1"/>
      <c r="E908" s="2"/>
      <c r="F908" s="1"/>
    </row>
    <row r="909" ht="14.25" customHeight="1">
      <c r="A909" s="2"/>
      <c r="B909" s="1"/>
      <c r="E909" s="2"/>
      <c r="F909" s="1"/>
    </row>
    <row r="910" ht="14.25" customHeight="1">
      <c r="A910" s="2"/>
      <c r="B910" s="1"/>
      <c r="E910" s="2"/>
      <c r="F910" s="1"/>
    </row>
    <row r="911" ht="14.25" customHeight="1">
      <c r="A911" s="2"/>
      <c r="B911" s="1"/>
      <c r="E911" s="2"/>
      <c r="F911" s="1"/>
    </row>
    <row r="912" ht="14.25" customHeight="1">
      <c r="A912" s="2"/>
      <c r="B912" s="1"/>
      <c r="E912" s="2"/>
      <c r="F912" s="1"/>
    </row>
    <row r="913" ht="14.25" customHeight="1">
      <c r="A913" s="2"/>
      <c r="B913" s="1"/>
      <c r="E913" s="2"/>
      <c r="F913" s="1"/>
    </row>
    <row r="914" ht="14.25" customHeight="1">
      <c r="A914" s="2"/>
      <c r="B914" s="1"/>
      <c r="E914" s="2"/>
      <c r="F914" s="1"/>
    </row>
    <row r="915" ht="14.25" customHeight="1">
      <c r="A915" s="2"/>
      <c r="B915" s="1"/>
      <c r="E915" s="2"/>
      <c r="F915" s="1"/>
    </row>
    <row r="916" ht="14.25" customHeight="1">
      <c r="A916" s="2"/>
      <c r="B916" s="1"/>
      <c r="E916" s="2"/>
      <c r="F916" s="1"/>
    </row>
    <row r="917" ht="14.25" customHeight="1">
      <c r="A917" s="2"/>
      <c r="B917" s="1"/>
      <c r="E917" s="2"/>
      <c r="F917" s="1"/>
    </row>
    <row r="918" ht="14.25" customHeight="1">
      <c r="A918" s="2"/>
      <c r="B918" s="1"/>
      <c r="E918" s="2"/>
      <c r="F918" s="1"/>
    </row>
    <row r="919" ht="14.25" customHeight="1">
      <c r="A919" s="2"/>
      <c r="B919" s="1"/>
      <c r="E919" s="2"/>
      <c r="F919" s="1"/>
    </row>
    <row r="920" ht="14.25" customHeight="1">
      <c r="A920" s="2"/>
      <c r="B920" s="1"/>
      <c r="E920" s="2"/>
      <c r="F920" s="1"/>
    </row>
    <row r="921" ht="14.25" customHeight="1">
      <c r="A921" s="2"/>
      <c r="B921" s="1"/>
      <c r="E921" s="2"/>
      <c r="F921" s="1"/>
    </row>
    <row r="922" ht="14.25" customHeight="1">
      <c r="A922" s="2"/>
      <c r="B922" s="1"/>
      <c r="E922" s="2"/>
      <c r="F922" s="1"/>
    </row>
    <row r="923" ht="14.25" customHeight="1">
      <c r="A923" s="2"/>
      <c r="B923" s="1"/>
      <c r="E923" s="2"/>
      <c r="F923" s="1"/>
    </row>
    <row r="924" ht="14.25" customHeight="1">
      <c r="A924" s="2"/>
      <c r="B924" s="1"/>
      <c r="E924" s="2"/>
      <c r="F924" s="1"/>
    </row>
    <row r="925" ht="14.25" customHeight="1">
      <c r="A925" s="2"/>
      <c r="B925" s="1"/>
      <c r="E925" s="2"/>
      <c r="F925" s="1"/>
    </row>
    <row r="926" ht="14.25" customHeight="1">
      <c r="A926" s="2"/>
      <c r="B926" s="1"/>
      <c r="E926" s="2"/>
      <c r="F926" s="1"/>
    </row>
    <row r="927" ht="14.25" customHeight="1">
      <c r="A927" s="2"/>
      <c r="B927" s="1"/>
      <c r="E927" s="2"/>
      <c r="F927" s="1"/>
    </row>
    <row r="928" ht="14.25" customHeight="1">
      <c r="A928" s="2"/>
      <c r="B928" s="1"/>
      <c r="E928" s="2"/>
      <c r="F928" s="1"/>
    </row>
    <row r="929" ht="14.25" customHeight="1">
      <c r="A929" s="2"/>
      <c r="B929" s="1"/>
      <c r="E929" s="2"/>
      <c r="F929" s="1"/>
    </row>
    <row r="930" ht="14.25" customHeight="1">
      <c r="A930" s="2"/>
      <c r="B930" s="1"/>
      <c r="E930" s="2"/>
      <c r="F930" s="1"/>
    </row>
    <row r="931" ht="14.25" customHeight="1">
      <c r="A931" s="2"/>
      <c r="B931" s="1"/>
      <c r="E931" s="2"/>
      <c r="F931" s="1"/>
    </row>
    <row r="932" ht="14.25" customHeight="1">
      <c r="A932" s="2"/>
      <c r="B932" s="1"/>
      <c r="E932" s="2"/>
      <c r="F932" s="1"/>
    </row>
    <row r="933" ht="14.25" customHeight="1">
      <c r="A933" s="2"/>
      <c r="B933" s="1"/>
      <c r="E933" s="2"/>
      <c r="F933" s="1"/>
    </row>
    <row r="934" ht="14.25" customHeight="1">
      <c r="A934" s="2"/>
      <c r="B934" s="1"/>
      <c r="E934" s="2"/>
      <c r="F934" s="1"/>
    </row>
    <row r="935" ht="14.25" customHeight="1">
      <c r="A935" s="2"/>
      <c r="B935" s="1"/>
      <c r="E935" s="2"/>
      <c r="F935" s="1"/>
    </row>
    <row r="936" ht="14.25" customHeight="1">
      <c r="A936" s="2"/>
      <c r="B936" s="1"/>
      <c r="E936" s="2"/>
      <c r="F936" s="1"/>
    </row>
    <row r="937" ht="14.25" customHeight="1">
      <c r="A937" s="2"/>
      <c r="B937" s="1"/>
      <c r="E937" s="2"/>
      <c r="F937" s="1"/>
    </row>
    <row r="938" ht="14.25" customHeight="1">
      <c r="A938" s="2"/>
      <c r="B938" s="1"/>
      <c r="E938" s="2"/>
      <c r="F938" s="1"/>
    </row>
    <row r="939" ht="14.25" customHeight="1">
      <c r="A939" s="2"/>
      <c r="B939" s="1"/>
      <c r="E939" s="2"/>
      <c r="F939" s="1"/>
    </row>
    <row r="940" ht="14.25" customHeight="1">
      <c r="A940" s="2"/>
      <c r="B940" s="1"/>
      <c r="E940" s="2"/>
      <c r="F940" s="1"/>
    </row>
    <row r="941" ht="14.25" customHeight="1">
      <c r="A941" s="2"/>
      <c r="B941" s="1"/>
      <c r="E941" s="2"/>
      <c r="F941" s="1"/>
    </row>
    <row r="942" ht="14.25" customHeight="1">
      <c r="A942" s="2"/>
      <c r="B942" s="1"/>
      <c r="E942" s="2"/>
      <c r="F942" s="1"/>
    </row>
    <row r="943" ht="14.25" customHeight="1">
      <c r="A943" s="2"/>
      <c r="B943" s="1"/>
      <c r="E943" s="2"/>
      <c r="F943" s="1"/>
    </row>
    <row r="944" ht="14.25" customHeight="1">
      <c r="A944" s="2"/>
      <c r="B944" s="1"/>
      <c r="E944" s="2"/>
      <c r="F944" s="1"/>
    </row>
    <row r="945" ht="15.75" customHeight="1">
      <c r="B945" s="1"/>
      <c r="F945" s="1"/>
    </row>
    <row r="946" ht="15.75" customHeight="1">
      <c r="B946" s="1"/>
      <c r="F946" s="1"/>
    </row>
    <row r="947" ht="15.75" customHeight="1">
      <c r="B947" s="1"/>
      <c r="F947" s="1"/>
    </row>
    <row r="948" ht="15.75" customHeight="1">
      <c r="B948" s="1"/>
      <c r="F948" s="1"/>
    </row>
    <row r="949" ht="15.75" customHeight="1">
      <c r="B949" s="1"/>
      <c r="F949" s="1"/>
    </row>
    <row r="950" ht="15.75" customHeight="1">
      <c r="B950" s="1"/>
      <c r="F950" s="1"/>
    </row>
    <row r="951" ht="15.75" customHeight="1">
      <c r="B951" s="1"/>
      <c r="F951" s="1"/>
    </row>
    <row r="952" ht="15.75" customHeight="1">
      <c r="B952" s="1"/>
      <c r="F952" s="1"/>
    </row>
    <row r="953" ht="15.75" customHeight="1">
      <c r="B953" s="1"/>
      <c r="F953" s="1"/>
    </row>
    <row r="954" ht="15.75" customHeight="1">
      <c r="B954" s="1"/>
      <c r="F954" s="1"/>
    </row>
    <row r="955" ht="15.75" customHeight="1">
      <c r="B955" s="1"/>
      <c r="F955" s="1"/>
    </row>
    <row r="956" ht="15.75" customHeight="1">
      <c r="B956" s="1"/>
      <c r="F956" s="1"/>
    </row>
    <row r="957" ht="15.75" customHeight="1">
      <c r="B957" s="1"/>
      <c r="F957" s="1"/>
    </row>
    <row r="958" ht="15.75" customHeight="1">
      <c r="B958" s="1"/>
      <c r="F958" s="1"/>
    </row>
    <row r="959" ht="15.75" customHeight="1">
      <c r="B959" s="1"/>
      <c r="F959" s="1"/>
    </row>
    <row r="960" ht="15.75" customHeight="1">
      <c r="B960" s="1"/>
      <c r="F960" s="1"/>
    </row>
    <row r="961" ht="15.75" customHeight="1">
      <c r="B961" s="1"/>
      <c r="F961" s="1"/>
    </row>
    <row r="962" ht="15.75" customHeight="1">
      <c r="B962" s="1"/>
      <c r="F962" s="1"/>
    </row>
    <row r="963" ht="15.75" customHeight="1">
      <c r="B963" s="1"/>
      <c r="F963" s="1"/>
    </row>
    <row r="964" ht="15.75" customHeight="1">
      <c r="B964" s="1"/>
      <c r="F964" s="1"/>
    </row>
    <row r="965" ht="15.75" customHeight="1">
      <c r="B965" s="1"/>
      <c r="F965" s="1"/>
    </row>
    <row r="966" ht="15.75" customHeight="1">
      <c r="B966" s="1"/>
      <c r="F966" s="1"/>
    </row>
    <row r="967" ht="15.75" customHeight="1">
      <c r="B967" s="1"/>
      <c r="F967" s="1"/>
    </row>
    <row r="968" ht="15.75" customHeight="1">
      <c r="B968" s="1"/>
      <c r="F968" s="1"/>
    </row>
    <row r="969" ht="15.75" customHeight="1">
      <c r="B969" s="1"/>
      <c r="F969" s="1"/>
    </row>
    <row r="970" ht="15.75" customHeight="1">
      <c r="B970" s="1"/>
      <c r="F970" s="1"/>
    </row>
    <row r="971" ht="15.75" customHeight="1">
      <c r="B971" s="1"/>
      <c r="F971" s="1"/>
    </row>
    <row r="972" ht="15.75" customHeight="1">
      <c r="B972" s="1"/>
      <c r="F972" s="1"/>
    </row>
    <row r="973" ht="15.75" customHeight="1">
      <c r="B973" s="1"/>
      <c r="F973" s="1"/>
    </row>
    <row r="974" ht="15.75" customHeight="1">
      <c r="B974" s="1"/>
      <c r="F974" s="1"/>
    </row>
    <row r="975" ht="15.75" customHeight="1">
      <c r="B975" s="1"/>
      <c r="F975" s="1"/>
    </row>
    <row r="976" ht="15.75" customHeight="1">
      <c r="B976" s="1"/>
      <c r="F976" s="1"/>
    </row>
    <row r="977" ht="15.75" customHeight="1">
      <c r="B977" s="1"/>
      <c r="F977" s="1"/>
    </row>
    <row r="978" ht="15.75" customHeight="1">
      <c r="B978" s="1"/>
      <c r="F978" s="1"/>
    </row>
    <row r="979" ht="15.75" customHeight="1">
      <c r="B979" s="1"/>
      <c r="F979" s="1"/>
    </row>
    <row r="980" ht="15.75" customHeight="1">
      <c r="B980" s="1"/>
      <c r="F980" s="1"/>
    </row>
    <row r="981" ht="15.75" customHeight="1">
      <c r="B981" s="1"/>
      <c r="F981" s="1"/>
    </row>
    <row r="982" ht="15.75" customHeight="1">
      <c r="B982" s="1"/>
      <c r="F982" s="1"/>
    </row>
    <row r="983" ht="15.75" customHeight="1">
      <c r="B983" s="1"/>
      <c r="F983" s="1"/>
    </row>
    <row r="984" ht="15.75" customHeight="1">
      <c r="B984" s="1"/>
      <c r="F984" s="1"/>
    </row>
    <row r="985" ht="15.75" customHeight="1">
      <c r="B985" s="1"/>
      <c r="F985" s="1"/>
    </row>
    <row r="986" ht="15.75" customHeight="1">
      <c r="B986" s="1"/>
      <c r="F986" s="1"/>
    </row>
    <row r="987" ht="15.75" customHeight="1">
      <c r="B987" s="1"/>
      <c r="F987" s="1"/>
    </row>
    <row r="988" ht="15.75" customHeight="1">
      <c r="B988" s="1"/>
      <c r="F988" s="1"/>
    </row>
    <row r="989" ht="15.75" customHeight="1">
      <c r="B989" s="1"/>
      <c r="F989" s="1"/>
    </row>
    <row r="990" ht="15.75" customHeight="1">
      <c r="B990" s="1"/>
      <c r="F990" s="1"/>
    </row>
    <row r="991" ht="15.75" customHeight="1">
      <c r="B991" s="1"/>
      <c r="F991" s="1"/>
    </row>
    <row r="992" ht="15.75" customHeight="1">
      <c r="B992" s="1"/>
      <c r="F992" s="1"/>
    </row>
    <row r="993" ht="15.75" customHeight="1">
      <c r="B993" s="1"/>
      <c r="F993" s="1"/>
    </row>
    <row r="994" ht="15.75" customHeight="1">
      <c r="B994" s="1"/>
      <c r="F994" s="1"/>
    </row>
    <row r="995" ht="15.75" customHeight="1">
      <c r="B995" s="1"/>
      <c r="F995" s="1"/>
    </row>
    <row r="996" ht="15.75" customHeight="1">
      <c r="B996" s="1"/>
      <c r="F996" s="1"/>
    </row>
    <row r="997" ht="15.75" customHeight="1">
      <c r="B997" s="1"/>
      <c r="F997" s="1"/>
    </row>
    <row r="998" ht="15.75" customHeight="1">
      <c r="B998" s="1"/>
      <c r="F998" s="1"/>
    </row>
    <row r="999" ht="15.75" customHeight="1">
      <c r="B999" s="1"/>
      <c r="F999" s="1"/>
    </row>
    <row r="1000" ht="15.75" customHeight="1">
      <c r="B1000" s="1"/>
      <c r="F1000" s="1"/>
    </row>
  </sheetData>
  <mergeCells count="2">
    <mergeCell ref="L35:P35"/>
    <mergeCell ref="M120:N120"/>
  </mergeCell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4" width="8.71"/>
    <col customWidth="1" min="5" max="5" width="10.29"/>
    <col customWidth="1" min="6" max="11" width="8.71"/>
    <col customWidth="1" min="12" max="12" width="20.71"/>
    <col customWidth="1" min="13" max="13" width="14.86"/>
    <col customWidth="1" min="14" max="14" width="15.0"/>
    <col customWidth="1" min="15" max="15" width="15.71"/>
    <col customWidth="1" min="16" max="16" width="14.29"/>
    <col customWidth="1" min="17" max="19" width="8.71"/>
  </cols>
  <sheetData>
    <row r="1" ht="14.25" customHeight="1">
      <c r="A1" s="2" t="s">
        <v>4</v>
      </c>
      <c r="B1" s="3" t="s">
        <v>5</v>
      </c>
      <c r="C1" s="3" t="s">
        <v>6</v>
      </c>
      <c r="D1" s="3" t="s">
        <v>7</v>
      </c>
      <c r="E1" s="2" t="s">
        <v>4</v>
      </c>
      <c r="F1" s="1" t="s">
        <v>5</v>
      </c>
      <c r="G1" s="3" t="s">
        <v>6</v>
      </c>
      <c r="H1" s="3" t="s">
        <v>7</v>
      </c>
      <c r="I1" s="43" t="s">
        <v>10</v>
      </c>
      <c r="J1" s="43" t="s">
        <v>11</v>
      </c>
      <c r="K1" s="43"/>
      <c r="L1" s="2"/>
      <c r="M1" s="3">
        <f>(F2/F744)^(1/3)</f>
        <v>1.145156794</v>
      </c>
    </row>
    <row r="2" ht="14.25" customHeight="1">
      <c r="A2" s="2">
        <v>45379.0</v>
      </c>
      <c r="B2" s="3">
        <v>612.35</v>
      </c>
      <c r="C2" s="3">
        <f t="shared" ref="C2:C743" si="2">B2/B3-1</f>
        <v>0.01803823774</v>
      </c>
      <c r="D2" s="113">
        <v>0.018</v>
      </c>
      <c r="E2" s="2">
        <v>45379.0</v>
      </c>
      <c r="F2" s="1">
        <v>22326.9</v>
      </c>
      <c r="G2" s="3">
        <f t="shared" ref="G2:G743" si="3">F2/F3-1</f>
        <v>0.009187001241</v>
      </c>
      <c r="H2" s="113">
        <v>0.0092</v>
      </c>
      <c r="I2" s="43">
        <f t="shared" ref="I2:J2" si="1">_xlfn.COVARIANCE.P(C2:C743,G2:G743)/_xlfn.VAR.P(G2:G743)</f>
        <v>1.056832021</v>
      </c>
      <c r="J2" s="43">
        <f t="shared" si="1"/>
        <v>1.057044466</v>
      </c>
      <c r="K2" s="43"/>
      <c r="L2" s="114" t="s">
        <v>102</v>
      </c>
      <c r="M2" s="43">
        <f>M1-1</f>
        <v>0.1451567937</v>
      </c>
      <c r="N2" s="115" t="s">
        <v>103</v>
      </c>
      <c r="O2" s="116">
        <v>0.065991</v>
      </c>
    </row>
    <row r="3" ht="14.25" customHeight="1">
      <c r="A3" s="2">
        <v>45378.0</v>
      </c>
      <c r="B3" s="3">
        <v>601.5</v>
      </c>
      <c r="C3" s="3">
        <f t="shared" si="2"/>
        <v>0.01083942526</v>
      </c>
      <c r="D3" s="113">
        <v>0.0108</v>
      </c>
      <c r="E3" s="2">
        <v>45378.0</v>
      </c>
      <c r="F3" s="1">
        <v>22123.65</v>
      </c>
      <c r="G3" s="3">
        <f t="shared" si="3"/>
        <v>0.005405663336</v>
      </c>
      <c r="H3" s="113">
        <v>0.0054</v>
      </c>
      <c r="M3" s="117">
        <v>0.1452</v>
      </c>
      <c r="O3" s="1">
        <f>O2</f>
        <v>0.065991</v>
      </c>
    </row>
    <row r="4" ht="14.25" customHeight="1">
      <c r="A4" s="2">
        <v>45377.0</v>
      </c>
      <c r="B4" s="3">
        <v>595.05</v>
      </c>
      <c r="C4" s="3">
        <f t="shared" si="2"/>
        <v>0.009671672181</v>
      </c>
      <c r="D4" s="113">
        <v>0.0097</v>
      </c>
      <c r="E4" s="2">
        <v>45377.0</v>
      </c>
      <c r="F4" s="1">
        <v>22004.7</v>
      </c>
      <c r="G4" s="3">
        <f t="shared" si="3"/>
        <v>-0.004165770984</v>
      </c>
      <c r="H4" s="113">
        <v>-0.0042</v>
      </c>
    </row>
    <row r="5" ht="14.25" customHeight="1">
      <c r="A5" s="2">
        <v>45373.0</v>
      </c>
      <c r="B5" s="3">
        <v>589.35</v>
      </c>
      <c r="C5" s="3">
        <f t="shared" si="2"/>
        <v>0.003661444142</v>
      </c>
      <c r="D5" s="113">
        <v>0.0037</v>
      </c>
      <c r="E5" s="2">
        <v>45373.0</v>
      </c>
      <c r="F5" s="1">
        <v>22096.75</v>
      </c>
      <c r="G5" s="3">
        <f t="shared" si="3"/>
        <v>0.003852452872</v>
      </c>
      <c r="H5" s="113">
        <v>0.0039</v>
      </c>
      <c r="L5" s="3" t="s">
        <v>25</v>
      </c>
      <c r="M5" s="1">
        <f>M2-O3</f>
        <v>0.07916579371</v>
      </c>
    </row>
    <row r="6" ht="14.25" customHeight="1">
      <c r="A6" s="2">
        <v>45372.0</v>
      </c>
      <c r="B6" s="3">
        <v>587.2</v>
      </c>
      <c r="C6" s="3">
        <f t="shared" si="2"/>
        <v>0.01882536653</v>
      </c>
      <c r="D6" s="113">
        <v>0.0188</v>
      </c>
      <c r="E6" s="2">
        <v>45372.0</v>
      </c>
      <c r="F6" s="1">
        <v>22011.95</v>
      </c>
      <c r="G6" s="3">
        <f t="shared" si="3"/>
        <v>0.007914703445</v>
      </c>
      <c r="H6" s="113">
        <v>0.0079</v>
      </c>
      <c r="L6" s="3" t="s">
        <v>27</v>
      </c>
      <c r="M6" s="3">
        <f>M5*I2</f>
        <v>0.08366494573</v>
      </c>
    </row>
    <row r="7" ht="14.25" customHeight="1">
      <c r="A7" s="2">
        <v>45371.0</v>
      </c>
      <c r="B7" s="3">
        <v>576.35</v>
      </c>
      <c r="C7" s="3">
        <f t="shared" si="2"/>
        <v>-0.006806824057</v>
      </c>
      <c r="D7" s="113">
        <v>-0.0068</v>
      </c>
      <c r="E7" s="2">
        <v>45371.0</v>
      </c>
      <c r="F7" s="1">
        <v>21839.1</v>
      </c>
      <c r="G7" s="3">
        <f t="shared" si="3"/>
        <v>0.0009923249509</v>
      </c>
      <c r="H7" s="113">
        <v>0.001</v>
      </c>
      <c r="L7" s="34" t="s">
        <v>28</v>
      </c>
      <c r="M7" s="63">
        <f>M6+O3</f>
        <v>0.1496559457</v>
      </c>
      <c r="N7" s="3">
        <f>M7*100</f>
        <v>14.96559457</v>
      </c>
    </row>
    <row r="8" ht="14.25" customHeight="1">
      <c r="A8" s="2">
        <v>45370.0</v>
      </c>
      <c r="B8" s="3">
        <v>580.3</v>
      </c>
      <c r="C8" s="3">
        <f t="shared" si="2"/>
        <v>-0.007440348927</v>
      </c>
      <c r="D8" s="113">
        <v>-0.0074</v>
      </c>
      <c r="E8" s="2">
        <v>45370.0</v>
      </c>
      <c r="F8" s="1">
        <v>21817.45</v>
      </c>
      <c r="G8" s="3">
        <f t="shared" si="3"/>
        <v>-0.01080219626</v>
      </c>
      <c r="H8" s="113">
        <v>-0.0108</v>
      </c>
      <c r="L8" s="34" t="s">
        <v>29</v>
      </c>
      <c r="M8" s="34"/>
      <c r="N8" s="118">
        <f>M7</f>
        <v>0.1496559457</v>
      </c>
    </row>
    <row r="9" ht="14.25" customHeight="1">
      <c r="A9" s="2">
        <v>45369.0</v>
      </c>
      <c r="B9" s="3">
        <v>584.65</v>
      </c>
      <c r="C9" s="3">
        <f t="shared" si="2"/>
        <v>-0.02679983354</v>
      </c>
      <c r="D9" s="113">
        <v>-0.0268</v>
      </c>
      <c r="E9" s="2">
        <v>45369.0</v>
      </c>
      <c r="F9" s="1">
        <v>22055.7</v>
      </c>
      <c r="G9" s="3">
        <f t="shared" si="3"/>
        <v>0.001468895513</v>
      </c>
      <c r="H9" s="113">
        <v>0.0015</v>
      </c>
    </row>
    <row r="10" ht="14.25" customHeight="1">
      <c r="A10" s="2">
        <v>45366.0</v>
      </c>
      <c r="B10" s="3">
        <v>600.75</v>
      </c>
      <c r="C10" s="3">
        <f t="shared" si="2"/>
        <v>0.03141900592</v>
      </c>
      <c r="D10" s="113">
        <v>0.0314</v>
      </c>
      <c r="E10" s="2">
        <v>45366.0</v>
      </c>
      <c r="F10" s="1">
        <v>22023.35</v>
      </c>
      <c r="G10" s="3">
        <f t="shared" si="3"/>
        <v>-0.005567433449</v>
      </c>
      <c r="H10" s="113">
        <v>-0.0056</v>
      </c>
    </row>
    <row r="11" ht="14.25" customHeight="1">
      <c r="A11" s="2">
        <v>45365.0</v>
      </c>
      <c r="B11" s="3">
        <v>582.45</v>
      </c>
      <c r="C11" s="3">
        <f t="shared" si="2"/>
        <v>0.04148413053</v>
      </c>
      <c r="D11" s="113">
        <v>0.0415</v>
      </c>
      <c r="E11" s="2">
        <v>45365.0</v>
      </c>
      <c r="F11" s="1">
        <v>22146.65</v>
      </c>
      <c r="G11" s="3">
        <f t="shared" si="3"/>
        <v>0.00677116244</v>
      </c>
      <c r="H11" s="113">
        <v>0.0068</v>
      </c>
    </row>
    <row r="12" ht="14.25" customHeight="1">
      <c r="A12" s="2">
        <v>45364.0</v>
      </c>
      <c r="B12" s="3">
        <v>559.25</v>
      </c>
      <c r="C12" s="3">
        <f t="shared" si="2"/>
        <v>-0.04816611352</v>
      </c>
      <c r="D12" s="113">
        <v>-0.0482</v>
      </c>
      <c r="E12" s="2">
        <v>45364.0</v>
      </c>
      <c r="F12" s="1">
        <v>21997.7</v>
      </c>
      <c r="G12" s="3">
        <f t="shared" si="3"/>
        <v>-0.01513272474</v>
      </c>
      <c r="H12" s="113">
        <v>-0.0151</v>
      </c>
    </row>
    <row r="13" ht="14.25" customHeight="1">
      <c r="A13" s="2">
        <v>45363.0</v>
      </c>
      <c r="B13" s="3">
        <v>587.55</v>
      </c>
      <c r="C13" s="3">
        <f t="shared" si="2"/>
        <v>-0.02408437837</v>
      </c>
      <c r="D13" s="113">
        <v>-0.0241</v>
      </c>
      <c r="E13" s="2">
        <v>45363.0</v>
      </c>
      <c r="F13" s="1">
        <v>22335.7</v>
      </c>
      <c r="G13" s="3">
        <f t="shared" si="3"/>
        <v>0.0001365713429</v>
      </c>
      <c r="H13" s="113">
        <v>1.0E-4</v>
      </c>
    </row>
    <row r="14" ht="14.25" customHeight="1">
      <c r="A14" s="2">
        <v>45362.0</v>
      </c>
      <c r="B14" s="3">
        <v>602.05</v>
      </c>
      <c r="C14" s="3">
        <f t="shared" si="2"/>
        <v>-0.001823758601</v>
      </c>
      <c r="D14" s="113">
        <v>-0.0018</v>
      </c>
      <c r="E14" s="2">
        <v>45362.0</v>
      </c>
      <c r="F14" s="1">
        <v>22332.65</v>
      </c>
      <c r="G14" s="3">
        <f t="shared" si="3"/>
        <v>-0.007153161684</v>
      </c>
      <c r="H14" s="113">
        <v>-0.0072</v>
      </c>
    </row>
    <row r="15" ht="14.25" customHeight="1">
      <c r="A15" s="2">
        <v>45358.0</v>
      </c>
      <c r="B15" s="3">
        <v>603.15</v>
      </c>
      <c r="C15" s="3">
        <f t="shared" si="2"/>
        <v>0.008106301187</v>
      </c>
      <c r="D15" s="113">
        <v>0.0081</v>
      </c>
      <c r="E15" s="2">
        <v>45358.0</v>
      </c>
      <c r="F15" s="1">
        <v>22493.55</v>
      </c>
      <c r="G15" s="3">
        <f t="shared" si="3"/>
        <v>0.0008676673764</v>
      </c>
      <c r="H15" s="113">
        <v>9.0E-4</v>
      </c>
    </row>
    <row r="16" ht="14.25" customHeight="1">
      <c r="A16" s="2">
        <v>45357.0</v>
      </c>
      <c r="B16" s="3">
        <v>598.3</v>
      </c>
      <c r="C16" s="3">
        <f t="shared" si="2"/>
        <v>-0.02413961833</v>
      </c>
      <c r="D16" s="113">
        <v>-0.0241</v>
      </c>
      <c r="E16" s="2">
        <v>45357.0</v>
      </c>
      <c r="F16" s="1">
        <v>22474.05</v>
      </c>
      <c r="G16" s="3">
        <f t="shared" si="3"/>
        <v>0.005266971726</v>
      </c>
      <c r="H16" s="113">
        <v>0.0053</v>
      </c>
    </row>
    <row r="17" ht="14.25" customHeight="1">
      <c r="A17" s="2">
        <v>45356.0</v>
      </c>
      <c r="B17" s="3">
        <v>613.1</v>
      </c>
      <c r="C17" s="3">
        <f t="shared" si="2"/>
        <v>-0.006562424046</v>
      </c>
      <c r="D17" s="113">
        <v>-0.0066</v>
      </c>
      <c r="E17" s="2">
        <v>45356.0</v>
      </c>
      <c r="F17" s="1">
        <v>22356.3</v>
      </c>
      <c r="G17" s="3">
        <f t="shared" si="3"/>
        <v>-0.002200342771</v>
      </c>
      <c r="H17" s="113">
        <v>-0.0022</v>
      </c>
    </row>
    <row r="18" ht="14.25" customHeight="1">
      <c r="A18" s="2">
        <v>45355.0</v>
      </c>
      <c r="B18" s="3">
        <v>617.15</v>
      </c>
      <c r="C18" s="3">
        <f t="shared" si="2"/>
        <v>-0.002908150901</v>
      </c>
      <c r="D18" s="113">
        <v>-0.0029</v>
      </c>
      <c r="E18" s="2">
        <v>45355.0</v>
      </c>
      <c r="F18" s="1">
        <v>22405.6</v>
      </c>
      <c r="G18" s="3">
        <f t="shared" si="3"/>
        <v>0.001215457763</v>
      </c>
      <c r="H18" s="113">
        <v>0.0012</v>
      </c>
    </row>
    <row r="19" ht="14.25" customHeight="1">
      <c r="A19" s="2">
        <v>45353.0</v>
      </c>
      <c r="B19" s="3">
        <v>618.95</v>
      </c>
      <c r="C19" s="3">
        <f t="shared" si="2"/>
        <v>0.002185880829</v>
      </c>
      <c r="D19" s="113">
        <v>0.0022</v>
      </c>
      <c r="E19" s="2">
        <v>45353.0</v>
      </c>
      <c r="F19" s="1">
        <v>22378.4</v>
      </c>
      <c r="G19" s="3">
        <f t="shared" si="3"/>
        <v>0.001774942645</v>
      </c>
      <c r="H19" s="113">
        <v>0.0018</v>
      </c>
    </row>
    <row r="20" ht="14.25" customHeight="1">
      <c r="A20" s="2">
        <v>45352.0</v>
      </c>
      <c r="B20" s="3">
        <v>617.6</v>
      </c>
      <c r="C20" s="3">
        <f t="shared" si="2"/>
        <v>0.01931011718</v>
      </c>
      <c r="D20" s="113">
        <v>0.0193</v>
      </c>
      <c r="E20" s="2">
        <v>45352.0</v>
      </c>
      <c r="F20" s="1">
        <v>22338.75</v>
      </c>
      <c r="G20" s="3">
        <f t="shared" si="3"/>
        <v>0.01619220481</v>
      </c>
      <c r="H20" s="113">
        <v>0.0162</v>
      </c>
    </row>
    <row r="21" ht="14.25" customHeight="1">
      <c r="A21" s="2">
        <v>45351.0</v>
      </c>
      <c r="B21" s="3">
        <v>605.9</v>
      </c>
      <c r="C21" s="3">
        <f t="shared" si="2"/>
        <v>0.02825625796</v>
      </c>
      <c r="D21" s="113">
        <v>0.0283</v>
      </c>
      <c r="E21" s="2">
        <v>45351.0</v>
      </c>
      <c r="F21" s="1">
        <v>21982.8</v>
      </c>
      <c r="G21" s="3">
        <f t="shared" si="3"/>
        <v>0.001441837899</v>
      </c>
      <c r="H21" s="113">
        <v>0.0014</v>
      </c>
    </row>
    <row r="22" ht="14.25" customHeight="1">
      <c r="A22" s="2">
        <v>45350.0</v>
      </c>
      <c r="B22" s="3">
        <v>589.25</v>
      </c>
      <c r="C22" s="3">
        <f t="shared" si="2"/>
        <v>-0.02336952018</v>
      </c>
      <c r="D22" s="113">
        <v>-0.0234</v>
      </c>
      <c r="E22" s="2">
        <v>45350.0</v>
      </c>
      <c r="F22" s="1">
        <v>21951.15</v>
      </c>
      <c r="G22" s="3">
        <f t="shared" si="3"/>
        <v>-0.01113596281</v>
      </c>
      <c r="H22" s="113">
        <v>-0.0111</v>
      </c>
    </row>
    <row r="23" ht="14.25" customHeight="1">
      <c r="A23" s="2">
        <v>45349.0</v>
      </c>
      <c r="B23" s="3">
        <v>603.35</v>
      </c>
      <c r="C23" s="3">
        <f t="shared" si="2"/>
        <v>-0.00862635557</v>
      </c>
      <c r="D23" s="113">
        <v>-0.0086</v>
      </c>
      <c r="E23" s="2">
        <v>45349.0</v>
      </c>
      <c r="F23" s="1">
        <v>22198.35</v>
      </c>
      <c r="G23" s="3">
        <f t="shared" si="3"/>
        <v>0.003449047444</v>
      </c>
      <c r="H23" s="113">
        <v>0.0034</v>
      </c>
    </row>
    <row r="24" ht="14.25" customHeight="1">
      <c r="A24" s="2">
        <v>45348.0</v>
      </c>
      <c r="B24" s="3">
        <v>608.6</v>
      </c>
      <c r="C24" s="3">
        <f t="shared" si="2"/>
        <v>0.009370594577</v>
      </c>
      <c r="D24" s="113">
        <v>0.0094</v>
      </c>
      <c r="E24" s="2">
        <v>45348.0</v>
      </c>
      <c r="F24" s="1">
        <v>22122.05</v>
      </c>
      <c r="G24" s="3">
        <f t="shared" si="3"/>
        <v>-0.004080998708</v>
      </c>
      <c r="H24" s="113">
        <v>-0.0041</v>
      </c>
    </row>
    <row r="25" ht="14.25" customHeight="1">
      <c r="A25" s="2">
        <v>45345.0</v>
      </c>
      <c r="B25" s="3">
        <v>602.95</v>
      </c>
      <c r="C25" s="3">
        <f t="shared" si="2"/>
        <v>0.01720792914</v>
      </c>
      <c r="D25" s="113">
        <v>0.0172</v>
      </c>
      <c r="E25" s="2">
        <v>45345.0</v>
      </c>
      <c r="F25" s="1">
        <v>22212.7</v>
      </c>
      <c r="G25" s="3">
        <f t="shared" si="3"/>
        <v>-0.0002137959127</v>
      </c>
      <c r="H25" s="113">
        <v>-2.0E-4</v>
      </c>
    </row>
    <row r="26" ht="14.25" customHeight="1">
      <c r="A26" s="2">
        <v>45344.0</v>
      </c>
      <c r="B26" s="3">
        <v>592.75</v>
      </c>
      <c r="C26" s="3">
        <f t="shared" si="2"/>
        <v>0.008421231711</v>
      </c>
      <c r="D26" s="113">
        <v>0.0084</v>
      </c>
      <c r="E26" s="2">
        <v>45344.0</v>
      </c>
      <c r="F26" s="1">
        <v>22217.45</v>
      </c>
      <c r="G26" s="3">
        <f t="shared" si="3"/>
        <v>0.007363392964</v>
      </c>
      <c r="H26" s="113">
        <v>0.0074</v>
      </c>
    </row>
    <row r="27" ht="14.25" customHeight="1">
      <c r="A27" s="2">
        <v>45343.0</v>
      </c>
      <c r="B27" s="3">
        <v>587.8</v>
      </c>
      <c r="C27" s="3">
        <f t="shared" si="2"/>
        <v>-0.001698369565</v>
      </c>
      <c r="D27" s="113">
        <v>-0.0017</v>
      </c>
      <c r="E27" s="2">
        <v>45343.0</v>
      </c>
      <c r="F27" s="1">
        <v>22055.05</v>
      </c>
      <c r="G27" s="3">
        <f t="shared" si="3"/>
        <v>-0.006392770178</v>
      </c>
      <c r="H27" s="113">
        <v>-0.0064</v>
      </c>
    </row>
    <row r="28" ht="14.25" customHeight="1">
      <c r="A28" s="2">
        <v>45342.0</v>
      </c>
      <c r="B28" s="3">
        <v>588.8</v>
      </c>
      <c r="C28" s="3">
        <f t="shared" si="2"/>
        <v>0.006753868513</v>
      </c>
      <c r="D28" s="113">
        <v>0.0068</v>
      </c>
      <c r="E28" s="2">
        <v>45342.0</v>
      </c>
      <c r="F28" s="1">
        <v>22196.95</v>
      </c>
      <c r="G28" s="3">
        <f t="shared" si="3"/>
        <v>0.003376690888</v>
      </c>
      <c r="H28" s="113">
        <v>0.0034</v>
      </c>
    </row>
    <row r="29" ht="14.25" customHeight="1">
      <c r="A29" s="2">
        <v>45341.0</v>
      </c>
      <c r="B29" s="3">
        <v>584.85</v>
      </c>
      <c r="C29" s="3">
        <f t="shared" si="2"/>
        <v>-0.0004272773885</v>
      </c>
      <c r="D29" s="113">
        <v>-4.0E-4</v>
      </c>
      <c r="E29" s="2">
        <v>45341.0</v>
      </c>
      <c r="F29" s="1">
        <v>22122.25</v>
      </c>
      <c r="G29" s="3">
        <f t="shared" si="3"/>
        <v>0.003699973231</v>
      </c>
      <c r="H29" s="113">
        <v>0.0037</v>
      </c>
    </row>
    <row r="30" ht="14.25" customHeight="1">
      <c r="A30" s="2">
        <v>45338.0</v>
      </c>
      <c r="B30" s="3">
        <v>585.1</v>
      </c>
      <c r="C30" s="3">
        <f t="shared" si="2"/>
        <v>0.02245522062</v>
      </c>
      <c r="D30" s="113">
        <v>0.0225</v>
      </c>
      <c r="E30" s="2">
        <v>45338.0</v>
      </c>
      <c r="F30" s="1">
        <v>22040.7</v>
      </c>
      <c r="G30" s="3">
        <f t="shared" si="3"/>
        <v>0.005930878678</v>
      </c>
      <c r="H30" s="113">
        <v>0.0059</v>
      </c>
    </row>
    <row r="31" ht="14.25" customHeight="1">
      <c r="A31" s="2">
        <v>45337.0</v>
      </c>
      <c r="B31" s="3">
        <v>572.25</v>
      </c>
      <c r="C31" s="3">
        <f t="shared" si="2"/>
        <v>0.002364687336</v>
      </c>
      <c r="D31" s="113">
        <v>0.0024</v>
      </c>
      <c r="E31" s="2">
        <v>45337.0</v>
      </c>
      <c r="F31" s="1">
        <v>21910.75</v>
      </c>
      <c r="G31" s="3">
        <f t="shared" si="3"/>
        <v>0.003237172076</v>
      </c>
      <c r="H31" s="113">
        <v>0.0032</v>
      </c>
    </row>
    <row r="32" ht="14.25" customHeight="1">
      <c r="A32" s="2">
        <v>45336.0</v>
      </c>
      <c r="B32" s="3">
        <v>570.9</v>
      </c>
      <c r="C32" s="3">
        <f t="shared" si="2"/>
        <v>0.004663440387</v>
      </c>
      <c r="D32" s="113">
        <v>0.0047</v>
      </c>
      <c r="E32" s="2">
        <v>45336.0</v>
      </c>
      <c r="F32" s="1">
        <v>21840.05</v>
      </c>
      <c r="G32" s="3">
        <f t="shared" si="3"/>
        <v>0.004451956354</v>
      </c>
      <c r="H32" s="113">
        <v>0.0045</v>
      </c>
    </row>
    <row r="33" ht="14.25" customHeight="1">
      <c r="A33" s="2">
        <v>45335.0</v>
      </c>
      <c r="B33" s="3">
        <v>568.25</v>
      </c>
      <c r="C33" s="3">
        <f t="shared" si="2"/>
        <v>0.00842945874</v>
      </c>
      <c r="D33" s="113">
        <v>0.0084</v>
      </c>
      <c r="E33" s="2">
        <v>45335.0</v>
      </c>
      <c r="F33" s="1">
        <v>21743.25</v>
      </c>
      <c r="G33" s="3">
        <f t="shared" si="3"/>
        <v>0.005884516366</v>
      </c>
      <c r="H33" s="113">
        <v>0.0059</v>
      </c>
    </row>
    <row r="34" ht="14.25" customHeight="1">
      <c r="A34" s="2">
        <v>45334.0</v>
      </c>
      <c r="B34" s="3">
        <v>563.5</v>
      </c>
      <c r="C34" s="3">
        <f t="shared" si="2"/>
        <v>-0.022040958</v>
      </c>
      <c r="D34" s="113">
        <v>-0.022</v>
      </c>
      <c r="E34" s="2">
        <v>45334.0</v>
      </c>
      <c r="F34" s="1">
        <v>21616.05</v>
      </c>
      <c r="G34" s="3">
        <f t="shared" si="3"/>
        <v>-0.007641455297</v>
      </c>
      <c r="H34" s="113">
        <v>-0.0076</v>
      </c>
    </row>
    <row r="35" ht="14.25" customHeight="1">
      <c r="A35" s="2">
        <v>45331.0</v>
      </c>
      <c r="B35" s="3">
        <v>576.2</v>
      </c>
      <c r="C35" s="3">
        <f t="shared" si="2"/>
        <v>0.02280997604</v>
      </c>
      <c r="D35" s="113">
        <v>0.0228</v>
      </c>
      <c r="E35" s="2">
        <v>45331.0</v>
      </c>
      <c r="F35" s="1">
        <v>21782.5</v>
      </c>
      <c r="G35" s="3">
        <f t="shared" si="3"/>
        <v>0.00297219581</v>
      </c>
      <c r="H35" s="113">
        <v>0.003</v>
      </c>
      <c r="L35" s="52" t="s">
        <v>32</v>
      </c>
      <c r="M35" s="50"/>
      <c r="N35" s="50"/>
      <c r="O35" s="51"/>
      <c r="P35" s="127"/>
    </row>
    <row r="36" ht="14.25" customHeight="1">
      <c r="A36" s="2">
        <v>45330.0</v>
      </c>
      <c r="B36" s="3">
        <v>563.35</v>
      </c>
      <c r="C36" s="3">
        <f t="shared" si="2"/>
        <v>-0.008535726857</v>
      </c>
      <c r="D36" s="113">
        <v>-0.0085</v>
      </c>
      <c r="E36" s="2">
        <v>45330.0</v>
      </c>
      <c r="F36" s="1">
        <v>21717.95</v>
      </c>
      <c r="G36" s="3">
        <f t="shared" si="3"/>
        <v>-0.009691981487</v>
      </c>
      <c r="H36" s="113">
        <v>-0.0097</v>
      </c>
      <c r="L36" s="53" t="s">
        <v>33</v>
      </c>
      <c r="M36" s="53" t="s">
        <v>34</v>
      </c>
      <c r="N36" s="53" t="s">
        <v>35</v>
      </c>
      <c r="O36" s="53" t="s">
        <v>36</v>
      </c>
    </row>
    <row r="37" ht="14.25" customHeight="1">
      <c r="A37" s="2">
        <v>45329.0</v>
      </c>
      <c r="B37" s="3">
        <v>568.2</v>
      </c>
      <c r="C37" s="3">
        <f t="shared" si="2"/>
        <v>0.002823861631</v>
      </c>
      <c r="D37" s="113">
        <v>0.0028</v>
      </c>
      <c r="E37" s="2">
        <v>45329.0</v>
      </c>
      <c r="F37" s="1">
        <v>21930.5</v>
      </c>
      <c r="G37" s="3">
        <f t="shared" si="3"/>
        <v>0.00005016097112</v>
      </c>
      <c r="H37" s="113">
        <v>1.0E-4</v>
      </c>
      <c r="L37" s="53" t="s">
        <v>38</v>
      </c>
      <c r="M37" s="54">
        <v>3937.0</v>
      </c>
      <c r="N37" s="54">
        <v>236.91</v>
      </c>
      <c r="O37" s="128">
        <v>1099.55</v>
      </c>
    </row>
    <row r="38" ht="14.25" customHeight="1">
      <c r="A38" s="2">
        <v>45328.0</v>
      </c>
      <c r="B38" s="3">
        <v>566.6</v>
      </c>
      <c r="C38" s="3">
        <f t="shared" si="2"/>
        <v>0.0209009009</v>
      </c>
      <c r="D38" s="113">
        <v>0.0209</v>
      </c>
      <c r="E38" s="2">
        <v>45328.0</v>
      </c>
      <c r="F38" s="1">
        <v>21929.4</v>
      </c>
      <c r="G38" s="3">
        <f t="shared" si="3"/>
        <v>0.007243348016</v>
      </c>
      <c r="H38" s="113">
        <v>0.0072</v>
      </c>
      <c r="L38" s="53" t="s">
        <v>39</v>
      </c>
      <c r="M38" s="128">
        <v>90.94</v>
      </c>
      <c r="N38" s="54">
        <v>127.97</v>
      </c>
      <c r="O38" s="54">
        <v>162.25</v>
      </c>
    </row>
    <row r="39" ht="14.25" customHeight="1">
      <c r="A39" s="2">
        <v>45327.0</v>
      </c>
      <c r="B39" s="3">
        <v>555.0</v>
      </c>
      <c r="C39" s="3">
        <f t="shared" si="2"/>
        <v>-0.004305705059</v>
      </c>
      <c r="D39" s="113">
        <v>-0.0043</v>
      </c>
      <c r="E39" s="2">
        <v>45327.0</v>
      </c>
      <c r="F39" s="1">
        <v>21771.7</v>
      </c>
      <c r="G39" s="3">
        <f t="shared" si="3"/>
        <v>-0.003756783717</v>
      </c>
      <c r="H39" s="113">
        <v>-0.0038</v>
      </c>
      <c r="L39" s="53" t="s">
        <v>40</v>
      </c>
      <c r="M39" s="55">
        <f t="shared" ref="M39:O39" si="4">M38/M37</f>
        <v>0.0230988062</v>
      </c>
      <c r="N39" s="55">
        <f t="shared" si="4"/>
        <v>0.5401629311</v>
      </c>
      <c r="O39" s="55">
        <f t="shared" si="4"/>
        <v>0.1475603656</v>
      </c>
    </row>
    <row r="40" ht="14.25" customHeight="1">
      <c r="A40" s="2">
        <v>45324.0</v>
      </c>
      <c r="B40" s="3">
        <v>557.4</v>
      </c>
      <c r="C40" s="3">
        <f t="shared" si="2"/>
        <v>-0.0135386249</v>
      </c>
      <c r="D40" s="113">
        <v>-0.0135</v>
      </c>
      <c r="E40" s="2">
        <v>45324.0</v>
      </c>
      <c r="F40" s="1">
        <v>21853.8</v>
      </c>
      <c r="G40" s="3">
        <f t="shared" si="3"/>
        <v>0.007205915903</v>
      </c>
      <c r="H40" s="113">
        <v>0.0072</v>
      </c>
      <c r="L40" s="53" t="s">
        <v>42</v>
      </c>
      <c r="M40" s="56">
        <v>2785.25</v>
      </c>
      <c r="N40" s="56">
        <v>3055.05</v>
      </c>
      <c r="O40" s="53">
        <v>3107.45</v>
      </c>
    </row>
    <row r="41" ht="14.25" customHeight="1">
      <c r="A41" s="2">
        <v>45323.0</v>
      </c>
      <c r="B41" s="3">
        <v>565.05</v>
      </c>
      <c r="C41" s="3">
        <f t="shared" si="2"/>
        <v>0.008477601285</v>
      </c>
      <c r="D41" s="113">
        <v>0.0085</v>
      </c>
      <c r="E41" s="2">
        <v>45323.0</v>
      </c>
      <c r="F41" s="1">
        <v>21697.45</v>
      </c>
      <c r="G41" s="3">
        <f t="shared" si="3"/>
        <v>-0.001300303327</v>
      </c>
      <c r="H41" s="113">
        <v>-0.0013</v>
      </c>
      <c r="L41" s="53" t="s">
        <v>43</v>
      </c>
      <c r="M41" s="56">
        <v>704.71</v>
      </c>
      <c r="N41" s="56">
        <v>501.56</v>
      </c>
      <c r="O41" s="56">
        <v>772.76</v>
      </c>
      <c r="Q41" s="57"/>
      <c r="R41" s="58">
        <v>0.086</v>
      </c>
      <c r="S41" s="59"/>
    </row>
    <row r="42" ht="14.25" customHeight="1">
      <c r="A42" s="2">
        <v>45322.0</v>
      </c>
      <c r="B42" s="3">
        <v>560.3</v>
      </c>
      <c r="C42" s="3">
        <f t="shared" si="2"/>
        <v>-0.01848121223</v>
      </c>
      <c r="D42" s="113">
        <v>-0.0185</v>
      </c>
      <c r="E42" s="2">
        <v>45322.0</v>
      </c>
      <c r="F42" s="1">
        <v>21725.7</v>
      </c>
      <c r="G42" s="3">
        <f t="shared" si="3"/>
        <v>0.009460043397</v>
      </c>
      <c r="H42" s="113">
        <v>0.0095</v>
      </c>
      <c r="L42" s="53" t="s">
        <v>44</v>
      </c>
      <c r="M42" s="60">
        <f t="shared" ref="M42:O42" si="5">M41/M40</f>
        <v>0.2530149897</v>
      </c>
      <c r="N42" s="60">
        <f t="shared" si="5"/>
        <v>0.1641740724</v>
      </c>
      <c r="O42" s="60">
        <f t="shared" si="5"/>
        <v>0.2486797857</v>
      </c>
      <c r="Q42" s="62" t="s">
        <v>98</v>
      </c>
      <c r="R42" s="63">
        <f>R41*100</f>
        <v>8.6</v>
      </c>
      <c r="S42" s="64" t="s">
        <v>94</v>
      </c>
    </row>
    <row r="43" ht="14.25" customHeight="1">
      <c r="A43" s="2">
        <v>45321.0</v>
      </c>
      <c r="B43" s="3">
        <v>570.85</v>
      </c>
      <c r="C43" s="3">
        <f t="shared" si="2"/>
        <v>-0.005661034663</v>
      </c>
      <c r="D43" s="113">
        <v>-0.0057</v>
      </c>
      <c r="E43" s="2">
        <v>45321.0</v>
      </c>
      <c r="F43" s="1">
        <v>21522.1</v>
      </c>
      <c r="G43" s="3">
        <f t="shared" si="3"/>
        <v>-0.009913697924</v>
      </c>
      <c r="H43" s="113">
        <v>-0.0099</v>
      </c>
      <c r="L43" s="53" t="s">
        <v>45</v>
      </c>
      <c r="M43" s="55">
        <f t="shared" ref="M43:O43" si="6">M39*(1-M42)</f>
        <v>0.01725446199</v>
      </c>
      <c r="N43" s="55">
        <f t="shared" si="6"/>
        <v>0.4514821829</v>
      </c>
      <c r="O43" s="55">
        <f t="shared" si="6"/>
        <v>0.1108650855</v>
      </c>
      <c r="Q43" s="65" t="s">
        <v>99</v>
      </c>
      <c r="R43" s="44"/>
      <c r="S43" s="66"/>
    </row>
    <row r="44" ht="14.25" customHeight="1">
      <c r="A44" s="2">
        <v>45320.0</v>
      </c>
      <c r="B44" s="3">
        <v>574.1</v>
      </c>
      <c r="C44" s="3">
        <f t="shared" si="2"/>
        <v>0.02490404356</v>
      </c>
      <c r="D44" s="113">
        <v>0.0249</v>
      </c>
      <c r="E44" s="2">
        <v>45320.0</v>
      </c>
      <c r="F44" s="1">
        <v>21737.6</v>
      </c>
      <c r="G44" s="3">
        <f t="shared" si="3"/>
        <v>0.01803059112</v>
      </c>
      <c r="H44" s="113">
        <v>0.018</v>
      </c>
      <c r="L44" s="53" t="s">
        <v>46</v>
      </c>
      <c r="M44" s="53">
        <v>22207.0</v>
      </c>
      <c r="N44" s="53">
        <v>289.0</v>
      </c>
      <c r="O44" s="53">
        <v>289.0</v>
      </c>
    </row>
    <row r="45" ht="14.25" customHeight="1">
      <c r="A45" s="2">
        <v>45316.0</v>
      </c>
      <c r="B45" s="3">
        <v>560.15</v>
      </c>
      <c r="C45" s="3">
        <f t="shared" si="2"/>
        <v>0.06199639776</v>
      </c>
      <c r="D45" s="113">
        <v>0.062</v>
      </c>
      <c r="E45" s="2">
        <v>45316.0</v>
      </c>
      <c r="F45" s="1">
        <v>21352.6</v>
      </c>
      <c r="G45" s="3">
        <f t="shared" si="3"/>
        <v>-0.004724071791</v>
      </c>
      <c r="H45" s="113">
        <v>-0.0047</v>
      </c>
      <c r="L45" s="53" t="s">
        <v>47</v>
      </c>
      <c r="M45" s="53">
        <f t="shared" ref="M45:O45" si="7">M37/(M37+M38)</f>
        <v>0.9774227024</v>
      </c>
      <c r="N45" s="53">
        <f t="shared" si="7"/>
        <v>0.6492819557</v>
      </c>
      <c r="O45" s="53">
        <f t="shared" si="7"/>
        <v>0.8714138532</v>
      </c>
    </row>
    <row r="46" ht="14.25" customHeight="1">
      <c r="A46" s="2">
        <v>45315.0</v>
      </c>
      <c r="B46" s="3">
        <v>527.45</v>
      </c>
      <c r="C46" s="3">
        <f t="shared" si="2"/>
        <v>0.004570993239</v>
      </c>
      <c r="D46" s="113">
        <v>0.0046</v>
      </c>
      <c r="E46" s="2">
        <v>45315.0</v>
      </c>
      <c r="F46" s="1">
        <v>21453.95</v>
      </c>
      <c r="G46" s="3">
        <f t="shared" si="3"/>
        <v>0.01013004501</v>
      </c>
      <c r="H46" s="113">
        <v>0.0101</v>
      </c>
      <c r="L46" s="53" t="s">
        <v>48</v>
      </c>
      <c r="M46" s="53">
        <f t="shared" ref="M46:O46" si="8">M45*100</f>
        <v>97.74227024</v>
      </c>
      <c r="N46" s="53">
        <f t="shared" si="8"/>
        <v>64.92819557</v>
      </c>
      <c r="O46" s="53">
        <f t="shared" si="8"/>
        <v>87.14138532</v>
      </c>
    </row>
    <row r="47" ht="14.25" customHeight="1">
      <c r="A47" s="2">
        <v>45314.0</v>
      </c>
      <c r="B47" s="3">
        <v>525.05</v>
      </c>
      <c r="C47" s="3">
        <f t="shared" si="2"/>
        <v>-0.02903374942</v>
      </c>
      <c r="D47" s="113">
        <v>-0.029</v>
      </c>
      <c r="E47" s="2">
        <v>45314.0</v>
      </c>
      <c r="F47" s="1">
        <v>21238.8</v>
      </c>
      <c r="G47" s="3">
        <f t="shared" si="3"/>
        <v>-0.01543682029</v>
      </c>
      <c r="H47" s="113">
        <v>-0.0154</v>
      </c>
      <c r="L47" s="53" t="s">
        <v>49</v>
      </c>
      <c r="M47" s="53">
        <f t="shared" ref="M47:O47" si="9">1-M45</f>
        <v>0.02257729758</v>
      </c>
      <c r="N47" s="53">
        <f t="shared" si="9"/>
        <v>0.3507180443</v>
      </c>
      <c r="O47" s="53">
        <f t="shared" si="9"/>
        <v>0.1285861468</v>
      </c>
    </row>
    <row r="48" ht="14.25" customHeight="1">
      <c r="A48" s="2">
        <v>45311.0</v>
      </c>
      <c r="B48" s="3">
        <v>540.75</v>
      </c>
      <c r="C48" s="3">
        <f t="shared" si="2"/>
        <v>0.00679575498</v>
      </c>
      <c r="D48" s="113">
        <v>0.0068</v>
      </c>
      <c r="E48" s="2">
        <v>45311.0</v>
      </c>
      <c r="F48" s="1">
        <v>21571.8</v>
      </c>
      <c r="G48" s="3">
        <f t="shared" si="3"/>
        <v>-0.002340165754</v>
      </c>
      <c r="H48" s="113">
        <v>-0.0023</v>
      </c>
      <c r="L48" s="53" t="s">
        <v>50</v>
      </c>
      <c r="M48" s="53">
        <f t="shared" ref="M48:O48" si="10">M47*100</f>
        <v>2.257729758</v>
      </c>
      <c r="N48" s="53">
        <f t="shared" si="10"/>
        <v>35.07180443</v>
      </c>
      <c r="O48" s="53">
        <f t="shared" si="10"/>
        <v>12.85861468</v>
      </c>
    </row>
    <row r="49" ht="14.25" customHeight="1">
      <c r="A49" s="2">
        <v>45310.0</v>
      </c>
      <c r="B49" s="3">
        <v>537.1</v>
      </c>
      <c r="C49" s="3">
        <f t="shared" si="2"/>
        <v>0.02470666794</v>
      </c>
      <c r="D49" s="113">
        <v>0.0247</v>
      </c>
      <c r="E49" s="2">
        <v>45310.0</v>
      </c>
      <c r="F49" s="1">
        <v>21622.4</v>
      </c>
      <c r="G49" s="3">
        <f t="shared" si="3"/>
        <v>0.007461938986</v>
      </c>
      <c r="H49" s="113">
        <v>0.0075</v>
      </c>
      <c r="L49" s="53" t="s">
        <v>51</v>
      </c>
      <c r="M49" s="53" t="s">
        <v>100</v>
      </c>
      <c r="N49" s="53" t="s">
        <v>100</v>
      </c>
      <c r="O49" s="53" t="s">
        <v>100</v>
      </c>
    </row>
    <row r="50" ht="14.25" customHeight="1">
      <c r="A50" s="2">
        <v>45309.0</v>
      </c>
      <c r="B50" s="3">
        <v>524.15</v>
      </c>
      <c r="C50" s="3">
        <f t="shared" si="2"/>
        <v>0.006915762175</v>
      </c>
      <c r="D50" s="113">
        <v>0.0069</v>
      </c>
      <c r="E50" s="2">
        <v>45309.0</v>
      </c>
      <c r="F50" s="1">
        <v>21462.25</v>
      </c>
      <c r="G50" s="3">
        <f t="shared" si="3"/>
        <v>-0.005085307541</v>
      </c>
      <c r="H50" s="113">
        <v>-0.0051</v>
      </c>
      <c r="L50" s="53" t="s">
        <v>51</v>
      </c>
      <c r="M50" s="55">
        <v>0.0232</v>
      </c>
      <c r="N50" s="55">
        <v>0.392</v>
      </c>
      <c r="O50" s="55">
        <v>0.1328</v>
      </c>
    </row>
    <row r="51" ht="14.25" customHeight="1">
      <c r="A51" s="2">
        <v>45308.0</v>
      </c>
      <c r="B51" s="3">
        <v>520.55</v>
      </c>
      <c r="C51" s="3">
        <f t="shared" si="2"/>
        <v>-0.01541516928</v>
      </c>
      <c r="D51" s="113">
        <v>-0.0154</v>
      </c>
      <c r="E51" s="2">
        <v>45308.0</v>
      </c>
      <c r="F51" s="1">
        <v>21571.95</v>
      </c>
      <c r="G51" s="3">
        <f t="shared" si="3"/>
        <v>-0.02089432333</v>
      </c>
      <c r="H51" s="113">
        <v>-0.0209</v>
      </c>
      <c r="L51" s="53" t="s">
        <v>52</v>
      </c>
      <c r="M51" s="119">
        <f>(M50+N50+O50)/3</f>
        <v>0.1826666667</v>
      </c>
      <c r="N51" s="53"/>
      <c r="O51" s="53"/>
    </row>
    <row r="52" ht="14.25" customHeight="1">
      <c r="A52" s="2">
        <v>45307.0</v>
      </c>
      <c r="B52" s="3">
        <v>528.7</v>
      </c>
      <c r="C52" s="3">
        <f t="shared" si="2"/>
        <v>-0.005174522533</v>
      </c>
      <c r="D52" s="113">
        <v>-0.0052</v>
      </c>
      <c r="E52" s="2">
        <v>45307.0</v>
      </c>
      <c r="F52" s="1">
        <v>22032.3</v>
      </c>
      <c r="G52" s="3">
        <f t="shared" si="3"/>
        <v>-0.00294830399</v>
      </c>
      <c r="H52" s="113">
        <v>-0.0029</v>
      </c>
      <c r="L52" s="67" t="s">
        <v>52</v>
      </c>
      <c r="M52" s="68">
        <v>0.1827</v>
      </c>
    </row>
    <row r="53" ht="14.25" customHeight="1">
      <c r="A53" s="2">
        <v>45306.0</v>
      </c>
      <c r="B53" s="3">
        <v>531.45</v>
      </c>
      <c r="C53" s="3">
        <f t="shared" si="2"/>
        <v>-0.001784372652</v>
      </c>
      <c r="D53" s="113">
        <v>-0.0018</v>
      </c>
      <c r="E53" s="2">
        <v>45306.0</v>
      </c>
      <c r="F53" s="1">
        <v>22097.45</v>
      </c>
      <c r="G53" s="3">
        <f t="shared" si="3"/>
        <v>0.00926714639</v>
      </c>
      <c r="H53" s="113">
        <v>0.0093</v>
      </c>
    </row>
    <row r="54" ht="14.25" customHeight="1">
      <c r="A54" s="2">
        <v>45303.0</v>
      </c>
      <c r="B54" s="3">
        <v>532.4</v>
      </c>
      <c r="C54" s="3">
        <f t="shared" si="2"/>
        <v>-0.0108685555</v>
      </c>
      <c r="D54" s="113">
        <v>-0.0109</v>
      </c>
      <c r="E54" s="2">
        <v>45303.0</v>
      </c>
      <c r="F54" s="1">
        <v>21894.55</v>
      </c>
      <c r="G54" s="3">
        <f t="shared" si="3"/>
        <v>0.01142642005</v>
      </c>
      <c r="H54" s="113">
        <v>0.0114</v>
      </c>
    </row>
    <row r="55" ht="14.25" customHeight="1">
      <c r="A55" s="2">
        <v>45302.0</v>
      </c>
      <c r="B55" s="3">
        <v>538.25</v>
      </c>
      <c r="C55" s="3">
        <f t="shared" si="2"/>
        <v>0.02299724413</v>
      </c>
      <c r="D55" s="113">
        <v>0.023</v>
      </c>
      <c r="E55" s="2">
        <v>45302.0</v>
      </c>
      <c r="F55" s="1">
        <v>21647.2</v>
      </c>
      <c r="G55" s="3">
        <f t="shared" si="3"/>
        <v>0.001318303136</v>
      </c>
      <c r="H55" s="113">
        <v>0.0013</v>
      </c>
    </row>
    <row r="56" ht="14.25" customHeight="1">
      <c r="A56" s="2">
        <v>45301.0</v>
      </c>
      <c r="B56" s="3">
        <v>526.15</v>
      </c>
      <c r="C56" s="3">
        <f t="shared" si="2"/>
        <v>0.00180883473</v>
      </c>
      <c r="D56" s="113">
        <v>0.0018</v>
      </c>
      <c r="E56" s="2">
        <v>45301.0</v>
      </c>
      <c r="F56" s="1">
        <v>21618.7</v>
      </c>
      <c r="G56" s="3">
        <f t="shared" si="3"/>
        <v>0.00342773331</v>
      </c>
      <c r="H56" s="113">
        <v>0.0034</v>
      </c>
    </row>
    <row r="57" ht="14.25" customHeight="1">
      <c r="A57" s="2">
        <v>45300.0</v>
      </c>
      <c r="B57" s="3">
        <v>525.2</v>
      </c>
      <c r="C57" s="3">
        <f t="shared" si="2"/>
        <v>-0.009430403621</v>
      </c>
      <c r="D57" s="113">
        <v>-0.0094</v>
      </c>
      <c r="E57" s="2">
        <v>45300.0</v>
      </c>
      <c r="F57" s="1">
        <v>21544.85</v>
      </c>
      <c r="G57" s="3">
        <f t="shared" si="3"/>
        <v>0.001480500163</v>
      </c>
      <c r="H57" s="113">
        <v>0.0015</v>
      </c>
    </row>
    <row r="58" ht="14.25" customHeight="1">
      <c r="A58" s="2">
        <v>45299.0</v>
      </c>
      <c r="B58" s="3">
        <v>530.2</v>
      </c>
      <c r="C58" s="3">
        <f t="shared" si="2"/>
        <v>-0.02240250761</v>
      </c>
      <c r="D58" s="113">
        <v>-0.0224</v>
      </c>
      <c r="E58" s="2">
        <v>45299.0</v>
      </c>
      <c r="F58" s="1">
        <v>21513.0</v>
      </c>
      <c r="G58" s="3">
        <f t="shared" si="3"/>
        <v>-0.009110673029</v>
      </c>
      <c r="H58" s="113">
        <v>-0.0091</v>
      </c>
    </row>
    <row r="59" ht="14.25" customHeight="1">
      <c r="A59" s="2">
        <v>45296.0</v>
      </c>
      <c r="B59" s="3">
        <v>542.35</v>
      </c>
      <c r="C59" s="3">
        <f t="shared" si="2"/>
        <v>-0.01292201292</v>
      </c>
      <c r="D59" s="113">
        <v>-0.0129</v>
      </c>
      <c r="E59" s="2">
        <v>45296.0</v>
      </c>
      <c r="F59" s="1">
        <v>21710.8</v>
      </c>
      <c r="G59" s="3">
        <f t="shared" si="3"/>
        <v>0.002410128078</v>
      </c>
      <c r="H59" s="113">
        <v>0.0024</v>
      </c>
    </row>
    <row r="60" ht="14.25" customHeight="1">
      <c r="A60" s="2">
        <v>45295.0</v>
      </c>
      <c r="B60" s="3">
        <v>549.45</v>
      </c>
      <c r="C60" s="3">
        <f t="shared" si="2"/>
        <v>0.02490207051</v>
      </c>
      <c r="D60" s="113">
        <v>0.0249</v>
      </c>
      <c r="E60" s="2">
        <v>45295.0</v>
      </c>
      <c r="F60" s="1">
        <v>21658.6</v>
      </c>
      <c r="G60" s="3">
        <f t="shared" si="3"/>
        <v>0.006564470067</v>
      </c>
      <c r="H60" s="113">
        <v>0.0066</v>
      </c>
    </row>
    <row r="61" ht="14.25" customHeight="1">
      <c r="A61" s="2">
        <v>45294.0</v>
      </c>
      <c r="B61" s="3">
        <v>536.1</v>
      </c>
      <c r="C61" s="3">
        <f t="shared" si="2"/>
        <v>0.009794688265</v>
      </c>
      <c r="D61" s="113">
        <v>0.0098</v>
      </c>
      <c r="E61" s="2">
        <v>45294.0</v>
      </c>
      <c r="F61" s="1">
        <v>21517.35</v>
      </c>
      <c r="G61" s="3">
        <f t="shared" si="3"/>
        <v>-0.006851812534</v>
      </c>
      <c r="H61" s="113">
        <v>-0.0069</v>
      </c>
    </row>
    <row r="62" ht="14.25" customHeight="1">
      <c r="A62" s="2">
        <v>45293.0</v>
      </c>
      <c r="B62" s="3">
        <v>530.9</v>
      </c>
      <c r="C62" s="3">
        <f t="shared" si="2"/>
        <v>-0.006363466217</v>
      </c>
      <c r="D62" s="113">
        <v>-0.0064</v>
      </c>
      <c r="E62" s="2">
        <v>45293.0</v>
      </c>
      <c r="F62" s="1">
        <v>21665.8</v>
      </c>
      <c r="G62" s="3">
        <f t="shared" si="3"/>
        <v>-0.00350015408</v>
      </c>
      <c r="H62" s="113">
        <v>-0.0035</v>
      </c>
    </row>
    <row r="63" ht="14.25" customHeight="1">
      <c r="A63" s="2">
        <v>45292.0</v>
      </c>
      <c r="B63" s="3">
        <v>534.3</v>
      </c>
      <c r="C63" s="3">
        <f t="shared" si="2"/>
        <v>0.02572470724</v>
      </c>
      <c r="D63" s="113">
        <v>0.0257</v>
      </c>
      <c r="E63" s="2">
        <v>45292.0</v>
      </c>
      <c r="F63" s="1">
        <v>21741.9</v>
      </c>
      <c r="G63" s="3">
        <f t="shared" si="3"/>
        <v>0.0004831718159</v>
      </c>
      <c r="H63" s="113">
        <v>5.0E-4</v>
      </c>
    </row>
    <row r="64" ht="14.25" customHeight="1">
      <c r="A64" s="2">
        <v>45289.0</v>
      </c>
      <c r="B64" s="3">
        <v>520.9</v>
      </c>
      <c r="C64" s="3">
        <f t="shared" si="2"/>
        <v>0.01293145357</v>
      </c>
      <c r="D64" s="113">
        <v>0.0129</v>
      </c>
      <c r="E64" s="2">
        <v>45289.0</v>
      </c>
      <c r="F64" s="1">
        <v>21731.4</v>
      </c>
      <c r="G64" s="3">
        <f t="shared" si="3"/>
        <v>-0.002171846804</v>
      </c>
      <c r="H64" s="113">
        <v>-0.0022</v>
      </c>
    </row>
    <row r="65" ht="14.25" customHeight="1">
      <c r="A65" s="2">
        <v>45288.0</v>
      </c>
      <c r="B65" s="3">
        <v>514.25</v>
      </c>
      <c r="C65" s="3">
        <f t="shared" si="2"/>
        <v>-0.005319148936</v>
      </c>
      <c r="D65" s="113">
        <v>-0.0053</v>
      </c>
      <c r="E65" s="2">
        <v>45288.0</v>
      </c>
      <c r="F65" s="1">
        <v>21778.7</v>
      </c>
      <c r="G65" s="3">
        <f t="shared" si="3"/>
        <v>0.005723917385</v>
      </c>
      <c r="H65" s="113">
        <v>0.0057</v>
      </c>
    </row>
    <row r="66" ht="14.25" customHeight="1">
      <c r="A66" s="2">
        <v>45287.0</v>
      </c>
      <c r="B66" s="3">
        <v>517.0</v>
      </c>
      <c r="C66" s="3">
        <f t="shared" si="2"/>
        <v>0.02305332938</v>
      </c>
      <c r="D66" s="113">
        <v>0.0231</v>
      </c>
      <c r="E66" s="2">
        <v>45287.0</v>
      </c>
      <c r="F66" s="1">
        <v>21654.75</v>
      </c>
      <c r="G66" s="3">
        <f t="shared" si="3"/>
        <v>0.009952731521</v>
      </c>
      <c r="H66" s="113">
        <v>0.01</v>
      </c>
    </row>
    <row r="67" ht="14.25" customHeight="1">
      <c r="A67" s="2">
        <v>45286.0</v>
      </c>
      <c r="B67" s="3">
        <v>505.35</v>
      </c>
      <c r="C67" s="3">
        <f t="shared" si="2"/>
        <v>0.003076617705</v>
      </c>
      <c r="D67" s="113">
        <v>0.0031</v>
      </c>
      <c r="E67" s="2">
        <v>45286.0</v>
      </c>
      <c r="F67" s="1">
        <v>21441.35</v>
      </c>
      <c r="G67" s="3">
        <f t="shared" si="3"/>
        <v>0.004306912606</v>
      </c>
      <c r="H67" s="113">
        <v>0.0043</v>
      </c>
    </row>
    <row r="68" ht="14.25" customHeight="1">
      <c r="A68" s="2">
        <v>45282.0</v>
      </c>
      <c r="B68" s="3">
        <v>503.8</v>
      </c>
      <c r="C68" s="3">
        <f t="shared" si="2"/>
        <v>-0.0001984520738</v>
      </c>
      <c r="D68" s="113">
        <v>-2.0E-4</v>
      </c>
      <c r="E68" s="2">
        <v>45282.0</v>
      </c>
      <c r="F68" s="1">
        <v>21349.4</v>
      </c>
      <c r="G68" s="3">
        <f t="shared" si="3"/>
        <v>0.004438945098</v>
      </c>
      <c r="H68" s="113">
        <v>0.0044</v>
      </c>
    </row>
    <row r="69" ht="14.25" customHeight="1">
      <c r="A69" s="2">
        <v>45281.0</v>
      </c>
      <c r="B69" s="3">
        <v>503.9</v>
      </c>
      <c r="C69" s="3">
        <f t="shared" si="2"/>
        <v>0.02742379447</v>
      </c>
      <c r="D69" s="113">
        <v>0.0274</v>
      </c>
      <c r="E69" s="2">
        <v>45281.0</v>
      </c>
      <c r="F69" s="1">
        <v>21255.05</v>
      </c>
      <c r="G69" s="3">
        <f t="shared" si="3"/>
        <v>0.004959775699</v>
      </c>
      <c r="H69" s="113">
        <v>0.005</v>
      </c>
    </row>
    <row r="70" ht="14.25" customHeight="1">
      <c r="A70" s="2">
        <v>45280.0</v>
      </c>
      <c r="B70" s="3">
        <v>490.45</v>
      </c>
      <c r="C70" s="3">
        <f t="shared" si="2"/>
        <v>-0.06107016368</v>
      </c>
      <c r="D70" s="113">
        <v>-0.0611</v>
      </c>
      <c r="E70" s="2">
        <v>45280.0</v>
      </c>
      <c r="F70" s="1">
        <v>21150.15</v>
      </c>
      <c r="G70" s="3">
        <f t="shared" si="3"/>
        <v>-0.01412150225</v>
      </c>
      <c r="H70" s="113">
        <v>-0.0141</v>
      </c>
    </row>
    <row r="71" ht="14.25" customHeight="1">
      <c r="A71" s="2">
        <v>45279.0</v>
      </c>
      <c r="B71" s="3">
        <v>522.35</v>
      </c>
      <c r="C71" s="3">
        <f t="shared" si="2"/>
        <v>-0.006277941596</v>
      </c>
      <c r="D71" s="113">
        <v>-0.0063</v>
      </c>
      <c r="E71" s="2">
        <v>45279.0</v>
      </c>
      <c r="F71" s="1">
        <v>21453.1</v>
      </c>
      <c r="G71" s="3">
        <f t="shared" si="3"/>
        <v>0.001608411361</v>
      </c>
      <c r="H71" s="113">
        <v>0.0016</v>
      </c>
    </row>
    <row r="72" ht="14.25" customHeight="1">
      <c r="A72" s="2">
        <v>45278.0</v>
      </c>
      <c r="B72" s="3">
        <v>525.65</v>
      </c>
      <c r="C72" s="3">
        <f t="shared" si="2"/>
        <v>0.006221286371</v>
      </c>
      <c r="D72" s="113">
        <v>0.0062</v>
      </c>
      <c r="E72" s="2">
        <v>45278.0</v>
      </c>
      <c r="F72" s="1">
        <v>21418.65</v>
      </c>
      <c r="G72" s="3">
        <f t="shared" si="3"/>
        <v>-0.001771012716</v>
      </c>
      <c r="H72" s="113">
        <v>-0.0018</v>
      </c>
    </row>
    <row r="73" ht="14.25" customHeight="1">
      <c r="A73" s="2">
        <v>45275.0</v>
      </c>
      <c r="B73" s="3">
        <v>522.4</v>
      </c>
      <c r="C73" s="3">
        <f t="shared" si="2"/>
        <v>0.004132628544</v>
      </c>
      <c r="D73" s="113">
        <v>0.0041</v>
      </c>
      <c r="E73" s="2">
        <v>45275.0</v>
      </c>
      <c r="F73" s="1">
        <v>21456.65</v>
      </c>
      <c r="G73" s="3">
        <f t="shared" si="3"/>
        <v>0.0129327234</v>
      </c>
      <c r="H73" s="113">
        <v>0.0129</v>
      </c>
    </row>
    <row r="74" ht="14.25" customHeight="1">
      <c r="A74" s="2">
        <v>45274.0</v>
      </c>
      <c r="B74" s="3">
        <v>520.25</v>
      </c>
      <c r="C74" s="3">
        <f t="shared" si="2"/>
        <v>0.022001768</v>
      </c>
      <c r="D74" s="113">
        <v>0.022</v>
      </c>
      <c r="E74" s="2">
        <v>45274.0</v>
      </c>
      <c r="F74" s="1">
        <v>21182.7</v>
      </c>
      <c r="G74" s="3">
        <f t="shared" si="3"/>
        <v>0.01225010573</v>
      </c>
      <c r="H74" s="113">
        <v>0.0123</v>
      </c>
    </row>
    <row r="75" ht="14.25" customHeight="1">
      <c r="A75" s="2">
        <v>45273.0</v>
      </c>
      <c r="B75" s="3">
        <v>509.05</v>
      </c>
      <c r="C75" s="3">
        <f t="shared" si="2"/>
        <v>0.01535853196</v>
      </c>
      <c r="D75" s="113">
        <v>0.0154</v>
      </c>
      <c r="E75" s="2">
        <v>45273.0</v>
      </c>
      <c r="F75" s="1">
        <v>20926.35</v>
      </c>
      <c r="G75" s="3">
        <f t="shared" si="3"/>
        <v>0.000954253243</v>
      </c>
      <c r="H75" s="113">
        <v>0.001</v>
      </c>
    </row>
    <row r="76" ht="14.25" customHeight="1">
      <c r="A76" s="2">
        <v>45272.0</v>
      </c>
      <c r="B76" s="3">
        <v>501.35</v>
      </c>
      <c r="C76" s="3">
        <f t="shared" si="2"/>
        <v>-0.005257936508</v>
      </c>
      <c r="D76" s="113">
        <v>-0.0053</v>
      </c>
      <c r="E76" s="2">
        <v>45272.0</v>
      </c>
      <c r="F76" s="1">
        <v>20906.4</v>
      </c>
      <c r="G76" s="3">
        <f t="shared" si="3"/>
        <v>-0.004319644141</v>
      </c>
      <c r="H76" s="113">
        <v>-0.0043</v>
      </c>
    </row>
    <row r="77" ht="14.25" customHeight="1">
      <c r="A77" s="2">
        <v>45271.0</v>
      </c>
      <c r="B77" s="3">
        <v>504.0</v>
      </c>
      <c r="C77" s="3">
        <f t="shared" si="2"/>
        <v>0.01952058258</v>
      </c>
      <c r="D77" s="113">
        <v>0.0195</v>
      </c>
      <c r="E77" s="2">
        <v>45271.0</v>
      </c>
      <c r="F77" s="1">
        <v>20997.1</v>
      </c>
      <c r="G77" s="3">
        <f t="shared" si="3"/>
        <v>0.001320972465</v>
      </c>
      <c r="H77" s="113">
        <v>0.0013</v>
      </c>
    </row>
    <row r="78" ht="14.25" customHeight="1">
      <c r="A78" s="2">
        <v>45268.0</v>
      </c>
      <c r="B78" s="3">
        <v>494.35</v>
      </c>
      <c r="C78" s="3">
        <f t="shared" si="2"/>
        <v>-0.02128291427</v>
      </c>
      <c r="D78" s="113">
        <v>-0.0213</v>
      </c>
      <c r="E78" s="2">
        <v>45268.0</v>
      </c>
      <c r="F78" s="1">
        <v>20969.4</v>
      </c>
      <c r="G78" s="3">
        <f t="shared" si="3"/>
        <v>0.003265370566</v>
      </c>
      <c r="H78" s="113">
        <v>0.0033</v>
      </c>
    </row>
    <row r="79" ht="14.25" customHeight="1">
      <c r="A79" s="2">
        <v>45267.0</v>
      </c>
      <c r="B79" s="3">
        <v>505.1</v>
      </c>
      <c r="C79" s="3">
        <f t="shared" si="2"/>
        <v>0.007982438635</v>
      </c>
      <c r="D79" s="113">
        <v>0.008</v>
      </c>
      <c r="E79" s="2">
        <v>45267.0</v>
      </c>
      <c r="F79" s="1">
        <v>20901.15</v>
      </c>
      <c r="G79" s="3">
        <f t="shared" si="3"/>
        <v>-0.001745654967</v>
      </c>
      <c r="H79" s="113">
        <v>-0.0017</v>
      </c>
    </row>
    <row r="80" ht="14.25" customHeight="1">
      <c r="A80" s="2">
        <v>45266.0</v>
      </c>
      <c r="B80" s="3">
        <v>501.1</v>
      </c>
      <c r="C80" s="3">
        <f t="shared" si="2"/>
        <v>-0.01561732639</v>
      </c>
      <c r="D80" s="113">
        <v>-0.0156</v>
      </c>
      <c r="E80" s="2">
        <v>45266.0</v>
      </c>
      <c r="F80" s="1">
        <v>20937.7</v>
      </c>
      <c r="G80" s="3">
        <f t="shared" si="3"/>
        <v>0.0039606619</v>
      </c>
      <c r="H80" s="113">
        <v>0.004</v>
      </c>
    </row>
    <row r="81" ht="14.25" customHeight="1">
      <c r="A81" s="2">
        <v>45265.0</v>
      </c>
      <c r="B81" s="3">
        <v>509.05</v>
      </c>
      <c r="C81" s="3">
        <f t="shared" si="2"/>
        <v>0.07270045306</v>
      </c>
      <c r="D81" s="113">
        <v>0.0727</v>
      </c>
      <c r="E81" s="2">
        <v>45265.0</v>
      </c>
      <c r="F81" s="1">
        <v>20855.1</v>
      </c>
      <c r="G81" s="3">
        <f t="shared" si="3"/>
        <v>0.008135622716</v>
      </c>
      <c r="H81" s="113">
        <v>0.0081</v>
      </c>
    </row>
    <row r="82" ht="14.25" customHeight="1">
      <c r="A82" s="2">
        <v>45264.0</v>
      </c>
      <c r="B82" s="3">
        <v>474.55</v>
      </c>
      <c r="C82" s="3">
        <f t="shared" si="2"/>
        <v>0.07364253394</v>
      </c>
      <c r="D82" s="113">
        <v>0.0736</v>
      </c>
      <c r="E82" s="2">
        <v>45264.0</v>
      </c>
      <c r="F82" s="1">
        <v>20686.8</v>
      </c>
      <c r="G82" s="3">
        <f t="shared" si="3"/>
        <v>0.02066815013</v>
      </c>
      <c r="H82" s="113">
        <v>0.0207</v>
      </c>
    </row>
    <row r="83" ht="14.25" customHeight="1">
      <c r="A83" s="2">
        <v>45261.0</v>
      </c>
      <c r="B83" s="3">
        <v>442.0</v>
      </c>
      <c r="C83" s="3">
        <f t="shared" si="2"/>
        <v>0.006260671599</v>
      </c>
      <c r="D83" s="113">
        <v>0.0063</v>
      </c>
      <c r="E83" s="2">
        <v>45261.0</v>
      </c>
      <c r="F83" s="1">
        <v>20267.9</v>
      </c>
      <c r="G83" s="3">
        <f t="shared" si="3"/>
        <v>0.00669294174</v>
      </c>
      <c r="H83" s="113">
        <v>0.0067</v>
      </c>
    </row>
    <row r="84" ht="14.25" customHeight="1">
      <c r="A84" s="2">
        <v>45260.0</v>
      </c>
      <c r="B84" s="3">
        <v>439.25</v>
      </c>
      <c r="C84" s="3">
        <f t="shared" si="2"/>
        <v>0.008263514289</v>
      </c>
      <c r="D84" s="113">
        <v>0.0083</v>
      </c>
      <c r="E84" s="2">
        <v>45260.0</v>
      </c>
      <c r="F84" s="1">
        <v>20133.15</v>
      </c>
      <c r="G84" s="3">
        <f t="shared" si="3"/>
        <v>0.001818715604</v>
      </c>
      <c r="H84" s="113">
        <v>0.0018</v>
      </c>
    </row>
    <row r="85" ht="14.25" customHeight="1">
      <c r="A85" s="2">
        <v>45259.0</v>
      </c>
      <c r="B85" s="3">
        <v>435.65</v>
      </c>
      <c r="C85" s="3">
        <f t="shared" si="2"/>
        <v>0.01032003711</v>
      </c>
      <c r="D85" s="113">
        <v>0.0103</v>
      </c>
      <c r="E85" s="2">
        <v>45259.0</v>
      </c>
      <c r="F85" s="1">
        <v>20096.6</v>
      </c>
      <c r="G85" s="3">
        <f t="shared" si="3"/>
        <v>0.01040236907</v>
      </c>
      <c r="H85" s="113">
        <v>0.0104</v>
      </c>
    </row>
    <row r="86" ht="14.25" customHeight="1">
      <c r="A86" s="2">
        <v>45258.0</v>
      </c>
      <c r="B86" s="3">
        <v>431.2</v>
      </c>
      <c r="C86" s="3">
        <f t="shared" si="2"/>
        <v>0.04079169684</v>
      </c>
      <c r="D86" s="113">
        <v>0.0408</v>
      </c>
      <c r="E86" s="2">
        <v>45258.0</v>
      </c>
      <c r="F86" s="1">
        <v>19889.7</v>
      </c>
      <c r="G86" s="3">
        <f t="shared" si="3"/>
        <v>0.00479926445</v>
      </c>
      <c r="H86" s="113">
        <v>0.0048</v>
      </c>
    </row>
    <row r="87" ht="14.25" customHeight="1">
      <c r="A87" s="2">
        <v>45254.0</v>
      </c>
      <c r="B87" s="3">
        <v>414.3</v>
      </c>
      <c r="C87" s="3">
        <f t="shared" si="2"/>
        <v>-0.0031280077</v>
      </c>
      <c r="D87" s="113">
        <v>-0.0031</v>
      </c>
      <c r="E87" s="2">
        <v>45254.0</v>
      </c>
      <c r="F87" s="1">
        <v>19794.7</v>
      </c>
      <c r="G87" s="3">
        <f t="shared" si="3"/>
        <v>-0.0003686496314</v>
      </c>
      <c r="H87" s="113">
        <v>-4.0E-4</v>
      </c>
    </row>
    <row r="88" ht="14.25" customHeight="1">
      <c r="A88" s="2">
        <v>45253.0</v>
      </c>
      <c r="B88" s="3">
        <v>415.6</v>
      </c>
      <c r="C88" s="3">
        <f t="shared" si="2"/>
        <v>0.003258901629</v>
      </c>
      <c r="D88" s="113">
        <v>0.0033</v>
      </c>
      <c r="E88" s="2">
        <v>45253.0</v>
      </c>
      <c r="F88" s="1">
        <v>19802.0</v>
      </c>
      <c r="G88" s="3">
        <f t="shared" si="3"/>
        <v>-0.0004971771945</v>
      </c>
      <c r="H88" s="113">
        <v>-5.0E-4</v>
      </c>
    </row>
    <row r="89" ht="14.25" customHeight="1">
      <c r="A89" s="2">
        <v>45252.0</v>
      </c>
      <c r="B89" s="3">
        <v>414.25</v>
      </c>
      <c r="C89" s="3">
        <f t="shared" si="2"/>
        <v>-0.01404260383</v>
      </c>
      <c r="D89" s="113">
        <v>-0.014</v>
      </c>
      <c r="E89" s="2">
        <v>45252.0</v>
      </c>
      <c r="F89" s="1">
        <v>19811.85</v>
      </c>
      <c r="G89" s="3">
        <f t="shared" si="3"/>
        <v>0.001438074345</v>
      </c>
      <c r="H89" s="113">
        <v>0.0014</v>
      </c>
    </row>
    <row r="90" ht="14.25" customHeight="1">
      <c r="A90" s="2">
        <v>45251.0</v>
      </c>
      <c r="B90" s="3">
        <v>420.15</v>
      </c>
      <c r="C90" s="3">
        <f t="shared" si="2"/>
        <v>-0.003202846975</v>
      </c>
      <c r="D90" s="113">
        <v>-0.0032</v>
      </c>
      <c r="E90" s="2">
        <v>45251.0</v>
      </c>
      <c r="F90" s="1">
        <v>19783.4</v>
      </c>
      <c r="G90" s="3">
        <f t="shared" si="3"/>
        <v>0.004539453641</v>
      </c>
      <c r="H90" s="113">
        <v>0.0045</v>
      </c>
    </row>
    <row r="91" ht="14.25" customHeight="1">
      <c r="A91" s="2">
        <v>45250.0</v>
      </c>
      <c r="B91" s="3">
        <v>421.5</v>
      </c>
      <c r="C91" s="3">
        <f t="shared" si="2"/>
        <v>0.000949893137</v>
      </c>
      <c r="D91" s="113">
        <v>9.0E-4</v>
      </c>
      <c r="E91" s="2">
        <v>45250.0</v>
      </c>
      <c r="F91" s="1">
        <v>19694.0</v>
      </c>
      <c r="G91" s="3">
        <f t="shared" si="3"/>
        <v>-0.001915689395</v>
      </c>
      <c r="H91" s="113">
        <v>-0.0019</v>
      </c>
    </row>
    <row r="92" ht="14.25" customHeight="1">
      <c r="A92" s="2">
        <v>45247.0</v>
      </c>
      <c r="B92" s="3">
        <v>421.1</v>
      </c>
      <c r="C92" s="3">
        <f t="shared" si="2"/>
        <v>0.002857823291</v>
      </c>
      <c r="D92" s="113">
        <v>0.0029</v>
      </c>
      <c r="E92" s="2">
        <v>45247.0</v>
      </c>
      <c r="F92" s="1">
        <v>19731.8</v>
      </c>
      <c r="G92" s="3">
        <f t="shared" si="3"/>
        <v>-0.001689838706</v>
      </c>
      <c r="H92" s="113">
        <v>-0.0017</v>
      </c>
    </row>
    <row r="93" ht="14.25" customHeight="1">
      <c r="A93" s="2">
        <v>45246.0</v>
      </c>
      <c r="B93" s="3">
        <v>419.9</v>
      </c>
      <c r="C93" s="3">
        <f t="shared" si="2"/>
        <v>0.00418510104</v>
      </c>
      <c r="D93" s="113">
        <v>0.0042</v>
      </c>
      <c r="E93" s="2">
        <v>45246.0</v>
      </c>
      <c r="F93" s="1">
        <v>19765.2</v>
      </c>
      <c r="G93" s="3">
        <f t="shared" si="3"/>
        <v>0.0045615221</v>
      </c>
      <c r="H93" s="113">
        <v>0.0046</v>
      </c>
    </row>
    <row r="94" ht="14.25" customHeight="1">
      <c r="A94" s="2">
        <v>45245.0</v>
      </c>
      <c r="B94" s="3">
        <v>418.15</v>
      </c>
      <c r="C94" s="3">
        <f t="shared" si="2"/>
        <v>-0.002980448259</v>
      </c>
      <c r="D94" s="113">
        <v>-0.003</v>
      </c>
      <c r="E94" s="2">
        <v>45245.0</v>
      </c>
      <c r="F94" s="1">
        <v>19675.45</v>
      </c>
      <c r="G94" s="3">
        <f t="shared" si="3"/>
        <v>0.01192683435</v>
      </c>
      <c r="H94" s="113">
        <v>0.0119</v>
      </c>
    </row>
    <row r="95" ht="14.25" customHeight="1">
      <c r="A95" s="2">
        <v>45243.0</v>
      </c>
      <c r="B95" s="3">
        <v>419.4</v>
      </c>
      <c r="C95" s="3">
        <f t="shared" si="2"/>
        <v>-0.00486415945</v>
      </c>
      <c r="D95" s="113">
        <v>-0.0049</v>
      </c>
      <c r="E95" s="2">
        <v>45243.0</v>
      </c>
      <c r="F95" s="1">
        <v>19443.55</v>
      </c>
      <c r="G95" s="3">
        <f t="shared" si="3"/>
        <v>-0.004199625619</v>
      </c>
      <c r="H95" s="113">
        <v>-0.0042</v>
      </c>
    </row>
    <row r="96" ht="14.25" customHeight="1">
      <c r="A96" s="2">
        <v>45242.0</v>
      </c>
      <c r="B96" s="3">
        <v>421.45</v>
      </c>
      <c r="C96" s="3">
        <f t="shared" si="2"/>
        <v>0.008012437216</v>
      </c>
      <c r="D96" s="113">
        <v>0.008</v>
      </c>
      <c r="E96" s="2">
        <v>45242.0</v>
      </c>
      <c r="F96" s="1">
        <v>19525.55</v>
      </c>
      <c r="G96" s="3">
        <f t="shared" si="3"/>
        <v>0.005158208218</v>
      </c>
      <c r="H96" s="113">
        <v>0.0052</v>
      </c>
      <c r="L96" s="69"/>
    </row>
    <row r="97" ht="14.25" customHeight="1">
      <c r="A97" s="2">
        <v>45240.0</v>
      </c>
      <c r="B97" s="3">
        <v>418.1</v>
      </c>
      <c r="C97" s="3">
        <f t="shared" si="2"/>
        <v>-0.0004781257471</v>
      </c>
      <c r="D97" s="113">
        <v>-5.0E-4</v>
      </c>
      <c r="E97" s="2">
        <v>45240.0</v>
      </c>
      <c r="F97" s="1">
        <v>19425.35</v>
      </c>
      <c r="G97" s="3">
        <f t="shared" si="3"/>
        <v>0.001549344429</v>
      </c>
      <c r="H97" s="113">
        <v>0.0015</v>
      </c>
    </row>
    <row r="98" ht="14.25" customHeight="1">
      <c r="A98" s="2">
        <v>45239.0</v>
      </c>
      <c r="B98" s="3">
        <v>418.3</v>
      </c>
      <c r="C98" s="3">
        <f t="shared" si="2"/>
        <v>-0.006413301663</v>
      </c>
      <c r="D98" s="113">
        <v>-0.0064</v>
      </c>
      <c r="E98" s="2">
        <v>45239.0</v>
      </c>
      <c r="F98" s="1">
        <v>19395.3</v>
      </c>
      <c r="G98" s="3">
        <f t="shared" si="3"/>
        <v>-0.00247897755</v>
      </c>
      <c r="H98" s="113">
        <v>-0.0025</v>
      </c>
    </row>
    <row r="99" ht="14.25" customHeight="1">
      <c r="A99" s="2">
        <v>45238.0</v>
      </c>
      <c r="B99" s="3">
        <v>421.0</v>
      </c>
      <c r="C99" s="3">
        <f t="shared" si="2"/>
        <v>0.003456083899</v>
      </c>
      <c r="D99" s="113">
        <v>0.0035</v>
      </c>
      <c r="E99" s="2">
        <v>45238.0</v>
      </c>
      <c r="F99" s="1">
        <v>19443.5</v>
      </c>
      <c r="G99" s="3">
        <f t="shared" si="3"/>
        <v>0.001896252325</v>
      </c>
      <c r="H99" s="113">
        <v>0.0019</v>
      </c>
    </row>
    <row r="100" ht="14.25" customHeight="1">
      <c r="A100" s="2">
        <v>45237.0</v>
      </c>
      <c r="B100" s="3">
        <v>419.55</v>
      </c>
      <c r="C100" s="3">
        <f t="shared" si="2"/>
        <v>-0.004035608309</v>
      </c>
      <c r="D100" s="113">
        <v>-0.004</v>
      </c>
      <c r="E100" s="2">
        <v>45237.0</v>
      </c>
      <c r="F100" s="1">
        <v>19406.7</v>
      </c>
      <c r="G100" s="3">
        <f t="shared" si="3"/>
        <v>-0.0002601517122</v>
      </c>
      <c r="H100" s="113">
        <v>-3.0E-4</v>
      </c>
    </row>
    <row r="101" ht="14.25" customHeight="1">
      <c r="A101" s="2">
        <v>45236.0</v>
      </c>
      <c r="B101" s="3">
        <v>421.25</v>
      </c>
      <c r="C101" s="3">
        <f t="shared" si="2"/>
        <v>0.0008315514374</v>
      </c>
      <c r="D101" s="113">
        <v>8.0E-4</v>
      </c>
      <c r="E101" s="2">
        <v>45236.0</v>
      </c>
      <c r="F101" s="1">
        <v>19411.75</v>
      </c>
      <c r="G101" s="3">
        <f t="shared" si="3"/>
        <v>0.009419882895</v>
      </c>
      <c r="H101" s="113">
        <v>0.0094</v>
      </c>
    </row>
    <row r="102" ht="14.25" customHeight="1">
      <c r="A102" s="2">
        <v>45233.0</v>
      </c>
      <c r="B102" s="3">
        <v>420.9</v>
      </c>
      <c r="C102" s="3">
        <f t="shared" si="2"/>
        <v>0.002859185132</v>
      </c>
      <c r="D102" s="113">
        <v>0.0029</v>
      </c>
      <c r="E102" s="2">
        <v>45233.0</v>
      </c>
      <c r="F102" s="1">
        <v>19230.6</v>
      </c>
      <c r="G102" s="3">
        <f t="shared" si="3"/>
        <v>0.005088001254</v>
      </c>
      <c r="H102" s="113">
        <v>0.0051</v>
      </c>
    </row>
    <row r="103" ht="14.25" customHeight="1">
      <c r="A103" s="2">
        <v>45232.0</v>
      </c>
      <c r="B103" s="3">
        <v>419.7</v>
      </c>
      <c r="C103" s="3">
        <f t="shared" si="2"/>
        <v>0.03209147916</v>
      </c>
      <c r="D103" s="113">
        <v>0.0321</v>
      </c>
      <c r="E103" s="2">
        <v>45232.0</v>
      </c>
      <c r="F103" s="1">
        <v>19133.25</v>
      </c>
      <c r="G103" s="3">
        <f t="shared" si="3"/>
        <v>0.007588543984</v>
      </c>
      <c r="H103" s="113">
        <v>0.0076</v>
      </c>
    </row>
    <row r="104" ht="14.25" customHeight="1">
      <c r="A104" s="2">
        <v>45231.0</v>
      </c>
      <c r="B104" s="3">
        <v>406.65</v>
      </c>
      <c r="C104" s="3">
        <f t="shared" si="2"/>
        <v>-0.04193662387</v>
      </c>
      <c r="D104" s="113">
        <v>-0.0419</v>
      </c>
      <c r="E104" s="2">
        <v>45231.0</v>
      </c>
      <c r="F104" s="1">
        <v>18989.15</v>
      </c>
      <c r="G104" s="3">
        <f t="shared" si="3"/>
        <v>-0.004740665423</v>
      </c>
      <c r="H104" s="113">
        <v>-0.0047</v>
      </c>
    </row>
    <row r="105" ht="14.25" customHeight="1">
      <c r="A105" s="2">
        <v>45230.0</v>
      </c>
      <c r="B105" s="3">
        <v>424.45</v>
      </c>
      <c r="C105" s="3">
        <f t="shared" si="2"/>
        <v>0.005924872615</v>
      </c>
      <c r="D105" s="113">
        <v>0.0059</v>
      </c>
      <c r="E105" s="2">
        <v>45230.0</v>
      </c>
      <c r="F105" s="1">
        <v>19079.6</v>
      </c>
      <c r="G105" s="3">
        <f t="shared" si="3"/>
        <v>-0.003202566233</v>
      </c>
      <c r="H105" s="113">
        <v>-0.0032</v>
      </c>
    </row>
    <row r="106" ht="14.25" customHeight="1">
      <c r="A106" s="2">
        <v>45229.0</v>
      </c>
      <c r="B106" s="3">
        <v>421.95</v>
      </c>
      <c r="C106" s="3">
        <f t="shared" si="2"/>
        <v>0.01126423008</v>
      </c>
      <c r="D106" s="113">
        <v>0.0113</v>
      </c>
      <c r="E106" s="2">
        <v>45229.0</v>
      </c>
      <c r="F106" s="1">
        <v>19140.9</v>
      </c>
      <c r="G106" s="3">
        <f t="shared" si="3"/>
        <v>0.004916720261</v>
      </c>
      <c r="H106" s="113">
        <v>0.0049</v>
      </c>
    </row>
    <row r="107" ht="14.25" customHeight="1">
      <c r="A107" s="2">
        <v>45226.0</v>
      </c>
      <c r="B107" s="3">
        <v>417.25</v>
      </c>
      <c r="C107" s="3">
        <f t="shared" si="2"/>
        <v>0.002282008167</v>
      </c>
      <c r="D107" s="113">
        <v>0.0023</v>
      </c>
      <c r="E107" s="2">
        <v>45226.0</v>
      </c>
      <c r="F107" s="1">
        <v>19047.25</v>
      </c>
      <c r="G107" s="3">
        <f t="shared" si="3"/>
        <v>0.01007570033</v>
      </c>
      <c r="H107" s="113">
        <v>0.0101</v>
      </c>
    </row>
    <row r="108" ht="14.25" customHeight="1">
      <c r="A108" s="2">
        <v>45225.0</v>
      </c>
      <c r="B108" s="3">
        <v>416.3</v>
      </c>
      <c r="C108" s="3">
        <f t="shared" si="2"/>
        <v>-0.003947840651</v>
      </c>
      <c r="D108" s="113">
        <v>-0.0039</v>
      </c>
      <c r="E108" s="2">
        <v>45225.0</v>
      </c>
      <c r="F108" s="1">
        <v>18857.25</v>
      </c>
      <c r="G108" s="3">
        <f t="shared" si="3"/>
        <v>-0.01385304477</v>
      </c>
      <c r="H108" s="113">
        <v>-0.0139</v>
      </c>
    </row>
    <row r="109" ht="14.25" customHeight="1">
      <c r="A109" s="2">
        <v>45224.0</v>
      </c>
      <c r="B109" s="3">
        <v>417.95</v>
      </c>
      <c r="C109" s="3">
        <f t="shared" si="2"/>
        <v>0.004808270225</v>
      </c>
      <c r="D109" s="113">
        <v>0.0048</v>
      </c>
      <c r="E109" s="2">
        <v>45224.0</v>
      </c>
      <c r="F109" s="1">
        <v>19122.15</v>
      </c>
      <c r="G109" s="3">
        <f t="shared" si="3"/>
        <v>-0.008277256992</v>
      </c>
      <c r="H109" s="113">
        <v>-0.0083</v>
      </c>
    </row>
    <row r="110" ht="14.25" customHeight="1">
      <c r="A110" s="2">
        <v>45222.0</v>
      </c>
      <c r="B110" s="3">
        <v>415.95</v>
      </c>
      <c r="C110" s="3">
        <f t="shared" si="2"/>
        <v>-0.03458280144</v>
      </c>
      <c r="D110" s="113">
        <v>-0.0346</v>
      </c>
      <c r="E110" s="2">
        <v>45222.0</v>
      </c>
      <c r="F110" s="1">
        <v>19281.75</v>
      </c>
      <c r="G110" s="3">
        <f t="shared" si="3"/>
        <v>-0.0133502877</v>
      </c>
      <c r="H110" s="113">
        <v>-0.0134</v>
      </c>
    </row>
    <row r="111" ht="14.25" customHeight="1">
      <c r="A111" s="2">
        <v>45219.0</v>
      </c>
      <c r="B111" s="3">
        <v>430.85</v>
      </c>
      <c r="C111" s="3">
        <f t="shared" si="2"/>
        <v>-0.01508743856</v>
      </c>
      <c r="D111" s="113">
        <v>-0.0151</v>
      </c>
      <c r="E111" s="2">
        <v>45219.0</v>
      </c>
      <c r="F111" s="1">
        <v>19542.65</v>
      </c>
      <c r="G111" s="3">
        <f t="shared" si="3"/>
        <v>-0.004180955632</v>
      </c>
      <c r="H111" s="113">
        <v>-0.0042</v>
      </c>
    </row>
    <row r="112" ht="14.25" customHeight="1">
      <c r="A112" s="2">
        <v>45218.0</v>
      </c>
      <c r="B112" s="3">
        <v>437.45</v>
      </c>
      <c r="C112" s="3">
        <f t="shared" si="2"/>
        <v>0.01027713626</v>
      </c>
      <c r="D112" s="113">
        <v>0.0103</v>
      </c>
      <c r="E112" s="2">
        <v>45218.0</v>
      </c>
      <c r="F112" s="1">
        <v>19624.7</v>
      </c>
      <c r="G112" s="3">
        <f t="shared" si="3"/>
        <v>-0.002358790307</v>
      </c>
      <c r="H112" s="113">
        <v>-0.0024</v>
      </c>
    </row>
    <row r="113" ht="14.25" customHeight="1">
      <c r="A113" s="2">
        <v>45217.0</v>
      </c>
      <c r="B113" s="3">
        <v>433.0</v>
      </c>
      <c r="C113" s="3">
        <f t="shared" si="2"/>
        <v>-0.0218005196</v>
      </c>
      <c r="D113" s="113">
        <v>-0.0218</v>
      </c>
      <c r="E113" s="2">
        <v>45217.0</v>
      </c>
      <c r="F113" s="1">
        <v>19671.1</v>
      </c>
      <c r="G113" s="3">
        <f t="shared" si="3"/>
        <v>-0.007086793024</v>
      </c>
      <c r="H113" s="113">
        <v>-0.0071</v>
      </c>
    </row>
    <row r="114" ht="14.25" customHeight="1">
      <c r="A114" s="2">
        <v>45216.0</v>
      </c>
      <c r="B114" s="3">
        <v>442.65</v>
      </c>
      <c r="C114" s="3">
        <f t="shared" si="2"/>
        <v>-0.001353637902</v>
      </c>
      <c r="D114" s="113">
        <v>-0.0014</v>
      </c>
      <c r="E114" s="2">
        <v>45216.0</v>
      </c>
      <c r="F114" s="1">
        <v>19811.5</v>
      </c>
      <c r="G114" s="3">
        <f t="shared" si="3"/>
        <v>0.004041709428</v>
      </c>
      <c r="H114" s="113">
        <v>0.004</v>
      </c>
    </row>
    <row r="115" ht="14.25" customHeight="1">
      <c r="A115" s="2">
        <v>45215.0</v>
      </c>
      <c r="B115" s="3">
        <v>443.25</v>
      </c>
      <c r="C115" s="3">
        <f t="shared" si="2"/>
        <v>0.007615367129</v>
      </c>
      <c r="D115" s="113">
        <v>0.0076</v>
      </c>
      <c r="E115" s="2">
        <v>45215.0</v>
      </c>
      <c r="F115" s="1">
        <v>19731.75</v>
      </c>
      <c r="G115" s="3">
        <f t="shared" si="3"/>
        <v>-0.0009771632394</v>
      </c>
      <c r="H115" s="113">
        <v>-0.001</v>
      </c>
    </row>
    <row r="116" ht="14.25" customHeight="1">
      <c r="A116" s="2">
        <v>45212.0</v>
      </c>
      <c r="B116" s="3">
        <v>439.9</v>
      </c>
      <c r="C116" s="3">
        <f t="shared" si="2"/>
        <v>-0.01279174147</v>
      </c>
      <c r="D116" s="113">
        <v>-0.0128</v>
      </c>
      <c r="E116" s="2">
        <v>45212.0</v>
      </c>
      <c r="F116" s="1">
        <v>19751.05</v>
      </c>
      <c r="G116" s="3">
        <f t="shared" si="3"/>
        <v>-0.002169849449</v>
      </c>
      <c r="H116" s="113">
        <v>-0.0022</v>
      </c>
    </row>
    <row r="117" ht="14.25" customHeight="1">
      <c r="A117" s="2">
        <v>45211.0</v>
      </c>
      <c r="B117" s="3">
        <v>445.6</v>
      </c>
      <c r="C117" s="3">
        <f t="shared" si="2"/>
        <v>0.001123343069</v>
      </c>
      <c r="D117" s="113">
        <v>0.0011</v>
      </c>
      <c r="E117" s="2">
        <v>45211.0</v>
      </c>
      <c r="F117" s="1">
        <v>19794.0</v>
      </c>
      <c r="G117" s="3">
        <f t="shared" si="3"/>
        <v>-0.000875760612</v>
      </c>
      <c r="H117" s="113">
        <v>-9.0E-4</v>
      </c>
    </row>
    <row r="118" ht="14.25" customHeight="1">
      <c r="A118" s="2">
        <v>45210.0</v>
      </c>
      <c r="B118" s="3">
        <v>445.1</v>
      </c>
      <c r="C118" s="3">
        <f t="shared" si="2"/>
        <v>0.01806953339</v>
      </c>
      <c r="D118" s="113">
        <v>0.0181</v>
      </c>
      <c r="E118" s="2">
        <v>45210.0</v>
      </c>
      <c r="F118" s="1">
        <v>19811.35</v>
      </c>
      <c r="G118" s="3">
        <f t="shared" si="3"/>
        <v>0.006170692006</v>
      </c>
      <c r="H118" s="113">
        <v>0.0062</v>
      </c>
      <c r="L118" s="70" t="s">
        <v>53</v>
      </c>
      <c r="M118" s="69"/>
      <c r="N118" s="71"/>
      <c r="O118" s="71" t="s">
        <v>54</v>
      </c>
      <c r="P118" s="71"/>
      <c r="Q118" s="3"/>
      <c r="R118" s="3"/>
    </row>
    <row r="119" ht="14.25" customHeight="1">
      <c r="A119" s="2">
        <v>45209.0</v>
      </c>
      <c r="B119" s="3">
        <v>437.2</v>
      </c>
      <c r="C119" s="3">
        <f t="shared" si="2"/>
        <v>0.01627150163</v>
      </c>
      <c r="D119" s="113">
        <v>0.0163</v>
      </c>
      <c r="E119" s="2">
        <v>45209.0</v>
      </c>
      <c r="F119" s="1">
        <v>19689.85</v>
      </c>
      <c r="G119" s="3">
        <f t="shared" si="3"/>
        <v>0.009096802794</v>
      </c>
      <c r="H119" s="113">
        <v>0.0091</v>
      </c>
      <c r="L119" s="72">
        <f>_xlfn.VAR.P(C9:C750)</f>
        <v>0.0004826059304</v>
      </c>
      <c r="M119" s="69"/>
      <c r="N119" s="69"/>
      <c r="O119" s="73">
        <f>_xlfn.VAR.P(G8:G750)</f>
        <v>0.00007492099614</v>
      </c>
      <c r="P119" s="69"/>
      <c r="Q119" s="3"/>
      <c r="R119" s="3"/>
    </row>
    <row r="120" ht="14.25" customHeight="1">
      <c r="A120" s="2">
        <v>45208.0</v>
      </c>
      <c r="B120" s="3">
        <v>430.2</v>
      </c>
      <c r="C120" s="3">
        <f t="shared" si="2"/>
        <v>-0.0126233647</v>
      </c>
      <c r="D120" s="113">
        <v>-0.0126</v>
      </c>
      <c r="E120" s="2">
        <v>45208.0</v>
      </c>
      <c r="F120" s="1">
        <v>19512.35</v>
      </c>
      <c r="G120" s="3">
        <f t="shared" si="3"/>
        <v>-0.007181926883</v>
      </c>
      <c r="H120" s="113">
        <v>-0.0072</v>
      </c>
      <c r="L120" s="74">
        <f>L119-Q121</f>
        <v>0.0004826057618</v>
      </c>
      <c r="M120" s="75" t="s">
        <v>56</v>
      </c>
      <c r="N120" s="51"/>
      <c r="O120" s="3"/>
      <c r="P120" s="3"/>
      <c r="Q120" s="76" t="s">
        <v>57</v>
      </c>
      <c r="R120" s="3"/>
    </row>
    <row r="121" ht="14.25" customHeight="1">
      <c r="A121" s="2">
        <v>45205.0</v>
      </c>
      <c r="B121" s="3">
        <v>435.7</v>
      </c>
      <c r="C121" s="3">
        <f t="shared" si="2"/>
        <v>0.006584267067</v>
      </c>
      <c r="D121" s="113">
        <v>0.0066</v>
      </c>
      <c r="E121" s="2">
        <v>45205.0</v>
      </c>
      <c r="F121" s="1">
        <v>19653.5</v>
      </c>
      <c r="G121" s="3">
        <f t="shared" si="3"/>
        <v>0.005512707366</v>
      </c>
      <c r="H121" s="113">
        <v>0.0055</v>
      </c>
      <c r="L121" s="77"/>
      <c r="M121" s="69"/>
      <c r="N121" s="69"/>
      <c r="O121" s="3"/>
      <c r="P121" s="3"/>
      <c r="Q121" s="78">
        <f>O119*H9^2</f>
        <v>0.0000000001685722413</v>
      </c>
      <c r="R121" s="3"/>
    </row>
    <row r="122" ht="14.25" customHeight="1">
      <c r="A122" s="2">
        <v>45204.0</v>
      </c>
      <c r="B122" s="3">
        <v>432.85</v>
      </c>
      <c r="C122" s="3">
        <f t="shared" si="2"/>
        <v>0.007447922728</v>
      </c>
      <c r="D122" s="113">
        <v>0.0074</v>
      </c>
      <c r="E122" s="2">
        <v>45204.0</v>
      </c>
      <c r="F122" s="1">
        <v>19545.75</v>
      </c>
      <c r="G122" s="3">
        <f t="shared" si="3"/>
        <v>0.005641563894</v>
      </c>
      <c r="H122" s="113">
        <v>0.0056</v>
      </c>
    </row>
    <row r="123" ht="14.25" customHeight="1">
      <c r="A123" s="2">
        <v>45203.0</v>
      </c>
      <c r="B123" s="3">
        <v>429.65</v>
      </c>
      <c r="C123" s="3">
        <f t="shared" si="2"/>
        <v>-0.005900046275</v>
      </c>
      <c r="D123" s="113">
        <v>-0.0059</v>
      </c>
      <c r="E123" s="2">
        <v>45203.0</v>
      </c>
      <c r="F123" s="1">
        <v>19436.1</v>
      </c>
      <c r="G123" s="3">
        <f t="shared" si="3"/>
        <v>-0.004744287269</v>
      </c>
      <c r="H123" s="113">
        <v>-0.0047</v>
      </c>
    </row>
    <row r="124" ht="14.25" customHeight="1">
      <c r="A124" s="2">
        <v>45202.0</v>
      </c>
      <c r="B124" s="3">
        <v>432.2</v>
      </c>
      <c r="C124" s="3">
        <f t="shared" si="2"/>
        <v>0.01741996234</v>
      </c>
      <c r="D124" s="113">
        <v>0.0174</v>
      </c>
      <c r="E124" s="2">
        <v>45202.0</v>
      </c>
      <c r="F124" s="1">
        <v>19528.75</v>
      </c>
      <c r="G124" s="3">
        <f t="shared" si="3"/>
        <v>-0.005578385094</v>
      </c>
      <c r="H124" s="113">
        <v>-0.0056</v>
      </c>
    </row>
    <row r="125" ht="14.25" customHeight="1">
      <c r="A125" s="2">
        <v>45198.0</v>
      </c>
      <c r="B125" s="3">
        <v>424.8</v>
      </c>
      <c r="C125" s="3">
        <f t="shared" si="2"/>
        <v>0.01166944511</v>
      </c>
      <c r="D125" s="113">
        <v>0.0117</v>
      </c>
      <c r="E125" s="2">
        <v>45198.0</v>
      </c>
      <c r="F125" s="1">
        <v>19638.3</v>
      </c>
      <c r="G125" s="3">
        <f t="shared" si="3"/>
        <v>0.005877517152</v>
      </c>
      <c r="H125" s="113">
        <v>0.0059</v>
      </c>
    </row>
    <row r="126" ht="14.25" customHeight="1">
      <c r="A126" s="2">
        <v>45197.0</v>
      </c>
      <c r="B126" s="3">
        <v>419.9</v>
      </c>
      <c r="C126" s="3">
        <f t="shared" si="2"/>
        <v>-0.02450923452</v>
      </c>
      <c r="D126" s="113">
        <v>-0.0245</v>
      </c>
      <c r="E126" s="2">
        <v>45197.0</v>
      </c>
      <c r="F126" s="1">
        <v>19523.55</v>
      </c>
      <c r="G126" s="3">
        <f t="shared" si="3"/>
        <v>-0.009783708528</v>
      </c>
      <c r="H126" s="113">
        <v>-0.0098</v>
      </c>
    </row>
    <row r="127" ht="14.25" customHeight="1">
      <c r="A127" s="2">
        <v>45196.0</v>
      </c>
      <c r="B127" s="3">
        <v>430.45</v>
      </c>
      <c r="C127" s="3">
        <f t="shared" si="2"/>
        <v>0.001628853985</v>
      </c>
      <c r="D127" s="113">
        <v>0.0016</v>
      </c>
      <c r="E127" s="2">
        <v>45196.0</v>
      </c>
      <c r="F127" s="1">
        <v>19716.45</v>
      </c>
      <c r="G127" s="3">
        <f t="shared" si="3"/>
        <v>0.002631619094</v>
      </c>
      <c r="H127" s="113">
        <v>0.0026</v>
      </c>
    </row>
    <row r="128" ht="14.25" customHeight="1">
      <c r="A128" s="2">
        <v>45195.0</v>
      </c>
      <c r="B128" s="3">
        <v>429.75</v>
      </c>
      <c r="C128" s="3">
        <f t="shared" si="2"/>
        <v>0.01619768267</v>
      </c>
      <c r="D128" s="113">
        <v>0.0162</v>
      </c>
      <c r="E128" s="2">
        <v>45195.0</v>
      </c>
      <c r="F128" s="1">
        <v>19664.7</v>
      </c>
      <c r="G128" s="3">
        <f t="shared" si="3"/>
        <v>-0.0005006467746</v>
      </c>
      <c r="H128" s="113">
        <v>-5.0E-4</v>
      </c>
    </row>
    <row r="129" ht="14.25" customHeight="1">
      <c r="A129" s="2">
        <v>45194.0</v>
      </c>
      <c r="B129" s="3">
        <v>422.9</v>
      </c>
      <c r="C129" s="3">
        <f t="shared" si="2"/>
        <v>0.004632379142</v>
      </c>
      <c r="D129" s="113">
        <v>0.0046</v>
      </c>
      <c r="E129" s="2">
        <v>45194.0</v>
      </c>
      <c r="F129" s="1">
        <v>19674.55</v>
      </c>
      <c r="G129" s="3">
        <f t="shared" si="3"/>
        <v>0.00001524835762</v>
      </c>
      <c r="H129" s="113">
        <v>0.0</v>
      </c>
    </row>
    <row r="130" ht="14.25" customHeight="1">
      <c r="A130" s="2">
        <v>45191.0</v>
      </c>
      <c r="B130" s="3">
        <v>420.95</v>
      </c>
      <c r="C130" s="3">
        <f t="shared" si="2"/>
        <v>-0.0120863647</v>
      </c>
      <c r="D130" s="113">
        <v>-0.0121</v>
      </c>
      <c r="E130" s="2">
        <v>45191.0</v>
      </c>
      <c r="F130" s="1">
        <v>19674.25</v>
      </c>
      <c r="G130" s="3">
        <f t="shared" si="3"/>
        <v>-0.003449437377</v>
      </c>
      <c r="H130" s="113">
        <v>-0.0034</v>
      </c>
    </row>
    <row r="131" ht="14.25" customHeight="1">
      <c r="A131" s="2">
        <v>45190.0</v>
      </c>
      <c r="B131" s="3">
        <v>426.1</v>
      </c>
      <c r="C131" s="3">
        <f t="shared" si="2"/>
        <v>-0.004788041574</v>
      </c>
      <c r="D131" s="113">
        <v>-0.0048</v>
      </c>
      <c r="E131" s="2">
        <v>45190.0</v>
      </c>
      <c r="F131" s="1">
        <v>19742.35</v>
      </c>
      <c r="G131" s="3">
        <f t="shared" si="3"/>
        <v>-0.007991900067</v>
      </c>
      <c r="H131" s="113">
        <v>-0.008</v>
      </c>
    </row>
    <row r="132" ht="14.25" customHeight="1">
      <c r="A132" s="2">
        <v>45189.0</v>
      </c>
      <c r="B132" s="3">
        <v>428.15</v>
      </c>
      <c r="C132" s="3">
        <f t="shared" si="2"/>
        <v>-0.01946639185</v>
      </c>
      <c r="D132" s="113">
        <v>-0.0195</v>
      </c>
      <c r="E132" s="2">
        <v>45189.0</v>
      </c>
      <c r="F132" s="1">
        <v>19901.4</v>
      </c>
      <c r="G132" s="3">
        <f t="shared" si="3"/>
        <v>-0.01151823099</v>
      </c>
      <c r="H132" s="113">
        <v>-0.0115</v>
      </c>
    </row>
    <row r="133" ht="14.25" customHeight="1">
      <c r="A133" s="2">
        <v>45187.0</v>
      </c>
      <c r="B133" s="3">
        <v>436.65</v>
      </c>
      <c r="C133" s="3">
        <f t="shared" si="2"/>
        <v>-0.01887428379</v>
      </c>
      <c r="D133" s="113">
        <v>-0.0189</v>
      </c>
      <c r="E133" s="2">
        <v>45187.0</v>
      </c>
      <c r="F133" s="1">
        <v>20133.3</v>
      </c>
      <c r="G133" s="3">
        <f t="shared" si="3"/>
        <v>-0.002924374825</v>
      </c>
      <c r="H133" s="113">
        <v>-0.0029</v>
      </c>
    </row>
    <row r="134" ht="14.25" customHeight="1">
      <c r="A134" s="2">
        <v>45184.0</v>
      </c>
      <c r="B134" s="3">
        <v>445.05</v>
      </c>
      <c r="C134" s="3">
        <f t="shared" si="2"/>
        <v>-0.0003369272237</v>
      </c>
      <c r="D134" s="113">
        <v>-3.0E-4</v>
      </c>
      <c r="E134" s="2">
        <v>45184.0</v>
      </c>
      <c r="F134" s="1">
        <v>20192.35</v>
      </c>
      <c r="G134" s="3">
        <f t="shared" si="3"/>
        <v>0.004439613791</v>
      </c>
      <c r="H134" s="113">
        <v>0.0044</v>
      </c>
    </row>
    <row r="135" ht="14.25" customHeight="1">
      <c r="A135" s="2">
        <v>45183.0</v>
      </c>
      <c r="B135" s="3">
        <v>445.2</v>
      </c>
      <c r="C135" s="3">
        <f t="shared" si="2"/>
        <v>0.00292858752</v>
      </c>
      <c r="D135" s="113">
        <v>0.0029</v>
      </c>
      <c r="E135" s="2">
        <v>45183.0</v>
      </c>
      <c r="F135" s="1">
        <v>20103.1</v>
      </c>
      <c r="G135" s="3">
        <f t="shared" si="3"/>
        <v>0.001649227703</v>
      </c>
      <c r="H135" s="113">
        <v>0.0016</v>
      </c>
    </row>
    <row r="136" ht="14.25" customHeight="1">
      <c r="A136" s="2">
        <v>45182.0</v>
      </c>
      <c r="B136" s="3">
        <v>443.9</v>
      </c>
      <c r="C136" s="3">
        <f t="shared" si="2"/>
        <v>-0.002471910112</v>
      </c>
      <c r="D136" s="113">
        <v>-0.0025</v>
      </c>
      <c r="E136" s="2">
        <v>45182.0</v>
      </c>
      <c r="F136" s="1">
        <v>20070.0</v>
      </c>
      <c r="G136" s="3">
        <f t="shared" si="3"/>
        <v>0.003841306044</v>
      </c>
      <c r="H136" s="113">
        <v>0.0038</v>
      </c>
    </row>
    <row r="137" ht="14.25" customHeight="1">
      <c r="A137" s="2">
        <v>45181.0</v>
      </c>
      <c r="B137" s="3">
        <v>445.0</v>
      </c>
      <c r="C137" s="3">
        <f t="shared" si="2"/>
        <v>-0.01308494123</v>
      </c>
      <c r="D137" s="113">
        <v>-0.0131</v>
      </c>
      <c r="E137" s="2">
        <v>45181.0</v>
      </c>
      <c r="F137" s="1">
        <v>19993.2</v>
      </c>
      <c r="G137" s="3">
        <f t="shared" si="3"/>
        <v>-0.000157528749</v>
      </c>
      <c r="H137" s="113">
        <v>-2.0E-4</v>
      </c>
    </row>
    <row r="138" ht="14.25" customHeight="1">
      <c r="A138" s="2">
        <v>45180.0</v>
      </c>
      <c r="B138" s="3">
        <v>450.9</v>
      </c>
      <c r="C138" s="3">
        <f t="shared" si="2"/>
        <v>0.02663934426</v>
      </c>
      <c r="D138" s="113">
        <v>0.0266</v>
      </c>
      <c r="E138" s="2">
        <v>45180.0</v>
      </c>
      <c r="F138" s="1">
        <v>19996.35</v>
      </c>
      <c r="G138" s="3">
        <f t="shared" si="3"/>
        <v>0.008900123361</v>
      </c>
      <c r="H138" s="113">
        <v>0.0089</v>
      </c>
      <c r="L138" s="120" t="s">
        <v>58</v>
      </c>
      <c r="M138" s="69"/>
      <c r="N138" s="69"/>
      <c r="O138" s="69"/>
    </row>
    <row r="139" ht="14.25" customHeight="1">
      <c r="A139" s="2">
        <v>45177.0</v>
      </c>
      <c r="B139" s="3">
        <v>439.2</v>
      </c>
      <c r="C139" s="3">
        <f t="shared" si="2"/>
        <v>-0.0005688929343</v>
      </c>
      <c r="D139" s="113">
        <v>-6.0E-4</v>
      </c>
      <c r="E139" s="2">
        <v>45177.0</v>
      </c>
      <c r="F139" s="1">
        <v>19819.95</v>
      </c>
      <c r="G139" s="3">
        <f t="shared" si="3"/>
        <v>0.004709269759</v>
      </c>
      <c r="H139" s="113">
        <v>0.0047</v>
      </c>
      <c r="L139" s="121" t="s">
        <v>101</v>
      </c>
      <c r="M139" s="122" t="s">
        <v>59</v>
      </c>
      <c r="N139" s="122" t="s">
        <v>60</v>
      </c>
      <c r="O139" s="122" t="s">
        <v>58</v>
      </c>
    </row>
    <row r="140" ht="14.25" customHeight="1">
      <c r="A140" s="2">
        <v>45176.0</v>
      </c>
      <c r="B140" s="3">
        <v>439.45</v>
      </c>
      <c r="C140" s="3">
        <f t="shared" si="2"/>
        <v>0.003883495146</v>
      </c>
      <c r="D140" s="113">
        <v>0.0039</v>
      </c>
      <c r="E140" s="2">
        <v>45176.0</v>
      </c>
      <c r="F140" s="1">
        <v>19727.05</v>
      </c>
      <c r="G140" s="3">
        <f t="shared" si="3"/>
        <v>0.005915032596</v>
      </c>
      <c r="H140" s="113">
        <v>0.0059</v>
      </c>
      <c r="L140" s="121">
        <v>2022.0</v>
      </c>
      <c r="M140" s="123">
        <v>360.7</v>
      </c>
      <c r="N140" s="129">
        <v>6.3</v>
      </c>
      <c r="O140" s="124">
        <f>AMBUJA!$N140/AMBUJA!$M140</f>
        <v>0.01746603826</v>
      </c>
    </row>
    <row r="141" ht="14.25" customHeight="1">
      <c r="A141" s="2">
        <v>45175.0</v>
      </c>
      <c r="B141" s="3">
        <v>437.75</v>
      </c>
      <c r="C141" s="3">
        <f t="shared" si="2"/>
        <v>-0.005565651976</v>
      </c>
      <c r="D141" s="113">
        <v>-0.0056</v>
      </c>
      <c r="E141" s="2">
        <v>45175.0</v>
      </c>
      <c r="F141" s="1">
        <v>19611.05</v>
      </c>
      <c r="G141" s="3">
        <f t="shared" si="3"/>
        <v>0.001846752729</v>
      </c>
      <c r="H141" s="113">
        <v>0.0018</v>
      </c>
      <c r="L141" s="121">
        <v>2023.0</v>
      </c>
      <c r="M141" s="125">
        <v>427.3</v>
      </c>
      <c r="N141" s="122">
        <v>2.5</v>
      </c>
      <c r="O141" s="124">
        <f>AMBUJA!$N141/AMBUJA!$M141</f>
        <v>0.005850690381</v>
      </c>
    </row>
    <row r="142" ht="14.25" customHeight="1">
      <c r="A142" s="2">
        <v>45174.0</v>
      </c>
      <c r="B142" s="3">
        <v>440.2</v>
      </c>
      <c r="C142" s="3">
        <f t="shared" si="2"/>
        <v>-0.002153462541</v>
      </c>
      <c r="D142" s="113">
        <v>-0.0022</v>
      </c>
      <c r="E142" s="2">
        <v>45174.0</v>
      </c>
      <c r="F142" s="1">
        <v>19574.9</v>
      </c>
      <c r="G142" s="3">
        <f t="shared" si="3"/>
        <v>0.002360616116</v>
      </c>
      <c r="H142" s="113">
        <v>0.0024</v>
      </c>
      <c r="L142" s="121">
        <v>2024.0</v>
      </c>
      <c r="M142" s="126">
        <v>612.45</v>
      </c>
      <c r="N142" s="122">
        <v>0.0</v>
      </c>
      <c r="O142" s="124">
        <f>AMBUJA!$N142/AMBUJA!$M142</f>
        <v>0</v>
      </c>
    </row>
    <row r="143" ht="14.25" customHeight="1">
      <c r="A143" s="2">
        <v>45173.0</v>
      </c>
      <c r="B143" s="3">
        <v>441.15</v>
      </c>
      <c r="C143" s="3">
        <f t="shared" si="2"/>
        <v>0.01670891911</v>
      </c>
      <c r="D143" s="113">
        <v>0.0167</v>
      </c>
      <c r="E143" s="2">
        <v>45173.0</v>
      </c>
      <c r="F143" s="1">
        <v>19528.8</v>
      </c>
      <c r="G143" s="3">
        <f t="shared" si="3"/>
        <v>0.004810833895</v>
      </c>
      <c r="H143" s="113">
        <v>0.0048</v>
      </c>
      <c r="L143" s="121"/>
      <c r="M143" s="122"/>
      <c r="N143" s="122" t="s">
        <v>62</v>
      </c>
      <c r="O143" s="124">
        <f>AVERAGE(O140:O142)</f>
        <v>0.00777224288</v>
      </c>
    </row>
    <row r="144" ht="14.25" customHeight="1">
      <c r="A144" s="2">
        <v>45170.0</v>
      </c>
      <c r="B144" s="3">
        <v>433.9</v>
      </c>
      <c r="C144" s="3">
        <f t="shared" si="2"/>
        <v>0.01283846872</v>
      </c>
      <c r="D144" s="113">
        <v>0.0128</v>
      </c>
      <c r="E144" s="2">
        <v>45170.0</v>
      </c>
      <c r="F144" s="1">
        <v>19435.3</v>
      </c>
      <c r="G144" s="3">
        <f t="shared" si="3"/>
        <v>0.009426710571</v>
      </c>
      <c r="H144" s="113">
        <v>0.0094</v>
      </c>
    </row>
    <row r="145" ht="14.25" customHeight="1">
      <c r="A145" s="2">
        <v>45169.0</v>
      </c>
      <c r="B145" s="3">
        <v>428.4</v>
      </c>
      <c r="C145" s="3">
        <f t="shared" si="2"/>
        <v>-0.03524377885</v>
      </c>
      <c r="D145" s="113">
        <v>-0.0352</v>
      </c>
      <c r="E145" s="2">
        <v>45169.0</v>
      </c>
      <c r="F145" s="1">
        <v>19253.8</v>
      </c>
      <c r="G145" s="3">
        <f t="shared" si="3"/>
        <v>-0.004840431168</v>
      </c>
      <c r="H145" s="113">
        <v>-0.0048</v>
      </c>
    </row>
    <row r="146" ht="14.25" customHeight="1">
      <c r="A146" s="2">
        <v>45168.0</v>
      </c>
      <c r="B146" s="3">
        <v>444.05</v>
      </c>
      <c r="C146" s="3">
        <f t="shared" si="2"/>
        <v>0.006459655485</v>
      </c>
      <c r="D146" s="113">
        <v>0.0065</v>
      </c>
      <c r="E146" s="2">
        <v>45168.0</v>
      </c>
      <c r="F146" s="1">
        <v>19347.45</v>
      </c>
      <c r="G146" s="3">
        <f t="shared" si="3"/>
        <v>0.0002481562764</v>
      </c>
      <c r="H146" s="113">
        <v>2.0E-4</v>
      </c>
    </row>
    <row r="147" ht="14.25" customHeight="1">
      <c r="A147" s="2">
        <v>45167.0</v>
      </c>
      <c r="B147" s="3">
        <v>441.2</v>
      </c>
      <c r="C147" s="3">
        <f t="shared" si="2"/>
        <v>0.005354904865</v>
      </c>
      <c r="D147" s="113">
        <v>0.0054</v>
      </c>
      <c r="E147" s="2">
        <v>45167.0</v>
      </c>
      <c r="F147" s="1">
        <v>19342.65</v>
      </c>
      <c r="G147" s="3">
        <f t="shared" si="3"/>
        <v>0.001895778784</v>
      </c>
      <c r="H147" s="113">
        <v>0.0019</v>
      </c>
    </row>
    <row r="148" ht="14.25" customHeight="1">
      <c r="A148" s="2">
        <v>45166.0</v>
      </c>
      <c r="B148" s="3">
        <v>438.85</v>
      </c>
      <c r="C148" s="3">
        <f t="shared" si="2"/>
        <v>0.009779107225</v>
      </c>
      <c r="D148" s="113">
        <v>0.0098</v>
      </c>
      <c r="E148" s="2">
        <v>45166.0</v>
      </c>
      <c r="F148" s="1">
        <v>19306.05</v>
      </c>
      <c r="G148" s="3">
        <f t="shared" si="3"/>
        <v>0.002089194324</v>
      </c>
      <c r="H148" s="113">
        <v>0.0021</v>
      </c>
    </row>
    <row r="149" ht="14.25" customHeight="1">
      <c r="A149" s="2">
        <v>45163.0</v>
      </c>
      <c r="B149" s="3">
        <v>434.6</v>
      </c>
      <c r="C149" s="3">
        <f t="shared" si="2"/>
        <v>-0.03196347032</v>
      </c>
      <c r="D149" s="113">
        <v>-0.032</v>
      </c>
      <c r="E149" s="2">
        <v>45163.0</v>
      </c>
      <c r="F149" s="1">
        <v>19265.8</v>
      </c>
      <c r="G149" s="3">
        <f t="shared" si="3"/>
        <v>-0.006236234119</v>
      </c>
      <c r="H149" s="113">
        <v>-0.0062</v>
      </c>
    </row>
    <row r="150" ht="14.25" customHeight="1">
      <c r="A150" s="2">
        <v>45162.0</v>
      </c>
      <c r="B150" s="3">
        <v>448.95</v>
      </c>
      <c r="C150" s="3">
        <f t="shared" si="2"/>
        <v>-0.009596293845</v>
      </c>
      <c r="D150" s="113">
        <v>-0.0096</v>
      </c>
      <c r="E150" s="2">
        <v>45162.0</v>
      </c>
      <c r="F150" s="1">
        <v>19386.7</v>
      </c>
      <c r="G150" s="3">
        <f t="shared" si="3"/>
        <v>-0.002946924501</v>
      </c>
      <c r="H150" s="113">
        <v>-0.0029</v>
      </c>
    </row>
    <row r="151" ht="14.25" customHeight="1">
      <c r="A151" s="2">
        <v>45161.0</v>
      </c>
      <c r="B151" s="3">
        <v>453.3</v>
      </c>
      <c r="C151" s="3">
        <f t="shared" si="2"/>
        <v>-0.02263906856</v>
      </c>
      <c r="D151" s="113">
        <v>-0.0226</v>
      </c>
      <c r="E151" s="2">
        <v>45161.0</v>
      </c>
      <c r="F151" s="1">
        <v>19444.0</v>
      </c>
      <c r="G151" s="3">
        <f t="shared" si="3"/>
        <v>0.002451479523</v>
      </c>
      <c r="H151" s="113">
        <v>0.0025</v>
      </c>
    </row>
    <row r="152" ht="14.25" customHeight="1">
      <c r="A152" s="2">
        <v>45160.0</v>
      </c>
      <c r="B152" s="3">
        <v>463.8</v>
      </c>
      <c r="C152" s="3">
        <f t="shared" si="2"/>
        <v>-0.003116603976</v>
      </c>
      <c r="D152" s="113">
        <v>-0.0031</v>
      </c>
      <c r="E152" s="2">
        <v>45160.0</v>
      </c>
      <c r="F152" s="1">
        <v>19396.45</v>
      </c>
      <c r="G152" s="3">
        <f t="shared" si="3"/>
        <v>0.0001469556967</v>
      </c>
      <c r="H152" s="113">
        <v>1.0E-4</v>
      </c>
    </row>
    <row r="153" ht="14.25" customHeight="1">
      <c r="A153" s="2">
        <v>45159.0</v>
      </c>
      <c r="B153" s="3">
        <v>465.25</v>
      </c>
      <c r="C153" s="3">
        <f t="shared" si="2"/>
        <v>0.02692859508</v>
      </c>
      <c r="D153" s="113">
        <v>0.0269</v>
      </c>
      <c r="E153" s="2">
        <v>45159.0</v>
      </c>
      <c r="F153" s="1">
        <v>19393.6</v>
      </c>
      <c r="G153" s="3">
        <f t="shared" si="3"/>
        <v>0.004321561459</v>
      </c>
      <c r="H153" s="113">
        <v>0.0043</v>
      </c>
    </row>
    <row r="154" ht="14.25" customHeight="1">
      <c r="A154" s="2">
        <v>45156.0</v>
      </c>
      <c r="B154" s="3">
        <v>453.05</v>
      </c>
      <c r="C154" s="3">
        <f t="shared" si="2"/>
        <v>0.01580717489</v>
      </c>
      <c r="D154" s="113">
        <v>0.0158</v>
      </c>
      <c r="E154" s="2">
        <v>45156.0</v>
      </c>
      <c r="F154" s="1">
        <v>19310.15</v>
      </c>
      <c r="G154" s="3">
        <f t="shared" si="3"/>
        <v>-0.002845302798</v>
      </c>
      <c r="H154" s="113">
        <v>-0.0028</v>
      </c>
    </row>
    <row r="155" ht="14.25" customHeight="1">
      <c r="A155" s="2">
        <v>45155.0</v>
      </c>
      <c r="B155" s="3">
        <v>446.0</v>
      </c>
      <c r="C155" s="3">
        <f t="shared" si="2"/>
        <v>0.02012808783</v>
      </c>
      <c r="D155" s="113">
        <v>0.0201</v>
      </c>
      <c r="E155" s="2">
        <v>45155.0</v>
      </c>
      <c r="F155" s="1">
        <v>19365.25</v>
      </c>
      <c r="G155" s="3">
        <f t="shared" si="3"/>
        <v>-0.005124582584</v>
      </c>
      <c r="H155" s="113">
        <v>-0.0051</v>
      </c>
    </row>
    <row r="156" ht="14.25" customHeight="1">
      <c r="A156" s="2">
        <v>45154.0</v>
      </c>
      <c r="B156" s="3">
        <v>437.2</v>
      </c>
      <c r="C156" s="3">
        <f t="shared" si="2"/>
        <v>-0.008504365574</v>
      </c>
      <c r="D156" s="113">
        <v>-0.0085</v>
      </c>
      <c r="E156" s="2">
        <v>45154.0</v>
      </c>
      <c r="F156" s="1">
        <v>19465.0</v>
      </c>
      <c r="G156" s="3">
        <f t="shared" si="3"/>
        <v>0.001566797276</v>
      </c>
      <c r="H156" s="113">
        <v>0.0016</v>
      </c>
    </row>
    <row r="157" ht="14.25" customHeight="1">
      <c r="A157" s="2">
        <v>45152.0</v>
      </c>
      <c r="B157" s="3">
        <v>440.95</v>
      </c>
      <c r="C157" s="3">
        <f t="shared" si="2"/>
        <v>-0.03385188431</v>
      </c>
      <c r="D157" s="113">
        <v>-0.0339</v>
      </c>
      <c r="E157" s="2">
        <v>45152.0</v>
      </c>
      <c r="F157" s="1">
        <v>19434.55</v>
      </c>
      <c r="G157" s="3">
        <f t="shared" si="3"/>
        <v>0.0003216956707</v>
      </c>
      <c r="H157" s="113">
        <v>3.0E-4</v>
      </c>
    </row>
    <row r="158" ht="14.25" customHeight="1">
      <c r="A158" s="2">
        <v>45149.0</v>
      </c>
      <c r="B158" s="3">
        <v>456.4</v>
      </c>
      <c r="C158" s="3">
        <f t="shared" si="2"/>
        <v>-0.001749781277</v>
      </c>
      <c r="D158" s="113">
        <v>-0.0017</v>
      </c>
      <c r="E158" s="2">
        <v>45149.0</v>
      </c>
      <c r="F158" s="1">
        <v>19428.3</v>
      </c>
      <c r="G158" s="3">
        <f t="shared" si="3"/>
        <v>-0.005874196008</v>
      </c>
      <c r="H158" s="113">
        <v>-0.0059</v>
      </c>
    </row>
    <row r="159" ht="14.25" customHeight="1">
      <c r="A159" s="2">
        <v>45148.0</v>
      </c>
      <c r="B159" s="3">
        <v>457.2</v>
      </c>
      <c r="C159" s="3">
        <f t="shared" si="2"/>
        <v>-0.01177996326</v>
      </c>
      <c r="D159" s="113">
        <v>-0.0118</v>
      </c>
      <c r="E159" s="2">
        <v>45148.0</v>
      </c>
      <c r="F159" s="1">
        <v>19543.1</v>
      </c>
      <c r="G159" s="3">
        <f t="shared" si="3"/>
        <v>-0.004556208949</v>
      </c>
      <c r="H159" s="113">
        <v>-0.0046</v>
      </c>
    </row>
    <row r="160" ht="14.25" customHeight="1">
      <c r="A160" s="2">
        <v>45147.0</v>
      </c>
      <c r="B160" s="3">
        <v>462.65</v>
      </c>
      <c r="C160" s="3">
        <f t="shared" si="2"/>
        <v>-0.007614757615</v>
      </c>
      <c r="D160" s="113">
        <v>-0.0076</v>
      </c>
      <c r="E160" s="2">
        <v>45147.0</v>
      </c>
      <c r="F160" s="1">
        <v>19632.55</v>
      </c>
      <c r="G160" s="3">
        <f t="shared" si="3"/>
        <v>0.003152647943</v>
      </c>
      <c r="H160" s="113">
        <v>0.0032</v>
      </c>
    </row>
    <row r="161" ht="14.25" customHeight="1">
      <c r="A161" s="2">
        <v>45146.0</v>
      </c>
      <c r="B161" s="3">
        <v>466.2</v>
      </c>
      <c r="C161" s="3">
        <f t="shared" si="2"/>
        <v>-0.01666315123</v>
      </c>
      <c r="D161" s="113">
        <v>-0.0167</v>
      </c>
      <c r="E161" s="2">
        <v>45146.0</v>
      </c>
      <c r="F161" s="1">
        <v>19570.85</v>
      </c>
      <c r="G161" s="3">
        <f t="shared" si="3"/>
        <v>-0.001349675721</v>
      </c>
      <c r="H161" s="113">
        <v>-0.0013</v>
      </c>
    </row>
    <row r="162" ht="14.25" customHeight="1">
      <c r="A162" s="2">
        <v>45145.0</v>
      </c>
      <c r="B162" s="3">
        <v>474.1</v>
      </c>
      <c r="C162" s="3">
        <f t="shared" si="2"/>
        <v>0.00498145204</v>
      </c>
      <c r="D162" s="113">
        <v>0.005</v>
      </c>
      <c r="E162" s="2">
        <v>45145.0</v>
      </c>
      <c r="F162" s="1">
        <v>19597.3</v>
      </c>
      <c r="G162" s="3">
        <f t="shared" si="3"/>
        <v>0.004114361838</v>
      </c>
      <c r="H162" s="113">
        <v>0.0041</v>
      </c>
    </row>
    <row r="163" ht="14.25" customHeight="1">
      <c r="A163" s="2">
        <v>45142.0</v>
      </c>
      <c r="B163" s="3">
        <v>471.75</v>
      </c>
      <c r="C163" s="3">
        <f t="shared" si="2"/>
        <v>-0.005481184779</v>
      </c>
      <c r="D163" s="113">
        <v>-0.0055</v>
      </c>
      <c r="E163" s="2">
        <v>45142.0</v>
      </c>
      <c r="F163" s="1">
        <v>19517.0</v>
      </c>
      <c r="G163" s="3">
        <f t="shared" si="3"/>
        <v>0.006983409565</v>
      </c>
      <c r="H163" s="113">
        <v>0.007</v>
      </c>
    </row>
    <row r="164" ht="14.25" customHeight="1">
      <c r="A164" s="2">
        <v>45141.0</v>
      </c>
      <c r="B164" s="3">
        <v>474.35</v>
      </c>
      <c r="C164" s="3">
        <f t="shared" si="2"/>
        <v>0.02918203515</v>
      </c>
      <c r="D164" s="113">
        <v>0.0292</v>
      </c>
      <c r="E164" s="2">
        <v>45141.0</v>
      </c>
      <c r="F164" s="1">
        <v>19381.65</v>
      </c>
      <c r="G164" s="3">
        <f t="shared" si="3"/>
        <v>-0.007420665709</v>
      </c>
      <c r="H164" s="113">
        <v>-0.0074</v>
      </c>
    </row>
    <row r="165" ht="14.25" customHeight="1">
      <c r="A165" s="2">
        <v>45140.0</v>
      </c>
      <c r="B165" s="3">
        <v>460.9</v>
      </c>
      <c r="C165" s="3">
        <f t="shared" si="2"/>
        <v>-0.001408298126</v>
      </c>
      <c r="D165" s="113">
        <v>-0.0014</v>
      </c>
      <c r="E165" s="2">
        <v>45140.0</v>
      </c>
      <c r="F165" s="1">
        <v>19526.55</v>
      </c>
      <c r="G165" s="3">
        <f t="shared" si="3"/>
        <v>-0.01048974969</v>
      </c>
      <c r="H165" s="113">
        <v>-0.0105</v>
      </c>
    </row>
    <row r="166" ht="14.25" customHeight="1">
      <c r="A166" s="2">
        <v>45139.0</v>
      </c>
      <c r="B166" s="3">
        <v>461.55</v>
      </c>
      <c r="C166" s="3">
        <f t="shared" si="2"/>
        <v>-0.00313174946</v>
      </c>
      <c r="D166" s="113">
        <v>-0.0031</v>
      </c>
      <c r="E166" s="2">
        <v>45139.0</v>
      </c>
      <c r="F166" s="1">
        <v>19733.55</v>
      </c>
      <c r="G166" s="3">
        <f t="shared" si="3"/>
        <v>-0.001025119218</v>
      </c>
      <c r="H166" s="113">
        <v>-0.001</v>
      </c>
    </row>
    <row r="167" ht="14.25" customHeight="1">
      <c r="A167" s="2">
        <v>45138.0</v>
      </c>
      <c r="B167" s="3">
        <v>463.0</v>
      </c>
      <c r="C167" s="3">
        <f t="shared" si="2"/>
        <v>0.01802990325</v>
      </c>
      <c r="D167" s="113">
        <v>0.018</v>
      </c>
      <c r="E167" s="2">
        <v>45138.0</v>
      </c>
      <c r="F167" s="1">
        <v>19753.8</v>
      </c>
      <c r="G167" s="3">
        <f t="shared" si="3"/>
        <v>0.005484563055</v>
      </c>
      <c r="H167" s="113">
        <v>0.0055</v>
      </c>
    </row>
    <row r="168" ht="14.25" customHeight="1">
      <c r="A168" s="2">
        <v>45135.0</v>
      </c>
      <c r="B168" s="3">
        <v>454.8</v>
      </c>
      <c r="C168" s="3">
        <f t="shared" si="2"/>
        <v>0.01122846026</v>
      </c>
      <c r="D168" s="113">
        <v>0.0112</v>
      </c>
      <c r="E168" s="2">
        <v>45135.0</v>
      </c>
      <c r="F168" s="1">
        <v>19646.05</v>
      </c>
      <c r="G168" s="3">
        <f t="shared" si="3"/>
        <v>-0.0007044796769</v>
      </c>
      <c r="H168" s="113">
        <v>-7.0E-4</v>
      </c>
    </row>
    <row r="169" ht="14.25" customHeight="1">
      <c r="A169" s="2">
        <v>45134.0</v>
      </c>
      <c r="B169" s="3">
        <v>449.75</v>
      </c>
      <c r="C169" s="3">
        <f t="shared" si="2"/>
        <v>0.01409244645</v>
      </c>
      <c r="D169" s="113">
        <v>0.0141</v>
      </c>
      <c r="E169" s="2">
        <v>45134.0</v>
      </c>
      <c r="F169" s="1">
        <v>19659.9</v>
      </c>
      <c r="G169" s="3">
        <f t="shared" si="3"/>
        <v>-0.005986358787</v>
      </c>
      <c r="H169" s="113">
        <v>-0.006</v>
      </c>
    </row>
    <row r="170" ht="14.25" customHeight="1">
      <c r="A170" s="2">
        <v>45133.0</v>
      </c>
      <c r="B170" s="3">
        <v>443.5</v>
      </c>
      <c r="C170" s="3">
        <f t="shared" si="2"/>
        <v>0.007725516928</v>
      </c>
      <c r="D170" s="113">
        <v>0.0077</v>
      </c>
      <c r="E170" s="2">
        <v>45133.0</v>
      </c>
      <c r="F170" s="1">
        <v>19778.3</v>
      </c>
      <c r="G170" s="3">
        <f t="shared" si="3"/>
        <v>0.004964279544</v>
      </c>
      <c r="H170" s="113">
        <v>0.005</v>
      </c>
    </row>
    <row r="171" ht="14.25" customHeight="1">
      <c r="A171" s="2">
        <v>45132.0</v>
      </c>
      <c r="B171" s="3">
        <v>440.1</v>
      </c>
      <c r="C171" s="3">
        <f t="shared" si="2"/>
        <v>0.04104080426</v>
      </c>
      <c r="D171" s="113">
        <v>0.041</v>
      </c>
      <c r="E171" s="2">
        <v>45132.0</v>
      </c>
      <c r="F171" s="1">
        <v>19680.6</v>
      </c>
      <c r="G171" s="3">
        <f t="shared" si="3"/>
        <v>0.0004193703345</v>
      </c>
      <c r="H171" s="113">
        <v>4.0E-4</v>
      </c>
    </row>
    <row r="172" ht="14.25" customHeight="1">
      <c r="A172" s="2">
        <v>45131.0</v>
      </c>
      <c r="B172" s="3">
        <v>422.75</v>
      </c>
      <c r="C172" s="3">
        <f t="shared" si="2"/>
        <v>0.01598173516</v>
      </c>
      <c r="D172" s="113">
        <v>0.016</v>
      </c>
      <c r="E172" s="2">
        <v>45131.0</v>
      </c>
      <c r="F172" s="1">
        <v>19672.35</v>
      </c>
      <c r="G172" s="3">
        <f t="shared" si="3"/>
        <v>-0.003679412509</v>
      </c>
      <c r="H172" s="113">
        <v>-0.0037</v>
      </c>
    </row>
    <row r="173" ht="14.25" customHeight="1">
      <c r="A173" s="2">
        <v>45128.0</v>
      </c>
      <c r="B173" s="3">
        <v>416.1</v>
      </c>
      <c r="C173" s="3">
        <f t="shared" si="2"/>
        <v>-0.011404134</v>
      </c>
      <c r="D173" s="113">
        <v>-0.0114</v>
      </c>
      <c r="E173" s="2">
        <v>45128.0</v>
      </c>
      <c r="F173" s="1">
        <v>19745.0</v>
      </c>
      <c r="G173" s="3">
        <f t="shared" si="3"/>
        <v>-0.01171971781</v>
      </c>
      <c r="H173" s="113">
        <v>-0.0117</v>
      </c>
    </row>
    <row r="174" ht="14.25" customHeight="1">
      <c r="A174" s="2">
        <v>45127.0</v>
      </c>
      <c r="B174" s="3">
        <v>420.9</v>
      </c>
      <c r="C174" s="3">
        <f t="shared" si="2"/>
        <v>0.003815883616</v>
      </c>
      <c r="D174" s="113">
        <v>0.0038</v>
      </c>
      <c r="E174" s="2">
        <v>45127.0</v>
      </c>
      <c r="F174" s="1">
        <v>19979.15</v>
      </c>
      <c r="G174" s="3">
        <f t="shared" si="3"/>
        <v>0.007361412584</v>
      </c>
      <c r="H174" s="113">
        <v>0.0074</v>
      </c>
    </row>
    <row r="175" ht="14.25" customHeight="1">
      <c r="A175" s="2">
        <v>45126.0</v>
      </c>
      <c r="B175" s="3">
        <v>419.3</v>
      </c>
      <c r="C175" s="3">
        <f t="shared" si="2"/>
        <v>0.007448342143</v>
      </c>
      <c r="D175" s="113">
        <v>0.0074</v>
      </c>
      <c r="E175" s="2">
        <v>45126.0</v>
      </c>
      <c r="F175" s="1">
        <v>19833.15</v>
      </c>
      <c r="G175" s="3">
        <f t="shared" si="3"/>
        <v>0.004248262592</v>
      </c>
      <c r="H175" s="113">
        <v>0.0042</v>
      </c>
    </row>
    <row r="176" ht="14.25" customHeight="1">
      <c r="A176" s="2">
        <v>45125.0</v>
      </c>
      <c r="B176" s="3">
        <v>416.2</v>
      </c>
      <c r="C176" s="3">
        <f t="shared" si="2"/>
        <v>-0.0009601536246</v>
      </c>
      <c r="D176" s="113">
        <v>-0.001</v>
      </c>
      <c r="E176" s="2">
        <v>45125.0</v>
      </c>
      <c r="F176" s="1">
        <v>19749.25</v>
      </c>
      <c r="G176" s="3">
        <f t="shared" si="3"/>
        <v>0.001917667143</v>
      </c>
      <c r="H176" s="113">
        <v>0.0019</v>
      </c>
    </row>
    <row r="177" ht="14.25" customHeight="1">
      <c r="A177" s="2">
        <v>45124.0</v>
      </c>
      <c r="B177" s="3">
        <v>416.6</v>
      </c>
      <c r="C177" s="3">
        <f t="shared" si="2"/>
        <v>0</v>
      </c>
      <c r="D177" s="113">
        <v>0.0</v>
      </c>
      <c r="E177" s="2">
        <v>45124.0</v>
      </c>
      <c r="F177" s="1">
        <v>19711.45</v>
      </c>
      <c r="G177" s="3">
        <f t="shared" si="3"/>
        <v>0.007511053183</v>
      </c>
      <c r="H177" s="113">
        <v>0.0075</v>
      </c>
    </row>
    <row r="178" ht="14.25" customHeight="1">
      <c r="A178" s="2">
        <v>45121.0</v>
      </c>
      <c r="B178" s="3">
        <v>416.6</v>
      </c>
      <c r="C178" s="3">
        <f t="shared" si="2"/>
        <v>-0.0007195970257</v>
      </c>
      <c r="D178" s="113">
        <v>-7.0E-4</v>
      </c>
      <c r="E178" s="2">
        <v>45121.0</v>
      </c>
      <c r="F178" s="1">
        <v>19564.5</v>
      </c>
      <c r="G178" s="3">
        <f t="shared" si="3"/>
        <v>0.007765114931</v>
      </c>
      <c r="H178" s="113">
        <v>0.0078</v>
      </c>
    </row>
    <row r="179" ht="14.25" customHeight="1">
      <c r="A179" s="2">
        <v>45120.0</v>
      </c>
      <c r="B179" s="3">
        <v>416.9</v>
      </c>
      <c r="C179" s="3">
        <f t="shared" si="2"/>
        <v>-0.01103071996</v>
      </c>
      <c r="D179" s="113">
        <v>-0.011</v>
      </c>
      <c r="E179" s="2">
        <v>45120.0</v>
      </c>
      <c r="F179" s="1">
        <v>19413.75</v>
      </c>
      <c r="G179" s="3">
        <f t="shared" si="3"/>
        <v>0.00151927075</v>
      </c>
      <c r="H179" s="113">
        <v>0.0015</v>
      </c>
    </row>
    <row r="180" ht="14.25" customHeight="1">
      <c r="A180" s="2">
        <v>45119.0</v>
      </c>
      <c r="B180" s="3">
        <v>421.55</v>
      </c>
      <c r="C180" s="3">
        <f t="shared" si="2"/>
        <v>0.004288266825</v>
      </c>
      <c r="D180" s="113">
        <v>0.0043</v>
      </c>
      <c r="E180" s="2">
        <v>45119.0</v>
      </c>
      <c r="F180" s="1">
        <v>19384.3</v>
      </c>
      <c r="G180" s="3">
        <f t="shared" si="3"/>
        <v>-0.002834449623</v>
      </c>
      <c r="H180" s="113">
        <v>-0.0028</v>
      </c>
    </row>
    <row r="181" ht="14.25" customHeight="1">
      <c r="A181" s="2">
        <v>45118.0</v>
      </c>
      <c r="B181" s="3">
        <v>419.75</v>
      </c>
      <c r="C181" s="3">
        <f t="shared" si="2"/>
        <v>0.0005959475566</v>
      </c>
      <c r="D181" s="113">
        <v>6.0E-4</v>
      </c>
      <c r="E181" s="2">
        <v>45118.0</v>
      </c>
      <c r="F181" s="1">
        <v>19439.4</v>
      </c>
      <c r="G181" s="3">
        <f t="shared" si="3"/>
        <v>0.004313930119</v>
      </c>
      <c r="H181" s="113">
        <v>0.0043</v>
      </c>
    </row>
    <row r="182" ht="14.25" customHeight="1">
      <c r="A182" s="2">
        <v>45117.0</v>
      </c>
      <c r="B182" s="3">
        <v>419.5</v>
      </c>
      <c r="C182" s="3">
        <f t="shared" si="2"/>
        <v>0.003828667145</v>
      </c>
      <c r="D182" s="113">
        <v>0.0038</v>
      </c>
      <c r="E182" s="2">
        <v>45117.0</v>
      </c>
      <c r="F182" s="1">
        <v>19355.9</v>
      </c>
      <c r="G182" s="3">
        <f t="shared" si="3"/>
        <v>0.001246650596</v>
      </c>
      <c r="H182" s="113">
        <v>0.0012</v>
      </c>
    </row>
    <row r="183" ht="14.25" customHeight="1">
      <c r="A183" s="2">
        <v>45114.0</v>
      </c>
      <c r="B183" s="3">
        <v>417.9</v>
      </c>
      <c r="C183" s="3">
        <f t="shared" si="2"/>
        <v>-0.0315179606</v>
      </c>
      <c r="D183" s="113">
        <v>-0.0315</v>
      </c>
      <c r="E183" s="2">
        <v>45114.0</v>
      </c>
      <c r="F183" s="1">
        <v>19331.8</v>
      </c>
      <c r="G183" s="3">
        <f t="shared" si="3"/>
        <v>-0.008488354798</v>
      </c>
      <c r="H183" s="113">
        <v>-0.0085</v>
      </c>
    </row>
    <row r="184" ht="14.25" customHeight="1">
      <c r="A184" s="2">
        <v>45113.0</v>
      </c>
      <c r="B184" s="3">
        <v>431.5</v>
      </c>
      <c r="C184" s="3">
        <f t="shared" si="2"/>
        <v>-0.002081406105</v>
      </c>
      <c r="D184" s="113">
        <v>-0.0021</v>
      </c>
      <c r="E184" s="2">
        <v>45113.0</v>
      </c>
      <c r="F184" s="1">
        <v>19497.3</v>
      </c>
      <c r="G184" s="3">
        <f t="shared" si="3"/>
        <v>0.005093177308</v>
      </c>
      <c r="H184" s="113">
        <v>0.0051</v>
      </c>
    </row>
    <row r="185" ht="14.25" customHeight="1">
      <c r="A185" s="2">
        <v>45112.0</v>
      </c>
      <c r="B185" s="3">
        <v>432.4</v>
      </c>
      <c r="C185" s="3">
        <f t="shared" si="2"/>
        <v>-0.0006933210076</v>
      </c>
      <c r="D185" s="113">
        <v>-7.0E-4</v>
      </c>
      <c r="E185" s="2">
        <v>45112.0</v>
      </c>
      <c r="F185" s="1">
        <v>19398.5</v>
      </c>
      <c r="G185" s="3">
        <f t="shared" si="3"/>
        <v>0.0004899685389</v>
      </c>
      <c r="H185" s="113">
        <v>5.0E-4</v>
      </c>
    </row>
    <row r="186" ht="14.25" customHeight="1">
      <c r="A186" s="2">
        <v>45111.0</v>
      </c>
      <c r="B186" s="3">
        <v>432.7</v>
      </c>
      <c r="C186" s="3">
        <f t="shared" si="2"/>
        <v>-0.007227257084</v>
      </c>
      <c r="D186" s="113">
        <v>-0.0072</v>
      </c>
      <c r="E186" s="2">
        <v>45111.0</v>
      </c>
      <c r="F186" s="1">
        <v>19389.0</v>
      </c>
      <c r="G186" s="3">
        <f t="shared" si="3"/>
        <v>0.00343898709</v>
      </c>
      <c r="H186" s="113">
        <v>0.0034</v>
      </c>
    </row>
    <row r="187" ht="14.25" customHeight="1">
      <c r="A187" s="2">
        <v>45110.0</v>
      </c>
      <c r="B187" s="3">
        <v>435.85</v>
      </c>
      <c r="C187" s="3">
        <f t="shared" si="2"/>
        <v>0.02336229162</v>
      </c>
      <c r="D187" s="113">
        <v>0.0234</v>
      </c>
      <c r="E187" s="2">
        <v>45110.0</v>
      </c>
      <c r="F187" s="1">
        <v>19322.55</v>
      </c>
      <c r="G187" s="3">
        <f t="shared" si="3"/>
        <v>0.006957092717</v>
      </c>
      <c r="H187" s="113">
        <v>0.007</v>
      </c>
    </row>
    <row r="188" ht="14.25" customHeight="1">
      <c r="A188" s="2">
        <v>45107.0</v>
      </c>
      <c r="B188" s="3">
        <v>425.9</v>
      </c>
      <c r="C188" s="3">
        <f t="shared" si="2"/>
        <v>-0.01922855498</v>
      </c>
      <c r="D188" s="113">
        <v>-0.0192</v>
      </c>
      <c r="E188" s="2">
        <v>45107.0</v>
      </c>
      <c r="F188" s="1">
        <v>19189.05</v>
      </c>
      <c r="G188" s="3">
        <f t="shared" si="3"/>
        <v>0.01143521276</v>
      </c>
      <c r="H188" s="113">
        <v>0.0114</v>
      </c>
    </row>
    <row r="189" ht="14.25" customHeight="1">
      <c r="A189" s="2">
        <v>45105.0</v>
      </c>
      <c r="B189" s="3">
        <v>434.25</v>
      </c>
      <c r="C189" s="3">
        <f t="shared" si="2"/>
        <v>0.000921977642</v>
      </c>
      <c r="D189" s="113">
        <v>9.0E-4</v>
      </c>
      <c r="E189" s="2">
        <v>45105.0</v>
      </c>
      <c r="F189" s="1">
        <v>18972.1</v>
      </c>
      <c r="G189" s="3">
        <f t="shared" si="3"/>
        <v>0.0082211145</v>
      </c>
      <c r="H189" s="113">
        <v>0.0082</v>
      </c>
    </row>
    <row r="190" ht="14.25" customHeight="1">
      <c r="A190" s="2">
        <v>45104.0</v>
      </c>
      <c r="B190" s="3">
        <v>433.85</v>
      </c>
      <c r="C190" s="3">
        <f t="shared" si="2"/>
        <v>0.004166184469</v>
      </c>
      <c r="D190" s="113">
        <v>0.0042</v>
      </c>
      <c r="E190" s="2">
        <v>45104.0</v>
      </c>
      <c r="F190" s="1">
        <v>18817.4</v>
      </c>
      <c r="G190" s="3">
        <f t="shared" si="3"/>
        <v>0.006751840438</v>
      </c>
      <c r="H190" s="113">
        <v>0.0068</v>
      </c>
    </row>
    <row r="191" ht="14.25" customHeight="1">
      <c r="A191" s="2">
        <v>45103.0</v>
      </c>
      <c r="B191" s="3">
        <v>432.05</v>
      </c>
      <c r="C191" s="3">
        <f t="shared" si="2"/>
        <v>0.0146782527</v>
      </c>
      <c r="D191" s="113">
        <v>0.0147</v>
      </c>
      <c r="E191" s="2">
        <v>45103.0</v>
      </c>
      <c r="F191" s="1">
        <v>18691.2</v>
      </c>
      <c r="G191" s="3">
        <f t="shared" si="3"/>
        <v>0.001376871769</v>
      </c>
      <c r="H191" s="113">
        <v>0.0014</v>
      </c>
    </row>
    <row r="192" ht="14.25" customHeight="1">
      <c r="A192" s="2">
        <v>45100.0</v>
      </c>
      <c r="B192" s="3">
        <v>425.8</v>
      </c>
      <c r="C192" s="3">
        <f t="shared" si="2"/>
        <v>-0.04282342363</v>
      </c>
      <c r="D192" s="113">
        <v>-0.0428</v>
      </c>
      <c r="E192" s="2">
        <v>45100.0</v>
      </c>
      <c r="F192" s="1">
        <v>18665.5</v>
      </c>
      <c r="G192" s="3">
        <f t="shared" si="3"/>
        <v>-0.005633615236</v>
      </c>
      <c r="H192" s="113">
        <v>-0.0056</v>
      </c>
    </row>
    <row r="193" ht="14.25" customHeight="1">
      <c r="A193" s="2">
        <v>45099.0</v>
      </c>
      <c r="B193" s="3">
        <v>444.85</v>
      </c>
      <c r="C193" s="3">
        <f t="shared" si="2"/>
        <v>-0.007252845347</v>
      </c>
      <c r="D193" s="113">
        <v>-0.0073</v>
      </c>
      <c r="E193" s="2">
        <v>45099.0</v>
      </c>
      <c r="F193" s="1">
        <v>18771.25</v>
      </c>
      <c r="G193" s="3">
        <f t="shared" si="3"/>
        <v>-0.004539464439</v>
      </c>
      <c r="H193" s="113">
        <v>-0.0045</v>
      </c>
    </row>
    <row r="194" ht="14.25" customHeight="1">
      <c r="A194" s="2">
        <v>45098.0</v>
      </c>
      <c r="B194" s="3">
        <v>448.1</v>
      </c>
      <c r="C194" s="3">
        <f t="shared" si="2"/>
        <v>-0.001893306604</v>
      </c>
      <c r="D194" s="113">
        <v>-0.0019</v>
      </c>
      <c r="E194" s="2">
        <v>45098.0</v>
      </c>
      <c r="F194" s="1">
        <v>18856.85</v>
      </c>
      <c r="G194" s="3">
        <f t="shared" si="3"/>
        <v>0.002133742899</v>
      </c>
      <c r="H194" s="113">
        <v>0.0021</v>
      </c>
    </row>
    <row r="195" ht="14.25" customHeight="1">
      <c r="A195" s="2">
        <v>45097.0</v>
      </c>
      <c r="B195" s="3">
        <v>448.95</v>
      </c>
      <c r="C195" s="3">
        <f t="shared" si="2"/>
        <v>-0.00861212322</v>
      </c>
      <c r="D195" s="113">
        <v>-0.0086</v>
      </c>
      <c r="E195" s="2">
        <v>45097.0</v>
      </c>
      <c r="F195" s="1">
        <v>18816.7</v>
      </c>
      <c r="G195" s="3">
        <f t="shared" si="3"/>
        <v>0.003265717431</v>
      </c>
      <c r="H195" s="113">
        <v>0.0033</v>
      </c>
    </row>
    <row r="196" ht="14.25" customHeight="1">
      <c r="A196" s="2">
        <v>45096.0</v>
      </c>
      <c r="B196" s="3">
        <v>452.85</v>
      </c>
      <c r="C196" s="3">
        <f t="shared" si="2"/>
        <v>-0.01746582773</v>
      </c>
      <c r="D196" s="113">
        <v>-0.0175</v>
      </c>
      <c r="E196" s="2">
        <v>45096.0</v>
      </c>
      <c r="F196" s="1">
        <v>18755.45</v>
      </c>
      <c r="G196" s="3">
        <f t="shared" si="3"/>
        <v>-0.003747476894</v>
      </c>
      <c r="H196" s="113">
        <v>-0.0037</v>
      </c>
    </row>
    <row r="197" ht="14.25" customHeight="1">
      <c r="A197" s="2">
        <v>45093.0</v>
      </c>
      <c r="B197" s="3">
        <v>460.9</v>
      </c>
      <c r="C197" s="3">
        <f t="shared" si="2"/>
        <v>0.005563434057</v>
      </c>
      <c r="D197" s="113">
        <v>0.0056</v>
      </c>
      <c r="E197" s="2">
        <v>45093.0</v>
      </c>
      <c r="F197" s="1">
        <v>18826.0</v>
      </c>
      <c r="G197" s="3">
        <f t="shared" si="3"/>
        <v>0.007379027295</v>
      </c>
      <c r="H197" s="113">
        <v>0.0074</v>
      </c>
    </row>
    <row r="198" ht="14.25" customHeight="1">
      <c r="A198" s="2">
        <v>45092.0</v>
      </c>
      <c r="B198" s="3">
        <v>458.35</v>
      </c>
      <c r="C198" s="3">
        <f t="shared" si="2"/>
        <v>-0.0134524322</v>
      </c>
      <c r="D198" s="113">
        <v>-0.0135</v>
      </c>
      <c r="E198" s="2">
        <v>45092.0</v>
      </c>
      <c r="F198" s="1">
        <v>18688.1</v>
      </c>
      <c r="G198" s="3">
        <f t="shared" si="3"/>
        <v>-0.003614862523</v>
      </c>
      <c r="H198" s="113">
        <v>-0.0036</v>
      </c>
    </row>
    <row r="199" ht="14.25" customHeight="1">
      <c r="A199" s="2">
        <v>45091.0</v>
      </c>
      <c r="B199" s="3">
        <v>464.6</v>
      </c>
      <c r="C199" s="3">
        <f t="shared" si="2"/>
        <v>0.01231070923</v>
      </c>
      <c r="D199" s="113">
        <v>0.0123</v>
      </c>
      <c r="E199" s="2">
        <v>45091.0</v>
      </c>
      <c r="F199" s="1">
        <v>18755.9</v>
      </c>
      <c r="G199" s="3">
        <f t="shared" si="3"/>
        <v>0.002123834229</v>
      </c>
      <c r="H199" s="113">
        <v>0.0021</v>
      </c>
    </row>
    <row r="200" ht="14.25" customHeight="1">
      <c r="A200" s="2">
        <v>45090.0</v>
      </c>
      <c r="B200" s="3">
        <v>458.95</v>
      </c>
      <c r="C200" s="3">
        <f t="shared" si="2"/>
        <v>0.005807582731</v>
      </c>
      <c r="D200" s="113">
        <v>0.0058</v>
      </c>
      <c r="E200" s="2">
        <v>45090.0</v>
      </c>
      <c r="F200" s="1">
        <v>18716.15</v>
      </c>
      <c r="G200" s="3">
        <f t="shared" si="3"/>
        <v>0.00616348144</v>
      </c>
      <c r="H200" s="113">
        <v>0.0062</v>
      </c>
    </row>
    <row r="201" ht="14.25" customHeight="1">
      <c r="A201" s="2">
        <v>45089.0</v>
      </c>
      <c r="B201" s="3">
        <v>456.3</v>
      </c>
      <c r="C201" s="3">
        <f t="shared" si="2"/>
        <v>0.001316655695</v>
      </c>
      <c r="D201" s="113">
        <v>0.0013</v>
      </c>
      <c r="E201" s="2">
        <v>45089.0</v>
      </c>
      <c r="F201" s="1">
        <v>18601.5</v>
      </c>
      <c r="G201" s="3">
        <f t="shared" si="3"/>
        <v>0.002052425741</v>
      </c>
      <c r="H201" s="113">
        <v>0.0021</v>
      </c>
    </row>
    <row r="202" ht="14.25" customHeight="1">
      <c r="A202" s="2">
        <v>45086.0</v>
      </c>
      <c r="B202" s="3">
        <v>455.7</v>
      </c>
      <c r="C202" s="3">
        <f t="shared" si="2"/>
        <v>0.008855435023</v>
      </c>
      <c r="D202" s="113">
        <v>0.0089</v>
      </c>
      <c r="E202" s="2">
        <v>45086.0</v>
      </c>
      <c r="F202" s="1">
        <v>18563.4</v>
      </c>
      <c r="G202" s="3">
        <f t="shared" si="3"/>
        <v>-0.003818176452</v>
      </c>
      <c r="H202" s="113">
        <v>-0.0038</v>
      </c>
    </row>
    <row r="203" ht="14.25" customHeight="1">
      <c r="A203" s="2">
        <v>45085.0</v>
      </c>
      <c r="B203" s="3">
        <v>451.7</v>
      </c>
      <c r="C203" s="3">
        <f t="shared" si="2"/>
        <v>-0.008886450905</v>
      </c>
      <c r="D203" s="113">
        <v>-0.0089</v>
      </c>
      <c r="E203" s="2">
        <v>45085.0</v>
      </c>
      <c r="F203" s="1">
        <v>18634.55</v>
      </c>
      <c r="G203" s="3">
        <f t="shared" si="3"/>
        <v>-0.004904840226</v>
      </c>
      <c r="H203" s="113">
        <v>-0.0049</v>
      </c>
    </row>
    <row r="204" ht="14.25" customHeight="1">
      <c r="A204" s="2">
        <v>45084.0</v>
      </c>
      <c r="B204" s="3">
        <v>455.75</v>
      </c>
      <c r="C204" s="3">
        <f t="shared" si="2"/>
        <v>-0.007404987477</v>
      </c>
      <c r="D204" s="113">
        <v>-0.0074</v>
      </c>
      <c r="E204" s="2">
        <v>45084.0</v>
      </c>
      <c r="F204" s="1">
        <v>18726.4</v>
      </c>
      <c r="G204" s="3">
        <f t="shared" si="3"/>
        <v>0.006849830636</v>
      </c>
      <c r="H204" s="113">
        <v>0.0068</v>
      </c>
    </row>
    <row r="205" ht="14.25" customHeight="1">
      <c r="A205" s="2">
        <v>45083.0</v>
      </c>
      <c r="B205" s="3">
        <v>459.15</v>
      </c>
      <c r="C205" s="3">
        <f t="shared" si="2"/>
        <v>0.04578066279</v>
      </c>
      <c r="D205" s="113">
        <v>0.0458</v>
      </c>
      <c r="E205" s="2">
        <v>45083.0</v>
      </c>
      <c r="F205" s="1">
        <v>18599.0</v>
      </c>
      <c r="G205" s="3">
        <f t="shared" si="3"/>
        <v>0.0002769733003</v>
      </c>
      <c r="H205" s="113">
        <v>3.0E-4</v>
      </c>
    </row>
    <row r="206" ht="14.25" customHeight="1">
      <c r="A206" s="2">
        <v>45082.0</v>
      </c>
      <c r="B206" s="3">
        <v>439.05</v>
      </c>
      <c r="C206" s="3">
        <f t="shared" si="2"/>
        <v>0.002282844424</v>
      </c>
      <c r="D206" s="113">
        <v>0.0023</v>
      </c>
      <c r="E206" s="2">
        <v>45082.0</v>
      </c>
      <c r="F206" s="1">
        <v>18593.85</v>
      </c>
      <c r="G206" s="3">
        <f t="shared" si="3"/>
        <v>0.003223787505</v>
      </c>
      <c r="H206" s="113">
        <v>0.0032</v>
      </c>
    </row>
    <row r="207" ht="14.25" customHeight="1">
      <c r="A207" s="2">
        <v>45079.0</v>
      </c>
      <c r="B207" s="3">
        <v>438.05</v>
      </c>
      <c r="C207" s="3">
        <f t="shared" si="2"/>
        <v>0.02050087362</v>
      </c>
      <c r="D207" s="113">
        <v>0.0205</v>
      </c>
      <c r="E207" s="2">
        <v>45079.0</v>
      </c>
      <c r="F207" s="1">
        <v>18534.1</v>
      </c>
      <c r="G207" s="3">
        <f t="shared" si="3"/>
        <v>0.002507065489</v>
      </c>
      <c r="H207" s="113">
        <v>0.0025</v>
      </c>
    </row>
    <row r="208" ht="14.25" customHeight="1">
      <c r="A208" s="2">
        <v>45078.0</v>
      </c>
      <c r="B208" s="3">
        <v>429.25</v>
      </c>
      <c r="C208" s="3">
        <f t="shared" si="2"/>
        <v>0.01333805477</v>
      </c>
      <c r="D208" s="113">
        <v>0.0133</v>
      </c>
      <c r="E208" s="2">
        <v>45078.0</v>
      </c>
      <c r="F208" s="1">
        <v>18487.75</v>
      </c>
      <c r="G208" s="3">
        <f t="shared" si="3"/>
        <v>-0.002516941471</v>
      </c>
      <c r="H208" s="113">
        <v>-0.0025</v>
      </c>
    </row>
    <row r="209" ht="14.25" customHeight="1">
      <c r="A209" s="2">
        <v>45077.0</v>
      </c>
      <c r="B209" s="3">
        <v>423.6</v>
      </c>
      <c r="C209" s="3">
        <f t="shared" si="2"/>
        <v>-0.01694128568</v>
      </c>
      <c r="D209" s="113">
        <v>-0.0169</v>
      </c>
      <c r="E209" s="2">
        <v>45077.0</v>
      </c>
      <c r="F209" s="1">
        <v>18534.4</v>
      </c>
      <c r="G209" s="3">
        <f t="shared" si="3"/>
        <v>-0.005337061316</v>
      </c>
      <c r="H209" s="113">
        <v>-0.0053</v>
      </c>
    </row>
    <row r="210" ht="14.25" customHeight="1">
      <c r="A210" s="2">
        <v>45076.0</v>
      </c>
      <c r="B210" s="3">
        <v>430.9</v>
      </c>
      <c r="C210" s="3">
        <f t="shared" si="2"/>
        <v>0.009133489461</v>
      </c>
      <c r="D210" s="113">
        <v>0.0091</v>
      </c>
      <c r="E210" s="2">
        <v>45076.0</v>
      </c>
      <c r="F210" s="1">
        <v>18633.85</v>
      </c>
      <c r="G210" s="3">
        <f t="shared" si="3"/>
        <v>0.001892610485</v>
      </c>
      <c r="H210" s="113">
        <v>0.0019</v>
      </c>
    </row>
    <row r="211" ht="14.25" customHeight="1">
      <c r="A211" s="2">
        <v>45075.0</v>
      </c>
      <c r="B211" s="3">
        <v>427.0</v>
      </c>
      <c r="C211" s="3">
        <f t="shared" si="2"/>
        <v>0.005770816158</v>
      </c>
      <c r="D211" s="113">
        <v>0.0058</v>
      </c>
      <c r="E211" s="2">
        <v>45075.0</v>
      </c>
      <c r="F211" s="1">
        <v>18598.65</v>
      </c>
      <c r="G211" s="3">
        <f t="shared" si="3"/>
        <v>0.005367756164</v>
      </c>
      <c r="H211" s="113">
        <v>0.0054</v>
      </c>
    </row>
    <row r="212" ht="14.25" customHeight="1">
      <c r="A212" s="2">
        <v>45072.0</v>
      </c>
      <c r="B212" s="3">
        <v>424.55</v>
      </c>
      <c r="C212" s="3">
        <f t="shared" si="2"/>
        <v>0.01276240458</v>
      </c>
      <c r="D212" s="113">
        <v>0.0128</v>
      </c>
      <c r="E212" s="2">
        <v>45072.0</v>
      </c>
      <c r="F212" s="1">
        <v>18499.35</v>
      </c>
      <c r="G212" s="3">
        <f t="shared" si="3"/>
        <v>0.009726463677</v>
      </c>
      <c r="H212" s="113">
        <v>0.0097</v>
      </c>
    </row>
    <row r="213" ht="14.25" customHeight="1">
      <c r="A213" s="2">
        <v>45071.0</v>
      </c>
      <c r="B213" s="3">
        <v>419.2</v>
      </c>
      <c r="C213" s="3">
        <f t="shared" si="2"/>
        <v>-0.007340753019</v>
      </c>
      <c r="D213" s="113">
        <v>-0.0073</v>
      </c>
      <c r="E213" s="2">
        <v>45071.0</v>
      </c>
      <c r="F213" s="1">
        <v>18321.15</v>
      </c>
      <c r="G213" s="3">
        <f t="shared" si="3"/>
        <v>0.001955111728</v>
      </c>
      <c r="H213" s="113">
        <v>0.002</v>
      </c>
    </row>
    <row r="214" ht="14.25" customHeight="1">
      <c r="A214" s="2">
        <v>45070.0</v>
      </c>
      <c r="B214" s="3">
        <v>422.3</v>
      </c>
      <c r="C214" s="3">
        <f t="shared" si="2"/>
        <v>-0.01170138076</v>
      </c>
      <c r="D214" s="113">
        <v>-0.0117</v>
      </c>
      <c r="E214" s="2">
        <v>45070.0</v>
      </c>
      <c r="F214" s="1">
        <v>18285.4</v>
      </c>
      <c r="G214" s="3">
        <f t="shared" si="3"/>
        <v>-0.003411816002</v>
      </c>
      <c r="H214" s="113">
        <v>-0.0034</v>
      </c>
    </row>
    <row r="215" ht="14.25" customHeight="1">
      <c r="A215" s="2">
        <v>45069.0</v>
      </c>
      <c r="B215" s="3">
        <v>427.3</v>
      </c>
      <c r="C215" s="3">
        <f t="shared" si="2"/>
        <v>0.008020759613</v>
      </c>
      <c r="D215" s="113">
        <v>0.008</v>
      </c>
      <c r="E215" s="2">
        <v>45069.0</v>
      </c>
      <c r="F215" s="1">
        <v>18348.0</v>
      </c>
      <c r="G215" s="3">
        <f t="shared" si="3"/>
        <v>0.001834621937</v>
      </c>
      <c r="H215" s="113">
        <v>0.0018</v>
      </c>
    </row>
    <row r="216" ht="14.25" customHeight="1">
      <c r="A216" s="2">
        <v>45068.0</v>
      </c>
      <c r="B216" s="3">
        <v>423.9</v>
      </c>
      <c r="C216" s="3">
        <f t="shared" si="2"/>
        <v>0.0514696763</v>
      </c>
      <c r="D216" s="113">
        <v>0.0515</v>
      </c>
      <c r="E216" s="2">
        <v>45068.0</v>
      </c>
      <c r="F216" s="1">
        <v>18314.4</v>
      </c>
      <c r="G216" s="3">
        <f t="shared" si="3"/>
        <v>0.006097761957</v>
      </c>
      <c r="H216" s="113">
        <v>0.0061</v>
      </c>
    </row>
    <row r="217" ht="14.25" customHeight="1">
      <c r="A217" s="2">
        <v>45065.0</v>
      </c>
      <c r="B217" s="3">
        <v>403.15</v>
      </c>
      <c r="C217" s="3">
        <f t="shared" si="2"/>
        <v>0.0102744017</v>
      </c>
      <c r="D217" s="113">
        <v>0.0103</v>
      </c>
      <c r="E217" s="2">
        <v>45065.0</v>
      </c>
      <c r="F217" s="1">
        <v>18203.4</v>
      </c>
      <c r="G217" s="3">
        <f t="shared" si="3"/>
        <v>0.004051307367</v>
      </c>
      <c r="H217" s="113">
        <v>0.0041</v>
      </c>
    </row>
    <row r="218" ht="14.25" customHeight="1">
      <c r="A218" s="2">
        <v>45064.0</v>
      </c>
      <c r="B218" s="3">
        <v>399.05</v>
      </c>
      <c r="C218" s="3">
        <f t="shared" si="2"/>
        <v>-0.01784395767</v>
      </c>
      <c r="D218" s="113">
        <v>-0.0178</v>
      </c>
      <c r="E218" s="2">
        <v>45064.0</v>
      </c>
      <c r="F218" s="1">
        <v>18129.95</v>
      </c>
      <c r="G218" s="3">
        <f t="shared" si="3"/>
        <v>-0.002849010684</v>
      </c>
      <c r="H218" s="113">
        <v>-0.0028</v>
      </c>
    </row>
    <row r="219" ht="14.25" customHeight="1">
      <c r="A219" s="2">
        <v>45063.0</v>
      </c>
      <c r="B219" s="3">
        <v>406.3</v>
      </c>
      <c r="C219" s="3">
        <f t="shared" si="2"/>
        <v>0.01346969319</v>
      </c>
      <c r="D219" s="113">
        <v>0.0135</v>
      </c>
      <c r="E219" s="2">
        <v>45063.0</v>
      </c>
      <c r="F219" s="1">
        <v>18181.75</v>
      </c>
      <c r="G219" s="3">
        <f t="shared" si="3"/>
        <v>-0.005728269488</v>
      </c>
      <c r="H219" s="113">
        <v>-0.0057</v>
      </c>
    </row>
    <row r="220" ht="14.25" customHeight="1">
      <c r="A220" s="2">
        <v>45062.0</v>
      </c>
      <c r="B220" s="3">
        <v>400.9</v>
      </c>
      <c r="C220" s="3">
        <f t="shared" si="2"/>
        <v>-0.01401869159</v>
      </c>
      <c r="D220" s="113">
        <v>-0.014</v>
      </c>
      <c r="E220" s="2">
        <v>45062.0</v>
      </c>
      <c r="F220" s="1">
        <v>18286.5</v>
      </c>
      <c r="G220" s="3">
        <f t="shared" si="3"/>
        <v>-0.006106359908</v>
      </c>
      <c r="H220" s="113">
        <v>-0.0061</v>
      </c>
    </row>
    <row r="221" ht="14.25" customHeight="1">
      <c r="A221" s="2">
        <v>45061.0</v>
      </c>
      <c r="B221" s="3">
        <v>406.6</v>
      </c>
      <c r="C221" s="3">
        <f t="shared" si="2"/>
        <v>-0.008292682927</v>
      </c>
      <c r="D221" s="113">
        <v>-0.0083</v>
      </c>
      <c r="E221" s="2">
        <v>45061.0</v>
      </c>
      <c r="F221" s="1">
        <v>18398.85</v>
      </c>
      <c r="G221" s="3">
        <f t="shared" si="3"/>
        <v>0.004589184703</v>
      </c>
      <c r="H221" s="113">
        <v>0.0046</v>
      </c>
    </row>
    <row r="222" ht="14.25" customHeight="1">
      <c r="A222" s="2">
        <v>45058.0</v>
      </c>
      <c r="B222" s="3">
        <v>410.0</v>
      </c>
      <c r="C222" s="3">
        <f t="shared" si="2"/>
        <v>-0.005337214944</v>
      </c>
      <c r="D222" s="113">
        <v>-0.0053</v>
      </c>
      <c r="E222" s="2">
        <v>45058.0</v>
      </c>
      <c r="F222" s="1">
        <v>18314.8</v>
      </c>
      <c r="G222" s="3">
        <f t="shared" si="3"/>
        <v>0.0009728370771</v>
      </c>
      <c r="H222" s="113">
        <v>0.001</v>
      </c>
    </row>
    <row r="223" ht="14.25" customHeight="1">
      <c r="A223" s="2">
        <v>45057.0</v>
      </c>
      <c r="B223" s="3">
        <v>412.2</v>
      </c>
      <c r="C223" s="3">
        <f t="shared" si="2"/>
        <v>0.009551800147</v>
      </c>
      <c r="D223" s="113">
        <v>0.0096</v>
      </c>
      <c r="E223" s="2">
        <v>45057.0</v>
      </c>
      <c r="F223" s="1">
        <v>18297.0</v>
      </c>
      <c r="G223" s="3">
        <f t="shared" si="3"/>
        <v>-0.0009882555924</v>
      </c>
      <c r="H223" s="113">
        <v>-0.001</v>
      </c>
    </row>
    <row r="224" ht="14.25" customHeight="1">
      <c r="A224" s="2">
        <v>45056.0</v>
      </c>
      <c r="B224" s="3">
        <v>408.3</v>
      </c>
      <c r="C224" s="3">
        <f t="shared" si="2"/>
        <v>0.006532725256</v>
      </c>
      <c r="D224" s="113">
        <v>0.0065</v>
      </c>
      <c r="E224" s="2">
        <v>45056.0</v>
      </c>
      <c r="F224" s="1">
        <v>18315.1</v>
      </c>
      <c r="G224" s="3">
        <f t="shared" si="3"/>
        <v>0.002690799</v>
      </c>
      <c r="H224" s="113">
        <v>0.0027</v>
      </c>
    </row>
    <row r="225" ht="14.25" customHeight="1">
      <c r="A225" s="2">
        <v>45055.0</v>
      </c>
      <c r="B225" s="3">
        <v>405.65</v>
      </c>
      <c r="C225" s="3">
        <f t="shared" si="2"/>
        <v>0.0003699136868</v>
      </c>
      <c r="D225" s="113">
        <v>4.0E-4</v>
      </c>
      <c r="E225" s="2">
        <v>45055.0</v>
      </c>
      <c r="F225" s="1">
        <v>18265.95</v>
      </c>
      <c r="G225" s="3">
        <f t="shared" si="3"/>
        <v>0.00008486454524</v>
      </c>
      <c r="H225" s="113">
        <v>1.0E-4</v>
      </c>
    </row>
    <row r="226" ht="14.25" customHeight="1">
      <c r="A226" s="2">
        <v>45054.0</v>
      </c>
      <c r="B226" s="3">
        <v>405.5</v>
      </c>
      <c r="C226" s="3">
        <f t="shared" si="2"/>
        <v>0.01235800774</v>
      </c>
      <c r="D226" s="113">
        <v>0.0124</v>
      </c>
      <c r="E226" s="2">
        <v>45054.0</v>
      </c>
      <c r="F226" s="1">
        <v>18264.4</v>
      </c>
      <c r="G226" s="3">
        <f t="shared" si="3"/>
        <v>0.0108141015</v>
      </c>
      <c r="H226" s="113">
        <v>0.0108</v>
      </c>
    </row>
    <row r="227" ht="14.25" customHeight="1">
      <c r="A227" s="2">
        <v>45051.0</v>
      </c>
      <c r="B227" s="3">
        <v>400.55</v>
      </c>
      <c r="C227" s="3">
        <f t="shared" si="2"/>
        <v>0.03154777234</v>
      </c>
      <c r="D227" s="113">
        <v>0.0315</v>
      </c>
      <c r="E227" s="2">
        <v>45051.0</v>
      </c>
      <c r="F227" s="1">
        <v>18069.0</v>
      </c>
      <c r="G227" s="3">
        <f t="shared" si="3"/>
        <v>-0.01023236451</v>
      </c>
      <c r="H227" s="113">
        <v>-0.0102</v>
      </c>
    </row>
    <row r="228" ht="14.25" customHeight="1">
      <c r="A228" s="2">
        <v>45050.0</v>
      </c>
      <c r="B228" s="3">
        <v>388.3</v>
      </c>
      <c r="C228" s="3">
        <f t="shared" si="2"/>
        <v>0.01212042226</v>
      </c>
      <c r="D228" s="113">
        <v>0.0121</v>
      </c>
      <c r="E228" s="2">
        <v>45050.0</v>
      </c>
      <c r="F228" s="1">
        <v>18255.8</v>
      </c>
      <c r="G228" s="3">
        <f t="shared" si="3"/>
        <v>0.009173652628</v>
      </c>
      <c r="H228" s="113">
        <v>0.0092</v>
      </c>
    </row>
    <row r="229" ht="14.25" customHeight="1">
      <c r="A229" s="2">
        <v>45049.0</v>
      </c>
      <c r="B229" s="3">
        <v>383.65</v>
      </c>
      <c r="C229" s="3">
        <f t="shared" si="2"/>
        <v>-0.02725659229</v>
      </c>
      <c r="D229" s="113">
        <v>-0.0273</v>
      </c>
      <c r="E229" s="2">
        <v>45049.0</v>
      </c>
      <c r="F229" s="1">
        <v>18089.85</v>
      </c>
      <c r="G229" s="3">
        <f t="shared" si="3"/>
        <v>-0.003184985384</v>
      </c>
      <c r="H229" s="113">
        <v>-0.0032</v>
      </c>
    </row>
    <row r="230" ht="14.25" customHeight="1">
      <c r="A230" s="2">
        <v>45048.0</v>
      </c>
      <c r="B230" s="3">
        <v>394.4</v>
      </c>
      <c r="C230" s="3">
        <f t="shared" si="2"/>
        <v>-0.005296343001</v>
      </c>
      <c r="D230" s="113">
        <v>-0.0053</v>
      </c>
      <c r="E230" s="2">
        <v>45048.0</v>
      </c>
      <c r="F230" s="1">
        <v>18147.65</v>
      </c>
      <c r="G230" s="3">
        <f t="shared" si="3"/>
        <v>0.004575145309</v>
      </c>
      <c r="H230" s="113">
        <v>0.0046</v>
      </c>
    </row>
    <row r="231" ht="14.25" customHeight="1">
      <c r="A231" s="2">
        <v>45044.0</v>
      </c>
      <c r="B231" s="3">
        <v>396.5</v>
      </c>
      <c r="C231" s="3">
        <f t="shared" si="2"/>
        <v>0.01980452675</v>
      </c>
      <c r="D231" s="113">
        <v>0.0198</v>
      </c>
      <c r="E231" s="2">
        <v>45044.0</v>
      </c>
      <c r="F231" s="1">
        <v>18065.0</v>
      </c>
      <c r="G231" s="3">
        <f t="shared" si="3"/>
        <v>0.008370057577</v>
      </c>
      <c r="H231" s="113">
        <v>0.0084</v>
      </c>
    </row>
    <row r="232" ht="14.25" customHeight="1">
      <c r="A232" s="2">
        <v>45043.0</v>
      </c>
      <c r="B232" s="3">
        <v>388.8</v>
      </c>
      <c r="C232" s="3">
        <f t="shared" si="2"/>
        <v>0.00608099366</v>
      </c>
      <c r="D232" s="113">
        <v>0.0061</v>
      </c>
      <c r="E232" s="2">
        <v>45043.0</v>
      </c>
      <c r="F232" s="1">
        <v>17915.05</v>
      </c>
      <c r="G232" s="3">
        <f t="shared" si="3"/>
        <v>0.0056950869</v>
      </c>
      <c r="H232" s="113">
        <v>0.0057</v>
      </c>
    </row>
    <row r="233" ht="14.25" customHeight="1">
      <c r="A233" s="2">
        <v>45042.0</v>
      </c>
      <c r="B233" s="3">
        <v>386.45</v>
      </c>
      <c r="C233" s="3">
        <f t="shared" si="2"/>
        <v>0.01032679739</v>
      </c>
      <c r="D233" s="113">
        <v>0.0103</v>
      </c>
      <c r="E233" s="2">
        <v>45042.0</v>
      </c>
      <c r="F233" s="1">
        <v>17813.6</v>
      </c>
      <c r="G233" s="3">
        <f t="shared" si="3"/>
        <v>0.002495884745</v>
      </c>
      <c r="H233" s="113">
        <v>0.0025</v>
      </c>
    </row>
    <row r="234" ht="14.25" customHeight="1">
      <c r="A234" s="2">
        <v>45041.0</v>
      </c>
      <c r="B234" s="3">
        <v>382.5</v>
      </c>
      <c r="C234" s="3">
        <f t="shared" si="2"/>
        <v>0.005784906653</v>
      </c>
      <c r="D234" s="113">
        <v>0.0058</v>
      </c>
      <c r="E234" s="2">
        <v>45041.0</v>
      </c>
      <c r="F234" s="1">
        <v>17769.25</v>
      </c>
      <c r="G234" s="3">
        <f t="shared" si="3"/>
        <v>0.001456879741</v>
      </c>
      <c r="H234" s="113">
        <v>0.0015</v>
      </c>
    </row>
    <row r="235" ht="14.25" customHeight="1">
      <c r="A235" s="2">
        <v>45040.0</v>
      </c>
      <c r="B235" s="3">
        <v>380.3</v>
      </c>
      <c r="C235" s="3">
        <f t="shared" si="2"/>
        <v>0.01386296987</v>
      </c>
      <c r="D235" s="113">
        <v>0.0139</v>
      </c>
      <c r="E235" s="2">
        <v>45040.0</v>
      </c>
      <c r="F235" s="1">
        <v>17743.4</v>
      </c>
      <c r="G235" s="3">
        <f t="shared" si="3"/>
        <v>0.006771996221</v>
      </c>
      <c r="H235" s="113">
        <v>0.0068</v>
      </c>
    </row>
    <row r="236" ht="14.25" customHeight="1">
      <c r="A236" s="2">
        <v>45037.0</v>
      </c>
      <c r="B236" s="3">
        <v>375.1</v>
      </c>
      <c r="C236" s="3">
        <f t="shared" si="2"/>
        <v>-0.01470974521</v>
      </c>
      <c r="D236" s="113">
        <v>-0.0147</v>
      </c>
      <c r="E236" s="2">
        <v>45037.0</v>
      </c>
      <c r="F236" s="1">
        <v>17624.05</v>
      </c>
      <c r="G236" s="3">
        <f t="shared" si="3"/>
        <v>-0.0000226957437</v>
      </c>
      <c r="H236" s="113">
        <v>0.0</v>
      </c>
    </row>
    <row r="237" ht="14.25" customHeight="1">
      <c r="A237" s="2">
        <v>45036.0</v>
      </c>
      <c r="B237" s="3">
        <v>380.7</v>
      </c>
      <c r="C237" s="3">
        <f t="shared" si="2"/>
        <v>0.001710301276</v>
      </c>
      <c r="D237" s="113">
        <v>0.0017</v>
      </c>
      <c r="E237" s="2">
        <v>45036.0</v>
      </c>
      <c r="F237" s="1">
        <v>17624.45</v>
      </c>
      <c r="G237" s="3">
        <f t="shared" si="3"/>
        <v>0.0003235189784</v>
      </c>
      <c r="H237" s="113">
        <v>3.0E-4</v>
      </c>
    </row>
    <row r="238" ht="14.25" customHeight="1">
      <c r="A238" s="2">
        <v>45035.0</v>
      </c>
      <c r="B238" s="3">
        <v>380.05</v>
      </c>
      <c r="C238" s="3">
        <f t="shared" si="2"/>
        <v>-0.007831875734</v>
      </c>
      <c r="D238" s="113">
        <v>-0.0078</v>
      </c>
      <c r="E238" s="2">
        <v>45035.0</v>
      </c>
      <c r="F238" s="1">
        <v>17618.75</v>
      </c>
      <c r="G238" s="3">
        <f t="shared" si="3"/>
        <v>-0.002344260949</v>
      </c>
      <c r="H238" s="113">
        <v>-0.0023</v>
      </c>
    </row>
    <row r="239" ht="14.25" customHeight="1">
      <c r="A239" s="2">
        <v>45034.0</v>
      </c>
      <c r="B239" s="3">
        <v>383.05</v>
      </c>
      <c r="C239" s="3">
        <f t="shared" si="2"/>
        <v>-0.02170859405</v>
      </c>
      <c r="D239" s="113">
        <v>-0.0217</v>
      </c>
      <c r="E239" s="2">
        <v>45034.0</v>
      </c>
      <c r="F239" s="1">
        <v>17660.15</v>
      </c>
      <c r="G239" s="3">
        <f t="shared" si="3"/>
        <v>-0.002637397391</v>
      </c>
      <c r="H239" s="113">
        <v>-0.0026</v>
      </c>
    </row>
    <row r="240" ht="14.25" customHeight="1">
      <c r="A240" s="2">
        <v>45033.0</v>
      </c>
      <c r="B240" s="3">
        <v>391.55</v>
      </c>
      <c r="C240" s="3">
        <f t="shared" si="2"/>
        <v>-0.002801477142</v>
      </c>
      <c r="D240" s="113">
        <v>-0.0028</v>
      </c>
      <c r="E240" s="2">
        <v>45033.0</v>
      </c>
      <c r="F240" s="1">
        <v>17706.85</v>
      </c>
      <c r="G240" s="3">
        <f t="shared" si="3"/>
        <v>-0.00679549024</v>
      </c>
      <c r="H240" s="113">
        <v>-0.0068</v>
      </c>
    </row>
    <row r="241" ht="14.25" customHeight="1">
      <c r="A241" s="2">
        <v>45029.0</v>
      </c>
      <c r="B241" s="3">
        <v>392.65</v>
      </c>
      <c r="C241" s="3">
        <f t="shared" si="2"/>
        <v>-0.00858477465</v>
      </c>
      <c r="D241" s="113">
        <v>-0.0086</v>
      </c>
      <c r="E241" s="2">
        <v>45029.0</v>
      </c>
      <c r="F241" s="1">
        <v>17828.0</v>
      </c>
      <c r="G241" s="3">
        <f t="shared" si="3"/>
        <v>0.0008757943904</v>
      </c>
      <c r="H241" s="113">
        <v>9.0E-4</v>
      </c>
    </row>
    <row r="242" ht="14.25" customHeight="1">
      <c r="A242" s="2">
        <v>45028.0</v>
      </c>
      <c r="B242" s="3">
        <v>396.05</v>
      </c>
      <c r="C242" s="3">
        <f t="shared" si="2"/>
        <v>0.0303069719</v>
      </c>
      <c r="D242" s="113">
        <v>0.0303</v>
      </c>
      <c r="E242" s="2">
        <v>45028.0</v>
      </c>
      <c r="F242" s="1">
        <v>17812.4</v>
      </c>
      <c r="G242" s="3">
        <f t="shared" si="3"/>
        <v>0.005083990227</v>
      </c>
      <c r="H242" s="113">
        <v>0.0051</v>
      </c>
    </row>
    <row r="243" ht="14.25" customHeight="1">
      <c r="A243" s="2">
        <v>45027.0</v>
      </c>
      <c r="B243" s="3">
        <v>384.4</v>
      </c>
      <c r="C243" s="3">
        <f t="shared" si="2"/>
        <v>0.0001300897619</v>
      </c>
      <c r="D243" s="113">
        <v>1.0E-4</v>
      </c>
      <c r="E243" s="2">
        <v>45027.0</v>
      </c>
      <c r="F243" s="1">
        <v>17722.3</v>
      </c>
      <c r="G243" s="3">
        <f t="shared" si="3"/>
        <v>0.005574768569</v>
      </c>
      <c r="H243" s="113">
        <v>0.0056</v>
      </c>
    </row>
    <row r="244" ht="14.25" customHeight="1">
      <c r="A244" s="2">
        <v>45026.0</v>
      </c>
      <c r="B244" s="3">
        <v>384.35</v>
      </c>
      <c r="C244" s="3">
        <f t="shared" si="2"/>
        <v>0.001955161627</v>
      </c>
      <c r="D244" s="113">
        <v>0.002</v>
      </c>
      <c r="E244" s="2">
        <v>45026.0</v>
      </c>
      <c r="F244" s="1">
        <v>17624.05</v>
      </c>
      <c r="G244" s="3">
        <f t="shared" si="3"/>
        <v>0.001414841058</v>
      </c>
      <c r="H244" s="113">
        <v>0.0014</v>
      </c>
    </row>
    <row r="245" ht="14.25" customHeight="1">
      <c r="A245" s="2">
        <v>45022.0</v>
      </c>
      <c r="B245" s="3">
        <v>383.6</v>
      </c>
      <c r="C245" s="3">
        <f t="shared" si="2"/>
        <v>0.009606527175</v>
      </c>
      <c r="D245" s="113">
        <v>0.0096</v>
      </c>
      <c r="E245" s="2">
        <v>45022.0</v>
      </c>
      <c r="F245" s="1">
        <v>17599.15</v>
      </c>
      <c r="G245" s="3">
        <f t="shared" si="3"/>
        <v>0.002397897141</v>
      </c>
      <c r="H245" s="113">
        <v>0.0024</v>
      </c>
    </row>
    <row r="246" ht="14.25" customHeight="1">
      <c r="A246" s="2">
        <v>45021.0</v>
      </c>
      <c r="B246" s="3">
        <v>379.95</v>
      </c>
      <c r="C246" s="3">
        <f t="shared" si="2"/>
        <v>0.01374066169</v>
      </c>
      <c r="D246" s="113">
        <v>0.0137</v>
      </c>
      <c r="E246" s="2">
        <v>45021.0</v>
      </c>
      <c r="F246" s="1">
        <v>17557.05</v>
      </c>
      <c r="G246" s="3">
        <f t="shared" si="3"/>
        <v>0.009138955228</v>
      </c>
      <c r="H246" s="113">
        <v>0.0091</v>
      </c>
    </row>
    <row r="247" ht="14.25" customHeight="1">
      <c r="A247" s="2">
        <v>45019.0</v>
      </c>
      <c r="B247" s="3">
        <v>374.8</v>
      </c>
      <c r="C247" s="3">
        <f t="shared" si="2"/>
        <v>0.02530433593</v>
      </c>
      <c r="D247" s="113">
        <v>0.0253</v>
      </c>
      <c r="E247" s="2">
        <v>45019.0</v>
      </c>
      <c r="F247" s="1">
        <v>17398.05</v>
      </c>
      <c r="G247" s="3">
        <f t="shared" si="3"/>
        <v>0.00220625297</v>
      </c>
      <c r="H247" s="113">
        <v>0.0022</v>
      </c>
    </row>
    <row r="248" ht="14.25" customHeight="1">
      <c r="A248" s="2">
        <v>45016.0</v>
      </c>
      <c r="B248" s="3">
        <v>365.55</v>
      </c>
      <c r="C248" s="3">
        <f t="shared" si="2"/>
        <v>0.004534212696</v>
      </c>
      <c r="D248" s="113">
        <v>0.0045</v>
      </c>
      <c r="E248" s="2">
        <v>45016.0</v>
      </c>
      <c r="F248" s="1">
        <v>17359.75</v>
      </c>
      <c r="G248" s="3">
        <f t="shared" si="3"/>
        <v>0.01633715246</v>
      </c>
      <c r="H248" s="113">
        <v>0.0163</v>
      </c>
    </row>
    <row r="249" ht="14.25" customHeight="1">
      <c r="A249" s="2">
        <v>45014.0</v>
      </c>
      <c r="B249" s="3">
        <v>363.9</v>
      </c>
      <c r="C249" s="3">
        <f t="shared" si="2"/>
        <v>0.01379022148</v>
      </c>
      <c r="D249" s="113">
        <v>0.0138</v>
      </c>
      <c r="E249" s="2">
        <v>45014.0</v>
      </c>
      <c r="F249" s="1">
        <v>17080.7</v>
      </c>
      <c r="G249" s="3">
        <f t="shared" si="3"/>
        <v>0.007609856239</v>
      </c>
      <c r="H249" s="113">
        <v>0.0076</v>
      </c>
    </row>
    <row r="250" ht="14.25" customHeight="1">
      <c r="A250" s="2">
        <v>45013.0</v>
      </c>
      <c r="B250" s="3">
        <v>358.95</v>
      </c>
      <c r="C250" s="3">
        <f t="shared" si="2"/>
        <v>-0.02986486486</v>
      </c>
      <c r="D250" s="113">
        <v>-0.0299</v>
      </c>
      <c r="E250" s="2">
        <v>45013.0</v>
      </c>
      <c r="F250" s="1">
        <v>16951.7</v>
      </c>
      <c r="G250" s="3">
        <f t="shared" si="3"/>
        <v>-0.002001683769</v>
      </c>
      <c r="H250" s="113">
        <v>-0.002</v>
      </c>
    </row>
    <row r="251" ht="14.25" customHeight="1">
      <c r="A251" s="2">
        <v>45012.0</v>
      </c>
      <c r="B251" s="3">
        <v>370.0</v>
      </c>
      <c r="C251" s="3">
        <f t="shared" si="2"/>
        <v>-0.004841312534</v>
      </c>
      <c r="D251" s="113">
        <v>-0.0048</v>
      </c>
      <c r="E251" s="2">
        <v>45012.0</v>
      </c>
      <c r="F251" s="1">
        <v>16985.7</v>
      </c>
      <c r="G251" s="3">
        <f t="shared" si="3"/>
        <v>0.002398930661</v>
      </c>
      <c r="H251" s="113">
        <v>0.0024</v>
      </c>
    </row>
    <row r="252" ht="14.25" customHeight="1">
      <c r="A252" s="2">
        <v>45009.0</v>
      </c>
      <c r="B252" s="3">
        <v>371.8</v>
      </c>
      <c r="C252" s="3">
        <f t="shared" si="2"/>
        <v>-0.0009404809888</v>
      </c>
      <c r="D252" s="113">
        <v>-9.0E-4</v>
      </c>
      <c r="E252" s="2">
        <v>45009.0</v>
      </c>
      <c r="F252" s="1">
        <v>16945.05</v>
      </c>
      <c r="G252" s="3">
        <f t="shared" si="3"/>
        <v>-0.00772095638</v>
      </c>
      <c r="H252" s="113">
        <v>-0.0077</v>
      </c>
    </row>
    <row r="253" ht="14.25" customHeight="1">
      <c r="A253" s="2">
        <v>45008.0</v>
      </c>
      <c r="B253" s="3">
        <v>372.15</v>
      </c>
      <c r="C253" s="3">
        <f t="shared" si="2"/>
        <v>-0.009053388364</v>
      </c>
      <c r="D253" s="113">
        <v>-0.0091</v>
      </c>
      <c r="E253" s="2">
        <v>45008.0</v>
      </c>
      <c r="F253" s="1">
        <v>17076.9</v>
      </c>
      <c r="G253" s="3">
        <f t="shared" si="3"/>
        <v>-0.004372693404</v>
      </c>
      <c r="H253" s="113">
        <v>-0.0044</v>
      </c>
    </row>
    <row r="254" ht="14.25" customHeight="1">
      <c r="A254" s="2">
        <v>45007.0</v>
      </c>
      <c r="B254" s="3">
        <v>375.55</v>
      </c>
      <c r="C254" s="3">
        <f t="shared" si="2"/>
        <v>0.01253707199</v>
      </c>
      <c r="D254" s="113">
        <v>0.0125</v>
      </c>
      <c r="E254" s="2">
        <v>45007.0</v>
      </c>
      <c r="F254" s="1">
        <v>17151.9</v>
      </c>
      <c r="G254" s="3">
        <f t="shared" si="3"/>
        <v>0.002595352915</v>
      </c>
      <c r="H254" s="113">
        <v>0.0026</v>
      </c>
    </row>
    <row r="255" ht="14.25" customHeight="1">
      <c r="A255" s="2">
        <v>45006.0</v>
      </c>
      <c r="B255" s="3">
        <v>370.9</v>
      </c>
      <c r="C255" s="3">
        <f t="shared" si="2"/>
        <v>0.01505199781</v>
      </c>
      <c r="D255" s="113">
        <v>0.0151</v>
      </c>
      <c r="E255" s="2">
        <v>45006.0</v>
      </c>
      <c r="F255" s="1">
        <v>17107.5</v>
      </c>
      <c r="G255" s="3">
        <f t="shared" si="3"/>
        <v>0.007010666102</v>
      </c>
      <c r="H255" s="113">
        <v>0.007</v>
      </c>
    </row>
    <row r="256" ht="14.25" customHeight="1">
      <c r="A256" s="2">
        <v>45005.0</v>
      </c>
      <c r="B256" s="3">
        <v>365.4</v>
      </c>
      <c r="C256" s="3">
        <f t="shared" si="2"/>
        <v>-0.03448275862</v>
      </c>
      <c r="D256" s="113">
        <v>-0.0345</v>
      </c>
      <c r="E256" s="2">
        <v>45005.0</v>
      </c>
      <c r="F256" s="1">
        <v>16988.4</v>
      </c>
      <c r="G256" s="3">
        <f t="shared" si="3"/>
        <v>-0.006529220675</v>
      </c>
      <c r="H256" s="113">
        <v>-0.0065</v>
      </c>
    </row>
    <row r="257" ht="14.25" customHeight="1">
      <c r="A257" s="2">
        <v>45002.0</v>
      </c>
      <c r="B257" s="3">
        <v>378.45</v>
      </c>
      <c r="C257" s="3">
        <f t="shared" si="2"/>
        <v>-0.0009239704329</v>
      </c>
      <c r="D257" s="113">
        <v>-9.0E-4</v>
      </c>
      <c r="E257" s="2">
        <v>45002.0</v>
      </c>
      <c r="F257" s="1">
        <v>17100.05</v>
      </c>
      <c r="G257" s="3">
        <f t="shared" si="3"/>
        <v>0.006738060475</v>
      </c>
      <c r="H257" s="113">
        <v>0.0067</v>
      </c>
    </row>
    <row r="258" ht="14.25" customHeight="1">
      <c r="A258" s="2">
        <v>45001.0</v>
      </c>
      <c r="B258" s="3">
        <v>378.8</v>
      </c>
      <c r="C258" s="3">
        <f t="shared" si="2"/>
        <v>0.03738189785</v>
      </c>
      <c r="D258" s="113">
        <v>0.0374</v>
      </c>
      <c r="E258" s="2">
        <v>45001.0</v>
      </c>
      <c r="F258" s="1">
        <v>16985.6</v>
      </c>
      <c r="G258" s="3">
        <f t="shared" si="3"/>
        <v>0.0007924747307</v>
      </c>
      <c r="H258" s="113">
        <v>8.0E-4</v>
      </c>
    </row>
    <row r="259" ht="14.25" customHeight="1">
      <c r="A259" s="2">
        <v>45000.0</v>
      </c>
      <c r="B259" s="3">
        <v>365.15</v>
      </c>
      <c r="C259" s="3">
        <f t="shared" si="2"/>
        <v>0.03324844369</v>
      </c>
      <c r="D259" s="113">
        <v>0.0332</v>
      </c>
      <c r="E259" s="2">
        <v>45000.0</v>
      </c>
      <c r="F259" s="1">
        <v>16972.15</v>
      </c>
      <c r="G259" s="3">
        <f t="shared" si="3"/>
        <v>-0.00417466101</v>
      </c>
      <c r="H259" s="113">
        <v>-0.0042</v>
      </c>
    </row>
    <row r="260" ht="14.25" customHeight="1">
      <c r="A260" s="2">
        <v>44999.0</v>
      </c>
      <c r="B260" s="3">
        <v>353.4</v>
      </c>
      <c r="C260" s="3">
        <f t="shared" si="2"/>
        <v>-0.03967391304</v>
      </c>
      <c r="D260" s="113">
        <v>-0.0397</v>
      </c>
      <c r="E260" s="2">
        <v>44999.0</v>
      </c>
      <c r="F260" s="1">
        <v>17043.3</v>
      </c>
      <c r="G260" s="3">
        <f t="shared" si="3"/>
        <v>-0.006470680821</v>
      </c>
      <c r="H260" s="113">
        <v>-0.0065</v>
      </c>
    </row>
    <row r="261" ht="14.25" customHeight="1">
      <c r="A261" s="2">
        <v>44998.0</v>
      </c>
      <c r="B261" s="3">
        <v>368.0</v>
      </c>
      <c r="C261" s="3">
        <f t="shared" si="2"/>
        <v>-0.0273556231</v>
      </c>
      <c r="D261" s="113">
        <v>-0.0274</v>
      </c>
      <c r="E261" s="2">
        <v>44998.0</v>
      </c>
      <c r="F261" s="1">
        <v>17154.3</v>
      </c>
      <c r="G261" s="3">
        <f t="shared" si="3"/>
        <v>-0.0148510587</v>
      </c>
      <c r="H261" s="113">
        <v>-0.0149</v>
      </c>
    </row>
    <row r="262" ht="14.25" customHeight="1">
      <c r="A262" s="2">
        <v>44995.0</v>
      </c>
      <c r="B262" s="3">
        <v>378.35</v>
      </c>
      <c r="C262" s="3">
        <f t="shared" si="2"/>
        <v>-0.0165063686</v>
      </c>
      <c r="D262" s="113">
        <v>-0.0165</v>
      </c>
      <c r="E262" s="2">
        <v>44995.0</v>
      </c>
      <c r="F262" s="1">
        <v>17412.9</v>
      </c>
      <c r="G262" s="3">
        <f t="shared" si="3"/>
        <v>-0.01004570883</v>
      </c>
      <c r="H262" s="113">
        <v>-0.01</v>
      </c>
    </row>
    <row r="263" ht="14.25" customHeight="1">
      <c r="A263" s="2">
        <v>44994.0</v>
      </c>
      <c r="B263" s="3">
        <v>384.7</v>
      </c>
      <c r="C263" s="3">
        <f t="shared" si="2"/>
        <v>-0.01887273655</v>
      </c>
      <c r="D263" s="113">
        <v>-0.0189</v>
      </c>
      <c r="E263" s="2">
        <v>44994.0</v>
      </c>
      <c r="F263" s="1">
        <v>17589.6</v>
      </c>
      <c r="G263" s="3">
        <f t="shared" si="3"/>
        <v>-0.009282206101</v>
      </c>
      <c r="H263" s="113">
        <v>-0.0093</v>
      </c>
    </row>
    <row r="264" ht="14.25" customHeight="1">
      <c r="A264" s="2">
        <v>44993.0</v>
      </c>
      <c r="B264" s="3">
        <v>392.1</v>
      </c>
      <c r="C264" s="3">
        <f t="shared" si="2"/>
        <v>0.01712062257</v>
      </c>
      <c r="D264" s="113">
        <v>0.0171</v>
      </c>
      <c r="E264" s="2">
        <v>44993.0</v>
      </c>
      <c r="F264" s="1">
        <v>17754.4</v>
      </c>
      <c r="G264" s="3">
        <f t="shared" si="3"/>
        <v>0.002424984967</v>
      </c>
      <c r="H264" s="113">
        <v>0.0024</v>
      </c>
    </row>
    <row r="265" ht="14.25" customHeight="1">
      <c r="A265" s="2">
        <v>44991.0</v>
      </c>
      <c r="B265" s="3">
        <v>385.5</v>
      </c>
      <c r="C265" s="3">
        <f t="shared" si="2"/>
        <v>-0.01620518055</v>
      </c>
      <c r="D265" s="113">
        <v>-0.0162</v>
      </c>
      <c r="E265" s="2">
        <v>44991.0</v>
      </c>
      <c r="F265" s="1">
        <v>17711.45</v>
      </c>
      <c r="G265" s="3">
        <f t="shared" si="3"/>
        <v>0.006655545672</v>
      </c>
      <c r="H265" s="113">
        <v>0.0067</v>
      </c>
    </row>
    <row r="266" ht="14.25" customHeight="1">
      <c r="A266" s="2">
        <v>44988.0</v>
      </c>
      <c r="B266" s="3">
        <v>391.85</v>
      </c>
      <c r="C266" s="3">
        <f t="shared" si="2"/>
        <v>0.05705422174</v>
      </c>
      <c r="D266" s="113">
        <v>0.0571</v>
      </c>
      <c r="E266" s="2">
        <v>44988.0</v>
      </c>
      <c r="F266" s="1">
        <v>17594.35</v>
      </c>
      <c r="G266" s="3">
        <f t="shared" si="3"/>
        <v>0.01572864409</v>
      </c>
      <c r="H266" s="113">
        <v>0.0157</v>
      </c>
    </row>
    <row r="267" ht="14.25" customHeight="1">
      <c r="A267" s="2">
        <v>44987.0</v>
      </c>
      <c r="B267" s="3">
        <v>370.7</v>
      </c>
      <c r="C267" s="3">
        <f t="shared" si="2"/>
        <v>0.04835972851</v>
      </c>
      <c r="D267" s="113">
        <v>0.0484</v>
      </c>
      <c r="E267" s="2">
        <v>44987.0</v>
      </c>
      <c r="F267" s="1">
        <v>17321.9</v>
      </c>
      <c r="G267" s="3">
        <f t="shared" si="3"/>
        <v>-0.007392168885</v>
      </c>
      <c r="H267" s="113">
        <v>-0.0074</v>
      </c>
    </row>
    <row r="268" ht="14.25" customHeight="1">
      <c r="A268" s="2">
        <v>44986.0</v>
      </c>
      <c r="B268" s="3">
        <v>353.6</v>
      </c>
      <c r="C268" s="3">
        <f t="shared" si="2"/>
        <v>0.03361590178</v>
      </c>
      <c r="D268" s="113">
        <v>0.0336</v>
      </c>
      <c r="E268" s="2">
        <v>44986.0</v>
      </c>
      <c r="F268" s="1">
        <v>17450.9</v>
      </c>
      <c r="G268" s="3">
        <f t="shared" si="3"/>
        <v>0.008492280664</v>
      </c>
      <c r="H268" s="113">
        <v>0.0085</v>
      </c>
    </row>
    <row r="269" ht="14.25" customHeight="1">
      <c r="A269" s="2">
        <v>44985.0</v>
      </c>
      <c r="B269" s="3">
        <v>342.1</v>
      </c>
      <c r="C269" s="3">
        <f t="shared" si="2"/>
        <v>0.0369809033</v>
      </c>
      <c r="D269" s="113">
        <v>0.037</v>
      </c>
      <c r="E269" s="2">
        <v>44985.0</v>
      </c>
      <c r="F269" s="1">
        <v>17303.95</v>
      </c>
      <c r="G269" s="3">
        <f t="shared" si="3"/>
        <v>-0.005102715507</v>
      </c>
      <c r="H269" s="113">
        <v>-0.0051</v>
      </c>
    </row>
    <row r="270" ht="14.25" customHeight="1">
      <c r="A270" s="2">
        <v>44984.0</v>
      </c>
      <c r="B270" s="3">
        <v>329.9</v>
      </c>
      <c r="C270" s="3">
        <f t="shared" si="2"/>
        <v>-0.04446053584</v>
      </c>
      <c r="D270" s="113">
        <v>-0.0445</v>
      </c>
      <c r="E270" s="2">
        <v>44984.0</v>
      </c>
      <c r="F270" s="1">
        <v>17392.7</v>
      </c>
      <c r="G270" s="3">
        <f t="shared" si="3"/>
        <v>-0.004185322172</v>
      </c>
      <c r="H270" s="113">
        <v>-0.0042</v>
      </c>
    </row>
    <row r="271" ht="14.25" customHeight="1">
      <c r="A271" s="2">
        <v>44981.0</v>
      </c>
      <c r="B271" s="3">
        <v>345.25</v>
      </c>
      <c r="C271" s="3">
        <f t="shared" si="2"/>
        <v>0.02478480261</v>
      </c>
      <c r="D271" s="113">
        <v>0.0248</v>
      </c>
      <c r="E271" s="2">
        <v>44981.0</v>
      </c>
      <c r="F271" s="1">
        <v>17465.8</v>
      </c>
      <c r="G271" s="3">
        <f t="shared" si="3"/>
        <v>-0.002595474338</v>
      </c>
      <c r="H271" s="113">
        <v>-0.0026</v>
      </c>
    </row>
    <row r="272" ht="14.25" customHeight="1">
      <c r="A272" s="2">
        <v>44980.0</v>
      </c>
      <c r="B272" s="3">
        <v>336.9</v>
      </c>
      <c r="C272" s="3">
        <f t="shared" si="2"/>
        <v>0.004472271914</v>
      </c>
      <c r="D272" s="113">
        <v>0.0045</v>
      </c>
      <c r="E272" s="2">
        <v>44980.0</v>
      </c>
      <c r="F272" s="1">
        <v>17511.25</v>
      </c>
      <c r="G272" s="3">
        <f t="shared" si="3"/>
        <v>-0.002452390582</v>
      </c>
      <c r="H272" s="113">
        <v>-0.0025</v>
      </c>
    </row>
    <row r="273" ht="14.25" customHeight="1">
      <c r="A273" s="2">
        <v>44979.0</v>
      </c>
      <c r="B273" s="3">
        <v>335.4</v>
      </c>
      <c r="C273" s="3">
        <f t="shared" si="2"/>
        <v>-0.0494544424</v>
      </c>
      <c r="D273" s="113">
        <v>-0.0495</v>
      </c>
      <c r="E273" s="2">
        <v>44979.0</v>
      </c>
      <c r="F273" s="1">
        <v>17554.3</v>
      </c>
      <c r="G273" s="3">
        <f t="shared" si="3"/>
        <v>-0.01528045011</v>
      </c>
      <c r="H273" s="113">
        <v>-0.0153</v>
      </c>
    </row>
    <row r="274" ht="14.25" customHeight="1">
      <c r="A274" s="2">
        <v>44978.0</v>
      </c>
      <c r="B274" s="3">
        <v>352.85</v>
      </c>
      <c r="C274" s="3">
        <f t="shared" si="2"/>
        <v>0.001134912754</v>
      </c>
      <c r="D274" s="113">
        <v>0.0011</v>
      </c>
      <c r="E274" s="2">
        <v>44978.0</v>
      </c>
      <c r="F274" s="1">
        <v>17826.7</v>
      </c>
      <c r="G274" s="3">
        <f t="shared" si="3"/>
        <v>-0.001003104581</v>
      </c>
      <c r="H274" s="113">
        <v>-0.001</v>
      </c>
    </row>
    <row r="275" ht="14.25" customHeight="1">
      <c r="A275" s="2">
        <v>44977.0</v>
      </c>
      <c r="B275" s="3">
        <v>352.45</v>
      </c>
      <c r="C275" s="3">
        <f t="shared" si="2"/>
        <v>-0.002405887348</v>
      </c>
      <c r="D275" s="113">
        <v>-0.0024</v>
      </c>
      <c r="E275" s="2">
        <v>44977.0</v>
      </c>
      <c r="F275" s="1">
        <v>17844.6</v>
      </c>
      <c r="G275" s="3">
        <f t="shared" si="3"/>
        <v>-0.005550540007</v>
      </c>
      <c r="H275" s="113">
        <v>-0.0056</v>
      </c>
    </row>
    <row r="276" ht="14.25" customHeight="1">
      <c r="A276" s="2">
        <v>44974.0</v>
      </c>
      <c r="B276" s="3">
        <v>353.3</v>
      </c>
      <c r="C276" s="3">
        <f t="shared" si="2"/>
        <v>0.01581368603</v>
      </c>
      <c r="D276" s="113">
        <v>0.0158</v>
      </c>
      <c r="E276" s="2">
        <v>44974.0</v>
      </c>
      <c r="F276" s="1">
        <v>17944.2</v>
      </c>
      <c r="G276" s="3">
        <f t="shared" si="3"/>
        <v>-0.005081545921</v>
      </c>
      <c r="H276" s="113">
        <v>-0.0051</v>
      </c>
    </row>
    <row r="277" ht="14.25" customHeight="1">
      <c r="A277" s="2">
        <v>44973.0</v>
      </c>
      <c r="B277" s="3">
        <v>347.8</v>
      </c>
      <c r="C277" s="3">
        <f t="shared" si="2"/>
        <v>0.008554443961</v>
      </c>
      <c r="D277" s="113">
        <v>0.0086</v>
      </c>
      <c r="E277" s="2">
        <v>44973.0</v>
      </c>
      <c r="F277" s="1">
        <v>18035.85</v>
      </c>
      <c r="G277" s="3">
        <f t="shared" si="3"/>
        <v>0.001110133577</v>
      </c>
      <c r="H277" s="113">
        <v>0.0011</v>
      </c>
    </row>
    <row r="278" ht="14.25" customHeight="1">
      <c r="A278" s="2">
        <v>44972.0</v>
      </c>
      <c r="B278" s="3">
        <v>344.85</v>
      </c>
      <c r="C278" s="3">
        <f t="shared" si="2"/>
        <v>0.02481426449</v>
      </c>
      <c r="D278" s="113">
        <v>0.0248</v>
      </c>
      <c r="E278" s="2">
        <v>44972.0</v>
      </c>
      <c r="F278" s="1">
        <v>18015.85</v>
      </c>
      <c r="G278" s="3">
        <f t="shared" si="3"/>
        <v>0.00479647069</v>
      </c>
      <c r="H278" s="113">
        <v>0.0048</v>
      </c>
    </row>
    <row r="279" ht="14.25" customHeight="1">
      <c r="A279" s="2">
        <v>44971.0</v>
      </c>
      <c r="B279" s="3">
        <v>336.5</v>
      </c>
      <c r="C279" s="3">
        <f t="shared" si="2"/>
        <v>-0.01737479924</v>
      </c>
      <c r="D279" s="113">
        <v>-0.0174</v>
      </c>
      <c r="E279" s="2">
        <v>44971.0</v>
      </c>
      <c r="F279" s="1">
        <v>17929.85</v>
      </c>
      <c r="G279" s="3">
        <f t="shared" si="3"/>
        <v>0.008944397864</v>
      </c>
      <c r="H279" s="113">
        <v>0.0089</v>
      </c>
    </row>
    <row r="280" ht="14.25" customHeight="1">
      <c r="A280" s="2">
        <v>44970.0</v>
      </c>
      <c r="B280" s="3">
        <v>342.45</v>
      </c>
      <c r="C280" s="3">
        <f t="shared" si="2"/>
        <v>-0.05085920177</v>
      </c>
      <c r="D280" s="113">
        <v>-0.0509</v>
      </c>
      <c r="E280" s="2">
        <v>44970.0</v>
      </c>
      <c r="F280" s="1">
        <v>17770.9</v>
      </c>
      <c r="G280" s="3">
        <f t="shared" si="3"/>
        <v>-0.004793772576</v>
      </c>
      <c r="H280" s="113">
        <v>-0.0048</v>
      </c>
    </row>
    <row r="281" ht="14.25" customHeight="1">
      <c r="A281" s="2">
        <v>44967.0</v>
      </c>
      <c r="B281" s="3">
        <v>360.8</v>
      </c>
      <c r="C281" s="3">
        <f t="shared" si="2"/>
        <v>0.008384572387</v>
      </c>
      <c r="D281" s="113">
        <v>0.0084</v>
      </c>
      <c r="E281" s="2">
        <v>44967.0</v>
      </c>
      <c r="F281" s="1">
        <v>17856.5</v>
      </c>
      <c r="G281" s="3">
        <f t="shared" si="3"/>
        <v>-0.002065001439</v>
      </c>
      <c r="H281" s="113">
        <v>-0.0021</v>
      </c>
    </row>
    <row r="282" ht="14.25" customHeight="1">
      <c r="A282" s="2">
        <v>44966.0</v>
      </c>
      <c r="B282" s="3">
        <v>357.8</v>
      </c>
      <c r="C282" s="3">
        <f t="shared" si="2"/>
        <v>-0.06980371767</v>
      </c>
      <c r="D282" s="113">
        <v>-0.0698</v>
      </c>
      <c r="E282" s="2">
        <v>44966.0</v>
      </c>
      <c r="F282" s="1">
        <v>17893.45</v>
      </c>
      <c r="G282" s="3">
        <f t="shared" si="3"/>
        <v>0.001217007895</v>
      </c>
      <c r="H282" s="113">
        <v>0.0012</v>
      </c>
    </row>
    <row r="283" ht="14.25" customHeight="1">
      <c r="A283" s="2">
        <v>44965.0</v>
      </c>
      <c r="B283" s="3">
        <v>384.65</v>
      </c>
      <c r="C283" s="3">
        <f t="shared" si="2"/>
        <v>0.001562296576</v>
      </c>
      <c r="D283" s="113">
        <v>0.0016</v>
      </c>
      <c r="E283" s="2">
        <v>44965.0</v>
      </c>
      <c r="F283" s="1">
        <v>17871.7</v>
      </c>
      <c r="G283" s="3">
        <f t="shared" si="3"/>
        <v>0.00847558051</v>
      </c>
      <c r="H283" s="113">
        <v>0.0085</v>
      </c>
    </row>
    <row r="284" ht="14.25" customHeight="1">
      <c r="A284" s="2">
        <v>44964.0</v>
      </c>
      <c r="B284" s="3">
        <v>384.05</v>
      </c>
      <c r="C284" s="3">
        <f t="shared" si="2"/>
        <v>0.01132323897</v>
      </c>
      <c r="D284" s="113">
        <v>0.0113</v>
      </c>
      <c r="E284" s="2">
        <v>44964.0</v>
      </c>
      <c r="F284" s="1">
        <v>17721.5</v>
      </c>
      <c r="G284" s="3">
        <f t="shared" si="3"/>
        <v>-0.002426173401</v>
      </c>
      <c r="H284" s="113">
        <v>-0.0024</v>
      </c>
    </row>
    <row r="285" ht="14.25" customHeight="1">
      <c r="A285" s="2">
        <v>44963.0</v>
      </c>
      <c r="B285" s="3">
        <v>379.75</v>
      </c>
      <c r="C285" s="3">
        <f t="shared" si="2"/>
        <v>0.0164614561</v>
      </c>
      <c r="D285" s="113">
        <v>0.0165</v>
      </c>
      <c r="E285" s="2">
        <v>44963.0</v>
      </c>
      <c r="F285" s="1">
        <v>17764.6</v>
      </c>
      <c r="G285" s="3">
        <f t="shared" si="3"/>
        <v>-0.005010067744</v>
      </c>
      <c r="H285" s="113">
        <v>-0.005</v>
      </c>
    </row>
    <row r="286" ht="14.25" customHeight="1">
      <c r="A286" s="2">
        <v>44960.0</v>
      </c>
      <c r="B286" s="3">
        <v>373.6</v>
      </c>
      <c r="C286" s="3">
        <f t="shared" si="2"/>
        <v>0.05970784286</v>
      </c>
      <c r="D286" s="113">
        <v>0.0597</v>
      </c>
      <c r="E286" s="2">
        <v>44960.0</v>
      </c>
      <c r="F286" s="1">
        <v>17854.05</v>
      </c>
      <c r="G286" s="3">
        <f t="shared" si="3"/>
        <v>0.01383557443</v>
      </c>
      <c r="H286" s="113">
        <v>0.0138</v>
      </c>
    </row>
    <row r="287" ht="14.25" customHeight="1">
      <c r="A287" s="2">
        <v>44959.0</v>
      </c>
      <c r="B287" s="3">
        <v>352.55</v>
      </c>
      <c r="C287" s="3">
        <f t="shared" si="2"/>
        <v>0.05522298713</v>
      </c>
      <c r="D287" s="113">
        <v>0.0552</v>
      </c>
      <c r="E287" s="2">
        <v>44959.0</v>
      </c>
      <c r="F287" s="1">
        <v>17610.4</v>
      </c>
      <c r="G287" s="3">
        <f t="shared" si="3"/>
        <v>-0.0003349170938</v>
      </c>
      <c r="H287" s="113">
        <v>-3.0E-4</v>
      </c>
    </row>
    <row r="288" ht="14.25" customHeight="1">
      <c r="A288" s="2">
        <v>44958.0</v>
      </c>
      <c r="B288" s="3">
        <v>334.1</v>
      </c>
      <c r="C288" s="3">
        <f t="shared" si="2"/>
        <v>-0.1672482552</v>
      </c>
      <c r="D288" s="113">
        <v>-0.1672</v>
      </c>
      <c r="E288" s="2">
        <v>44958.0</v>
      </c>
      <c r="F288" s="1">
        <v>17616.3</v>
      </c>
      <c r="G288" s="3">
        <f t="shared" si="3"/>
        <v>-0.0025959467</v>
      </c>
      <c r="H288" s="113">
        <v>-0.0026</v>
      </c>
    </row>
    <row r="289" ht="14.25" customHeight="1">
      <c r="A289" s="2">
        <v>44957.0</v>
      </c>
      <c r="B289" s="3">
        <v>401.2</v>
      </c>
      <c r="C289" s="3">
        <f t="shared" si="2"/>
        <v>0.03535483871</v>
      </c>
      <c r="D289" s="113">
        <v>0.0354</v>
      </c>
      <c r="E289" s="2">
        <v>44957.0</v>
      </c>
      <c r="F289" s="1">
        <v>17662.15</v>
      </c>
      <c r="G289" s="3">
        <f t="shared" si="3"/>
        <v>0.0007479198479</v>
      </c>
      <c r="H289" s="113">
        <v>7.0E-4</v>
      </c>
    </row>
    <row r="290" ht="14.25" customHeight="1">
      <c r="A290" s="2">
        <v>44956.0</v>
      </c>
      <c r="B290" s="3">
        <v>387.5</v>
      </c>
      <c r="C290" s="3">
        <f t="shared" si="2"/>
        <v>0.01853068734</v>
      </c>
      <c r="D290" s="113">
        <v>0.0185</v>
      </c>
      <c r="E290" s="2">
        <v>44956.0</v>
      </c>
      <c r="F290" s="1">
        <v>17648.95</v>
      </c>
      <c r="G290" s="3">
        <f t="shared" si="3"/>
        <v>0.00253346474</v>
      </c>
      <c r="H290" s="113">
        <v>0.0025</v>
      </c>
    </row>
    <row r="291" ht="14.25" customHeight="1">
      <c r="A291" s="2">
        <v>44953.0</v>
      </c>
      <c r="B291" s="3">
        <v>380.45</v>
      </c>
      <c r="C291" s="3">
        <f t="shared" si="2"/>
        <v>-0.1732942199</v>
      </c>
      <c r="D291" s="113">
        <v>-0.1733</v>
      </c>
      <c r="E291" s="2">
        <v>44953.0</v>
      </c>
      <c r="F291" s="1">
        <v>17604.35</v>
      </c>
      <c r="G291" s="3">
        <f t="shared" si="3"/>
        <v>-0.01607426804</v>
      </c>
      <c r="H291" s="113">
        <v>-0.0161</v>
      </c>
    </row>
    <row r="292" ht="14.25" customHeight="1">
      <c r="A292" s="2">
        <v>44951.0</v>
      </c>
      <c r="B292" s="3">
        <v>460.2</v>
      </c>
      <c r="C292" s="3">
        <f t="shared" si="2"/>
        <v>-0.07766309249</v>
      </c>
      <c r="D292" s="113">
        <v>-0.0777</v>
      </c>
      <c r="E292" s="2">
        <v>44951.0</v>
      </c>
      <c r="F292" s="1">
        <v>17891.95</v>
      </c>
      <c r="G292" s="3">
        <f t="shared" si="3"/>
        <v>-0.01249289392</v>
      </c>
      <c r="H292" s="113">
        <v>-0.0125</v>
      </c>
    </row>
    <row r="293" ht="14.25" customHeight="1">
      <c r="A293" s="2">
        <v>44950.0</v>
      </c>
      <c r="B293" s="3">
        <v>498.95</v>
      </c>
      <c r="C293" s="3">
        <f t="shared" si="2"/>
        <v>-0.004290560766</v>
      </c>
      <c r="D293" s="113">
        <v>-0.0043</v>
      </c>
      <c r="E293" s="2">
        <v>44950.0</v>
      </c>
      <c r="F293" s="1">
        <v>18118.3</v>
      </c>
      <c r="G293" s="3">
        <f t="shared" si="3"/>
        <v>-0.00001379801364</v>
      </c>
      <c r="H293" s="113">
        <v>0.0</v>
      </c>
    </row>
    <row r="294" ht="14.25" customHeight="1">
      <c r="A294" s="2">
        <v>44949.0</v>
      </c>
      <c r="B294" s="3">
        <v>501.1</v>
      </c>
      <c r="C294" s="3">
        <f t="shared" si="2"/>
        <v>-0.0321583776</v>
      </c>
      <c r="D294" s="113">
        <v>-0.0322</v>
      </c>
      <c r="E294" s="2">
        <v>44949.0</v>
      </c>
      <c r="F294" s="1">
        <v>18118.55</v>
      </c>
      <c r="G294" s="3">
        <f t="shared" si="3"/>
        <v>0.005042254537</v>
      </c>
      <c r="H294" s="113">
        <v>0.005</v>
      </c>
    </row>
    <row r="295" ht="14.25" customHeight="1">
      <c r="A295" s="2">
        <v>44946.0</v>
      </c>
      <c r="B295" s="3">
        <v>517.75</v>
      </c>
      <c r="C295" s="3">
        <f t="shared" si="2"/>
        <v>-0.002888781897</v>
      </c>
      <c r="D295" s="113">
        <v>-0.0029</v>
      </c>
      <c r="E295" s="2">
        <v>44946.0</v>
      </c>
      <c r="F295" s="1">
        <v>18027.65</v>
      </c>
      <c r="G295" s="3">
        <f t="shared" si="3"/>
        <v>-0.004429018354</v>
      </c>
      <c r="H295" s="113">
        <v>-0.0044</v>
      </c>
    </row>
    <row r="296" ht="14.25" customHeight="1">
      <c r="A296" s="2">
        <v>44945.0</v>
      </c>
      <c r="B296" s="3">
        <v>519.25</v>
      </c>
      <c r="C296" s="3">
        <f t="shared" si="2"/>
        <v>-0.002305696993</v>
      </c>
      <c r="D296" s="113">
        <v>-0.0023</v>
      </c>
      <c r="E296" s="2">
        <v>44945.0</v>
      </c>
      <c r="F296" s="1">
        <v>18107.85</v>
      </c>
      <c r="G296" s="3">
        <f t="shared" si="3"/>
        <v>-0.003165367031</v>
      </c>
      <c r="H296" s="113">
        <v>-0.0032</v>
      </c>
    </row>
    <row r="297" ht="14.25" customHeight="1">
      <c r="A297" s="2">
        <v>44944.0</v>
      </c>
      <c r="B297" s="3">
        <v>520.45</v>
      </c>
      <c r="C297" s="3">
        <f t="shared" si="2"/>
        <v>0.005700483092</v>
      </c>
      <c r="D297" s="113">
        <v>0.0057</v>
      </c>
      <c r="E297" s="2">
        <v>44944.0</v>
      </c>
      <c r="F297" s="1">
        <v>18165.35</v>
      </c>
      <c r="G297" s="3">
        <f t="shared" si="3"/>
        <v>0.006206621504</v>
      </c>
      <c r="H297" s="113">
        <v>0.0062</v>
      </c>
    </row>
    <row r="298" ht="14.25" customHeight="1">
      <c r="A298" s="2">
        <v>44943.0</v>
      </c>
      <c r="B298" s="3">
        <v>517.5</v>
      </c>
      <c r="C298" s="3">
        <f t="shared" si="2"/>
        <v>0.0009671179884</v>
      </c>
      <c r="D298" s="113">
        <v>0.001</v>
      </c>
      <c r="E298" s="2">
        <v>44943.0</v>
      </c>
      <c r="F298" s="1">
        <v>18053.3</v>
      </c>
      <c r="G298" s="3">
        <f t="shared" si="3"/>
        <v>0.008854502832</v>
      </c>
      <c r="H298" s="113">
        <v>0.0089</v>
      </c>
    </row>
    <row r="299" ht="14.25" customHeight="1">
      <c r="A299" s="2">
        <v>44942.0</v>
      </c>
      <c r="B299" s="3">
        <v>517.0</v>
      </c>
      <c r="C299" s="3">
        <f t="shared" si="2"/>
        <v>-0.003181336161</v>
      </c>
      <c r="D299" s="113">
        <v>-0.0032</v>
      </c>
      <c r="E299" s="2">
        <v>44942.0</v>
      </c>
      <c r="F299" s="1">
        <v>17894.85</v>
      </c>
      <c r="G299" s="3">
        <f t="shared" si="3"/>
        <v>-0.003438846998</v>
      </c>
      <c r="H299" s="113">
        <v>-0.0034</v>
      </c>
    </row>
    <row r="300" ht="14.25" customHeight="1">
      <c r="A300" s="2">
        <v>44939.0</v>
      </c>
      <c r="B300" s="3">
        <v>518.65</v>
      </c>
      <c r="C300" s="3">
        <f t="shared" si="2"/>
        <v>0.0161637931</v>
      </c>
      <c r="D300" s="113">
        <v>0.0162</v>
      </c>
      <c r="E300" s="2">
        <v>44939.0</v>
      </c>
      <c r="F300" s="1">
        <v>17956.6</v>
      </c>
      <c r="G300" s="3">
        <f t="shared" si="3"/>
        <v>0.005510073804</v>
      </c>
      <c r="H300" s="113">
        <v>0.0055</v>
      </c>
    </row>
    <row r="301" ht="14.25" customHeight="1">
      <c r="A301" s="2">
        <v>44938.0</v>
      </c>
      <c r="B301" s="3">
        <v>510.4</v>
      </c>
      <c r="C301" s="3">
        <f t="shared" si="2"/>
        <v>0.004526667979</v>
      </c>
      <c r="D301" s="113">
        <v>0.0045</v>
      </c>
      <c r="E301" s="2">
        <v>44938.0</v>
      </c>
      <c r="F301" s="1">
        <v>17858.2</v>
      </c>
      <c r="G301" s="3">
        <f t="shared" si="3"/>
        <v>-0.002095475449</v>
      </c>
      <c r="H301" s="113">
        <v>-0.0021</v>
      </c>
    </row>
    <row r="302" ht="14.25" customHeight="1">
      <c r="A302" s="2">
        <v>44937.0</v>
      </c>
      <c r="B302" s="3">
        <v>508.1</v>
      </c>
      <c r="C302" s="3">
        <f t="shared" si="2"/>
        <v>-0.01234327923</v>
      </c>
      <c r="D302" s="113">
        <v>-0.0123</v>
      </c>
      <c r="E302" s="2">
        <v>44937.0</v>
      </c>
      <c r="F302" s="1">
        <v>17895.7</v>
      </c>
      <c r="G302" s="3">
        <f t="shared" si="3"/>
        <v>-0.001029912109</v>
      </c>
      <c r="H302" s="113">
        <v>-0.001</v>
      </c>
    </row>
    <row r="303" ht="14.25" customHeight="1">
      <c r="A303" s="2">
        <v>44936.0</v>
      </c>
      <c r="B303" s="3">
        <v>514.45</v>
      </c>
      <c r="C303" s="3">
        <f t="shared" si="2"/>
        <v>-0.01962839447</v>
      </c>
      <c r="D303" s="113">
        <v>-0.0196</v>
      </c>
      <c r="E303" s="2">
        <v>44936.0</v>
      </c>
      <c r="F303" s="1">
        <v>17914.15</v>
      </c>
      <c r="G303" s="3">
        <f t="shared" si="3"/>
        <v>-0.01033356905</v>
      </c>
      <c r="H303" s="113">
        <v>-0.0103</v>
      </c>
    </row>
    <row r="304" ht="14.25" customHeight="1">
      <c r="A304" s="2">
        <v>44935.0</v>
      </c>
      <c r="B304" s="3">
        <v>524.75</v>
      </c>
      <c r="C304" s="3">
        <f t="shared" si="2"/>
        <v>0.009522893421</v>
      </c>
      <c r="D304" s="113">
        <v>0.0095</v>
      </c>
      <c r="E304" s="2">
        <v>44935.0</v>
      </c>
      <c r="F304" s="1">
        <v>18101.2</v>
      </c>
      <c r="G304" s="3">
        <f t="shared" si="3"/>
        <v>0.01353625112</v>
      </c>
      <c r="H304" s="113">
        <v>0.0135</v>
      </c>
    </row>
    <row r="305" ht="14.25" customHeight="1">
      <c r="A305" s="2">
        <v>44932.0</v>
      </c>
      <c r="B305" s="3">
        <v>519.8</v>
      </c>
      <c r="C305" s="3">
        <f t="shared" si="2"/>
        <v>-0.009433063364</v>
      </c>
      <c r="D305" s="113">
        <v>-0.0094</v>
      </c>
      <c r="E305" s="2">
        <v>44932.0</v>
      </c>
      <c r="F305" s="1">
        <v>17859.45</v>
      </c>
      <c r="G305" s="3">
        <f t="shared" si="3"/>
        <v>-0.007375438733</v>
      </c>
      <c r="H305" s="113">
        <v>-0.0074</v>
      </c>
    </row>
    <row r="306" ht="14.25" customHeight="1">
      <c r="A306" s="2">
        <v>44931.0</v>
      </c>
      <c r="B306" s="3">
        <v>524.75</v>
      </c>
      <c r="C306" s="3">
        <f t="shared" si="2"/>
        <v>0.01137130192</v>
      </c>
      <c r="D306" s="113">
        <v>0.0114</v>
      </c>
      <c r="E306" s="2">
        <v>44931.0</v>
      </c>
      <c r="F306" s="1">
        <v>17992.15</v>
      </c>
      <c r="G306" s="3">
        <f t="shared" si="3"/>
        <v>-0.002815504117</v>
      </c>
      <c r="H306" s="113">
        <v>-0.0028</v>
      </c>
    </row>
    <row r="307" ht="14.25" customHeight="1">
      <c r="A307" s="2">
        <v>44930.0</v>
      </c>
      <c r="B307" s="3">
        <v>518.85</v>
      </c>
      <c r="C307" s="3">
        <f t="shared" si="2"/>
        <v>-0.02278933986</v>
      </c>
      <c r="D307" s="113">
        <v>-0.0228</v>
      </c>
      <c r="E307" s="2">
        <v>44930.0</v>
      </c>
      <c r="F307" s="1">
        <v>18042.95</v>
      </c>
      <c r="G307" s="3">
        <f t="shared" si="3"/>
        <v>-0.01039898423</v>
      </c>
      <c r="H307" s="113">
        <v>-0.0104</v>
      </c>
    </row>
    <row r="308" ht="14.25" customHeight="1">
      <c r="A308" s="2">
        <v>44929.0</v>
      </c>
      <c r="B308" s="3">
        <v>530.95</v>
      </c>
      <c r="C308" s="3">
        <f t="shared" si="2"/>
        <v>0.008452041785</v>
      </c>
      <c r="D308" s="113">
        <v>0.0085</v>
      </c>
      <c r="E308" s="2">
        <v>44929.0</v>
      </c>
      <c r="F308" s="1">
        <v>18232.55</v>
      </c>
      <c r="G308" s="3">
        <f t="shared" si="3"/>
        <v>0.001928841678</v>
      </c>
      <c r="H308" s="113">
        <v>0.0019</v>
      </c>
    </row>
    <row r="309" ht="14.25" customHeight="1">
      <c r="A309" s="2">
        <v>44928.0</v>
      </c>
      <c r="B309" s="3">
        <v>526.5</v>
      </c>
      <c r="C309" s="3">
        <f t="shared" si="2"/>
        <v>0.004579278764</v>
      </c>
      <c r="D309" s="113">
        <v>0.0046</v>
      </c>
      <c r="E309" s="2">
        <v>44928.0</v>
      </c>
      <c r="F309" s="1">
        <v>18197.45</v>
      </c>
      <c r="G309" s="3">
        <f t="shared" si="3"/>
        <v>0.005089669876</v>
      </c>
      <c r="H309" s="113">
        <v>0.0051</v>
      </c>
    </row>
    <row r="310" ht="14.25" customHeight="1">
      <c r="A310" s="2">
        <v>44925.0</v>
      </c>
      <c r="B310" s="3">
        <v>524.1</v>
      </c>
      <c r="C310" s="3">
        <f t="shared" si="2"/>
        <v>0.002582496413</v>
      </c>
      <c r="D310" s="113">
        <v>0.0026</v>
      </c>
      <c r="E310" s="2">
        <v>44925.0</v>
      </c>
      <c r="F310" s="1">
        <v>18105.3</v>
      </c>
      <c r="G310" s="3">
        <f t="shared" si="3"/>
        <v>-0.004711120884</v>
      </c>
      <c r="H310" s="113">
        <v>-0.0047</v>
      </c>
    </row>
    <row r="311" ht="14.25" customHeight="1">
      <c r="A311" s="2">
        <v>44924.0</v>
      </c>
      <c r="B311" s="3">
        <v>522.75</v>
      </c>
      <c r="C311" s="3">
        <f t="shared" si="2"/>
        <v>0.008391203704</v>
      </c>
      <c r="D311" s="113">
        <v>0.0084</v>
      </c>
      <c r="E311" s="2">
        <v>44924.0</v>
      </c>
      <c r="F311" s="1">
        <v>18191.0</v>
      </c>
      <c r="G311" s="3">
        <f t="shared" si="3"/>
        <v>0.003779831701</v>
      </c>
      <c r="H311" s="113">
        <v>0.0038</v>
      </c>
    </row>
    <row r="312" ht="14.25" customHeight="1">
      <c r="A312" s="2">
        <v>44923.0</v>
      </c>
      <c r="B312" s="3">
        <v>518.4</v>
      </c>
      <c r="C312" s="3">
        <f t="shared" si="2"/>
        <v>-0.009363653736</v>
      </c>
      <c r="D312" s="113">
        <v>-0.0094</v>
      </c>
      <c r="E312" s="2">
        <v>44923.0</v>
      </c>
      <c r="F312" s="1">
        <v>18122.5</v>
      </c>
      <c r="G312" s="3">
        <f t="shared" si="3"/>
        <v>-0.0005404719754</v>
      </c>
      <c r="H312" s="113">
        <v>-5.0E-4</v>
      </c>
    </row>
    <row r="313" ht="14.25" customHeight="1">
      <c r="A313" s="2">
        <v>44922.0</v>
      </c>
      <c r="B313" s="3">
        <v>523.3</v>
      </c>
      <c r="C313" s="3">
        <f t="shared" si="2"/>
        <v>0.01779636293</v>
      </c>
      <c r="D313" s="113">
        <v>0.0178</v>
      </c>
      <c r="E313" s="2">
        <v>44922.0</v>
      </c>
      <c r="F313" s="1">
        <v>18132.3</v>
      </c>
      <c r="G313" s="3">
        <f t="shared" si="3"/>
        <v>0.006533589422</v>
      </c>
      <c r="H313" s="113">
        <v>0.0065</v>
      </c>
    </row>
    <row r="314" ht="14.25" customHeight="1">
      <c r="A314" s="2">
        <v>44921.0</v>
      </c>
      <c r="B314" s="3">
        <v>514.15</v>
      </c>
      <c r="C314" s="3">
        <f t="shared" si="2"/>
        <v>0.04661577608</v>
      </c>
      <c r="D314" s="113">
        <v>0.0466</v>
      </c>
      <c r="E314" s="2">
        <v>44921.0</v>
      </c>
      <c r="F314" s="1">
        <v>18014.6</v>
      </c>
      <c r="G314" s="3">
        <f t="shared" si="3"/>
        <v>0.01166969922</v>
      </c>
      <c r="H314" s="113">
        <v>0.0117</v>
      </c>
    </row>
    <row r="315" ht="14.25" customHeight="1">
      <c r="A315" s="2">
        <v>44918.0</v>
      </c>
      <c r="B315" s="3">
        <v>491.25</v>
      </c>
      <c r="C315" s="3">
        <f t="shared" si="2"/>
        <v>-0.07807075162</v>
      </c>
      <c r="D315" s="113">
        <v>-0.0781</v>
      </c>
      <c r="E315" s="2">
        <v>44918.0</v>
      </c>
      <c r="F315" s="1">
        <v>17806.8</v>
      </c>
      <c r="G315" s="3">
        <f t="shared" si="3"/>
        <v>-0.01768322452</v>
      </c>
      <c r="H315" s="113">
        <v>-0.0177</v>
      </c>
    </row>
    <row r="316" ht="14.25" customHeight="1">
      <c r="A316" s="2">
        <v>44917.0</v>
      </c>
      <c r="B316" s="3">
        <v>532.85</v>
      </c>
      <c r="C316" s="3">
        <f t="shared" si="2"/>
        <v>-0.01177670623</v>
      </c>
      <c r="D316" s="113">
        <v>-0.0118</v>
      </c>
      <c r="E316" s="2">
        <v>44917.0</v>
      </c>
      <c r="F316" s="1">
        <v>18127.35</v>
      </c>
      <c r="G316" s="3">
        <f t="shared" si="3"/>
        <v>-0.003942502651</v>
      </c>
      <c r="H316" s="113">
        <v>-0.0039</v>
      </c>
    </row>
    <row r="317" ht="14.25" customHeight="1">
      <c r="A317" s="2">
        <v>44916.0</v>
      </c>
      <c r="B317" s="3">
        <v>539.2</v>
      </c>
      <c r="C317" s="3">
        <f t="shared" si="2"/>
        <v>-0.03731476522</v>
      </c>
      <c r="D317" s="113">
        <v>-0.0373</v>
      </c>
      <c r="E317" s="2">
        <v>44916.0</v>
      </c>
      <c r="F317" s="1">
        <v>18199.1</v>
      </c>
      <c r="G317" s="3">
        <f t="shared" si="3"/>
        <v>-0.01012765633</v>
      </c>
      <c r="H317" s="113">
        <v>-0.0101</v>
      </c>
    </row>
    <row r="318" ht="14.25" customHeight="1">
      <c r="A318" s="2">
        <v>44915.0</v>
      </c>
      <c r="B318" s="3">
        <v>560.1</v>
      </c>
      <c r="C318" s="3">
        <f t="shared" si="2"/>
        <v>-0.006650704975</v>
      </c>
      <c r="D318" s="113">
        <v>-0.0067</v>
      </c>
      <c r="E318" s="2">
        <v>44915.0</v>
      </c>
      <c r="F318" s="1">
        <v>18385.3</v>
      </c>
      <c r="G318" s="3">
        <f t="shared" si="3"/>
        <v>-0.001908205283</v>
      </c>
      <c r="H318" s="113">
        <v>-0.0019</v>
      </c>
    </row>
    <row r="319" ht="14.25" customHeight="1">
      <c r="A319" s="2">
        <v>44914.0</v>
      </c>
      <c r="B319" s="3">
        <v>563.85</v>
      </c>
      <c r="C319" s="3">
        <f t="shared" si="2"/>
        <v>0.01402751551</v>
      </c>
      <c r="D319" s="113">
        <v>0.014</v>
      </c>
      <c r="E319" s="2">
        <v>44914.0</v>
      </c>
      <c r="F319" s="1">
        <v>18420.45</v>
      </c>
      <c r="G319" s="3">
        <f t="shared" si="3"/>
        <v>0.008289999453</v>
      </c>
      <c r="H319" s="113">
        <v>0.0083</v>
      </c>
    </row>
    <row r="320" ht="14.25" customHeight="1">
      <c r="A320" s="2">
        <v>44911.0</v>
      </c>
      <c r="B320" s="3">
        <v>556.05</v>
      </c>
      <c r="C320" s="3">
        <f t="shared" si="2"/>
        <v>-0.009176764077</v>
      </c>
      <c r="D320" s="113">
        <v>-0.0092</v>
      </c>
      <c r="E320" s="2">
        <v>44911.0</v>
      </c>
      <c r="F320" s="1">
        <v>18269.0</v>
      </c>
      <c r="G320" s="3">
        <f t="shared" si="3"/>
        <v>-0.007922931974</v>
      </c>
      <c r="H320" s="113">
        <v>-0.0079</v>
      </c>
    </row>
    <row r="321" ht="14.25" customHeight="1">
      <c r="A321" s="2">
        <v>44910.0</v>
      </c>
      <c r="B321" s="3">
        <v>561.2</v>
      </c>
      <c r="C321" s="3">
        <f t="shared" si="2"/>
        <v>-0.03607007901</v>
      </c>
      <c r="D321" s="113">
        <v>-0.0361</v>
      </c>
      <c r="E321" s="2">
        <v>44910.0</v>
      </c>
      <c r="F321" s="1">
        <v>18414.9</v>
      </c>
      <c r="G321" s="3">
        <f t="shared" si="3"/>
        <v>-0.01315091397</v>
      </c>
      <c r="H321" s="113">
        <v>-0.0132</v>
      </c>
    </row>
    <row r="322" ht="14.25" customHeight="1">
      <c r="A322" s="2">
        <v>44909.0</v>
      </c>
      <c r="B322" s="3">
        <v>582.2</v>
      </c>
      <c r="C322" s="3">
        <f t="shared" si="2"/>
        <v>-0.004020186468</v>
      </c>
      <c r="D322" s="113">
        <v>-0.004</v>
      </c>
      <c r="E322" s="2">
        <v>44909.0</v>
      </c>
      <c r="F322" s="1">
        <v>18660.3</v>
      </c>
      <c r="G322" s="3">
        <f t="shared" si="3"/>
        <v>0.002810619089</v>
      </c>
      <c r="H322" s="113">
        <v>0.0028</v>
      </c>
    </row>
    <row r="323" ht="14.25" customHeight="1">
      <c r="A323" s="2">
        <v>44908.0</v>
      </c>
      <c r="B323" s="3">
        <v>584.55</v>
      </c>
      <c r="C323" s="3">
        <f t="shared" si="2"/>
        <v>-0.0008546278096</v>
      </c>
      <c r="D323" s="113">
        <v>-9.0E-4</v>
      </c>
      <c r="E323" s="2">
        <v>44908.0</v>
      </c>
      <c r="F323" s="1">
        <v>18608.0</v>
      </c>
      <c r="G323" s="3">
        <f t="shared" si="3"/>
        <v>0.005992815109</v>
      </c>
      <c r="H323" s="113">
        <v>0.006</v>
      </c>
    </row>
    <row r="324" ht="14.25" customHeight="1">
      <c r="A324" s="2">
        <v>44907.0</v>
      </c>
      <c r="B324" s="3">
        <v>585.05</v>
      </c>
      <c r="C324" s="3">
        <f t="shared" si="2"/>
        <v>0.006970740103</v>
      </c>
      <c r="D324" s="113">
        <v>0.007</v>
      </c>
      <c r="E324" s="2">
        <v>44907.0</v>
      </c>
      <c r="F324" s="1">
        <v>18497.15</v>
      </c>
      <c r="G324" s="3">
        <f t="shared" si="3"/>
        <v>0.00002973519458</v>
      </c>
      <c r="H324" s="113">
        <v>0.0</v>
      </c>
    </row>
    <row r="325" ht="14.25" customHeight="1">
      <c r="A325" s="2">
        <v>44904.0</v>
      </c>
      <c r="B325" s="3">
        <v>581.0</v>
      </c>
      <c r="C325" s="3">
        <f t="shared" si="2"/>
        <v>-0.01148447469</v>
      </c>
      <c r="D325" s="113">
        <v>-0.0115</v>
      </c>
      <c r="E325" s="2">
        <v>44904.0</v>
      </c>
      <c r="F325" s="1">
        <v>18496.6</v>
      </c>
      <c r="G325" s="3">
        <f t="shared" si="3"/>
        <v>-0.006058782279</v>
      </c>
      <c r="H325" s="113">
        <v>-0.0061</v>
      </c>
    </row>
    <row r="326" ht="14.25" customHeight="1">
      <c r="A326" s="2">
        <v>44903.0</v>
      </c>
      <c r="B326" s="3">
        <v>587.75</v>
      </c>
      <c r="C326" s="3">
        <f t="shared" si="2"/>
        <v>0.009879725086</v>
      </c>
      <c r="D326" s="113">
        <v>0.0099</v>
      </c>
      <c r="E326" s="2">
        <v>44903.0</v>
      </c>
      <c r="F326" s="1">
        <v>18609.35</v>
      </c>
      <c r="G326" s="3">
        <f t="shared" si="3"/>
        <v>0.002631933407</v>
      </c>
      <c r="H326" s="113">
        <v>0.0026</v>
      </c>
    </row>
    <row r="327" ht="14.25" customHeight="1">
      <c r="A327" s="2">
        <v>44902.0</v>
      </c>
      <c r="B327" s="3">
        <v>582.0</v>
      </c>
      <c r="C327" s="3">
        <f t="shared" si="2"/>
        <v>0.001721170396</v>
      </c>
      <c r="D327" s="113">
        <v>0.0017</v>
      </c>
      <c r="E327" s="2">
        <v>44902.0</v>
      </c>
      <c r="F327" s="1">
        <v>18560.5</v>
      </c>
      <c r="G327" s="3">
        <f t="shared" si="3"/>
        <v>-0.00441190275</v>
      </c>
      <c r="H327" s="113">
        <v>-0.0044</v>
      </c>
    </row>
    <row r="328" ht="14.25" customHeight="1">
      <c r="A328" s="2">
        <v>44901.0</v>
      </c>
      <c r="B328" s="3">
        <v>581.0</v>
      </c>
      <c r="C328" s="3">
        <f t="shared" si="2"/>
        <v>0.01334263539</v>
      </c>
      <c r="D328" s="113">
        <v>0.0133</v>
      </c>
      <c r="E328" s="2">
        <v>44901.0</v>
      </c>
      <c r="F328" s="1">
        <v>18642.75</v>
      </c>
      <c r="G328" s="3">
        <f t="shared" si="3"/>
        <v>-0.003117472014</v>
      </c>
      <c r="H328" s="113">
        <v>-0.0031</v>
      </c>
    </row>
    <row r="329" ht="14.25" customHeight="1">
      <c r="A329" s="2">
        <v>44900.0</v>
      </c>
      <c r="B329" s="3">
        <v>573.35</v>
      </c>
      <c r="C329" s="3">
        <f t="shared" si="2"/>
        <v>-0.007959166018</v>
      </c>
      <c r="D329" s="113">
        <v>-0.008</v>
      </c>
      <c r="E329" s="2">
        <v>44900.0</v>
      </c>
      <c r="F329" s="1">
        <v>18701.05</v>
      </c>
      <c r="G329" s="3">
        <f t="shared" si="3"/>
        <v>0.0002647610999</v>
      </c>
      <c r="H329" s="113">
        <v>3.0E-4</v>
      </c>
    </row>
    <row r="330" ht="14.25" customHeight="1">
      <c r="A330" s="2">
        <v>44897.0</v>
      </c>
      <c r="B330" s="3">
        <v>577.95</v>
      </c>
      <c r="C330" s="3">
        <f t="shared" si="2"/>
        <v>-0.00516395559</v>
      </c>
      <c r="D330" s="113">
        <v>-0.0052</v>
      </c>
      <c r="E330" s="2">
        <v>44897.0</v>
      </c>
      <c r="F330" s="1">
        <v>18696.1</v>
      </c>
      <c r="G330" s="3">
        <f t="shared" si="3"/>
        <v>-0.006187375415</v>
      </c>
      <c r="H330" s="113">
        <v>-0.0062</v>
      </c>
    </row>
    <row r="331" ht="14.25" customHeight="1">
      <c r="A331" s="2">
        <v>44896.0</v>
      </c>
      <c r="B331" s="3">
        <v>580.95</v>
      </c>
      <c r="C331" s="3">
        <f t="shared" si="2"/>
        <v>0.01787122208</v>
      </c>
      <c r="D331" s="113">
        <v>0.0179</v>
      </c>
      <c r="E331" s="2">
        <v>44896.0</v>
      </c>
      <c r="F331" s="1">
        <v>18812.5</v>
      </c>
      <c r="G331" s="3">
        <f t="shared" si="3"/>
        <v>0.00288671445</v>
      </c>
      <c r="H331" s="113">
        <v>0.0029</v>
      </c>
    </row>
    <row r="332" ht="14.25" customHeight="1">
      <c r="A332" s="2">
        <v>44895.0</v>
      </c>
      <c r="B332" s="3">
        <v>570.75</v>
      </c>
      <c r="C332" s="3">
        <f t="shared" si="2"/>
        <v>0.01026639526</v>
      </c>
      <c r="D332" s="113">
        <v>0.0103</v>
      </c>
      <c r="E332" s="2">
        <v>44895.0</v>
      </c>
      <c r="F332" s="1">
        <v>18758.35</v>
      </c>
      <c r="G332" s="3">
        <f t="shared" si="3"/>
        <v>0.007535697885</v>
      </c>
      <c r="H332" s="113">
        <v>0.0075</v>
      </c>
    </row>
    <row r="333" ht="14.25" customHeight="1">
      <c r="A333" s="2">
        <v>44894.0</v>
      </c>
      <c r="B333" s="3">
        <v>564.95</v>
      </c>
      <c r="C333" s="3">
        <f t="shared" si="2"/>
        <v>-0.006157093852</v>
      </c>
      <c r="D333" s="113">
        <v>-0.0062</v>
      </c>
      <c r="E333" s="2">
        <v>44894.0</v>
      </c>
      <c r="F333" s="1">
        <v>18618.05</v>
      </c>
      <c r="G333" s="3">
        <f t="shared" si="3"/>
        <v>0.002979084457</v>
      </c>
      <c r="H333" s="113">
        <v>0.003</v>
      </c>
    </row>
    <row r="334" ht="14.25" customHeight="1">
      <c r="A334" s="2">
        <v>44893.0</v>
      </c>
      <c r="B334" s="3">
        <v>568.45</v>
      </c>
      <c r="C334" s="3">
        <f t="shared" si="2"/>
        <v>0.00672983264</v>
      </c>
      <c r="D334" s="113">
        <v>0.0067</v>
      </c>
      <c r="E334" s="2">
        <v>44893.0</v>
      </c>
      <c r="F334" s="1">
        <v>18562.75</v>
      </c>
      <c r="G334" s="3">
        <f t="shared" si="3"/>
        <v>0.002700841312</v>
      </c>
      <c r="H334" s="113">
        <v>0.0027</v>
      </c>
    </row>
    <row r="335" ht="14.25" customHeight="1">
      <c r="A335" s="2">
        <v>44890.0</v>
      </c>
      <c r="B335" s="3">
        <v>564.65</v>
      </c>
      <c r="C335" s="3">
        <f t="shared" si="2"/>
        <v>0.01218965672</v>
      </c>
      <c r="D335" s="113">
        <v>0.0122</v>
      </c>
      <c r="E335" s="2">
        <v>44890.0</v>
      </c>
      <c r="F335" s="1">
        <v>18512.75</v>
      </c>
      <c r="G335" s="3">
        <f t="shared" si="3"/>
        <v>0.001549980794</v>
      </c>
      <c r="H335" s="113">
        <v>0.0016</v>
      </c>
    </row>
    <row r="336" ht="14.25" customHeight="1">
      <c r="A336" s="2">
        <v>44889.0</v>
      </c>
      <c r="B336" s="3">
        <v>557.85</v>
      </c>
      <c r="C336" s="3">
        <f t="shared" si="2"/>
        <v>-0.008971398117</v>
      </c>
      <c r="D336" s="113">
        <v>-0.009</v>
      </c>
      <c r="E336" s="2">
        <v>44889.0</v>
      </c>
      <c r="F336" s="1">
        <v>18484.1</v>
      </c>
      <c r="G336" s="3">
        <f t="shared" si="3"/>
        <v>0.01187097127</v>
      </c>
      <c r="H336" s="113">
        <v>0.0119</v>
      </c>
    </row>
    <row r="337" ht="14.25" customHeight="1">
      <c r="A337" s="2">
        <v>44888.0</v>
      </c>
      <c r="B337" s="3">
        <v>562.9</v>
      </c>
      <c r="C337" s="3">
        <f t="shared" si="2"/>
        <v>-0.005213395776</v>
      </c>
      <c r="D337" s="113">
        <v>-0.0052</v>
      </c>
      <c r="E337" s="2">
        <v>44888.0</v>
      </c>
      <c r="F337" s="1">
        <v>18267.25</v>
      </c>
      <c r="G337" s="3">
        <f t="shared" si="3"/>
        <v>0.001263415222</v>
      </c>
      <c r="H337" s="113">
        <v>0.0013</v>
      </c>
    </row>
    <row r="338" ht="14.25" customHeight="1">
      <c r="A338" s="2">
        <v>44887.0</v>
      </c>
      <c r="B338" s="3">
        <v>565.85</v>
      </c>
      <c r="C338" s="3">
        <f t="shared" si="2"/>
        <v>0.003191206453</v>
      </c>
      <c r="D338" s="113">
        <v>0.0032</v>
      </c>
      <c r="E338" s="2">
        <v>44887.0</v>
      </c>
      <c r="F338" s="1">
        <v>18244.2</v>
      </c>
      <c r="G338" s="3">
        <f t="shared" si="3"/>
        <v>0.004639329954</v>
      </c>
      <c r="H338" s="113">
        <v>0.0046</v>
      </c>
    </row>
    <row r="339" ht="14.25" customHeight="1">
      <c r="A339" s="2">
        <v>44886.0</v>
      </c>
      <c r="B339" s="3">
        <v>564.05</v>
      </c>
      <c r="C339" s="3">
        <f t="shared" si="2"/>
        <v>-0.01750566103</v>
      </c>
      <c r="D339" s="113">
        <v>-0.0175</v>
      </c>
      <c r="E339" s="2">
        <v>44886.0</v>
      </c>
      <c r="F339" s="1">
        <v>18159.95</v>
      </c>
      <c r="G339" s="3">
        <f t="shared" si="3"/>
        <v>-0.008067665703</v>
      </c>
      <c r="H339" s="113">
        <v>-0.0081</v>
      </c>
    </row>
    <row r="340" ht="14.25" customHeight="1">
      <c r="A340" s="2">
        <v>44883.0</v>
      </c>
      <c r="B340" s="3">
        <v>574.1</v>
      </c>
      <c r="C340" s="3">
        <f t="shared" si="2"/>
        <v>-0.0001741553466</v>
      </c>
      <c r="D340" s="113">
        <v>-2.0E-4</v>
      </c>
      <c r="E340" s="2">
        <v>44883.0</v>
      </c>
      <c r="F340" s="1">
        <v>18307.65</v>
      </c>
      <c r="G340" s="3">
        <f t="shared" si="3"/>
        <v>-0.001976133756</v>
      </c>
      <c r="H340" s="113">
        <v>-0.002</v>
      </c>
    </row>
    <row r="341" ht="14.25" customHeight="1">
      <c r="A341" s="2">
        <v>44882.0</v>
      </c>
      <c r="B341" s="3">
        <v>574.2</v>
      </c>
      <c r="C341" s="3">
        <f t="shared" si="2"/>
        <v>-0.005197505198</v>
      </c>
      <c r="D341" s="113">
        <v>-0.0052</v>
      </c>
      <c r="E341" s="2">
        <v>44882.0</v>
      </c>
      <c r="F341" s="1">
        <v>18343.9</v>
      </c>
      <c r="G341" s="3">
        <f t="shared" si="3"/>
        <v>-0.003571496471</v>
      </c>
      <c r="H341" s="113">
        <v>-0.0036</v>
      </c>
    </row>
    <row r="342" ht="14.25" customHeight="1">
      <c r="A342" s="2">
        <v>44881.0</v>
      </c>
      <c r="B342" s="3">
        <v>577.2</v>
      </c>
      <c r="C342" s="3">
        <f t="shared" si="2"/>
        <v>-0.01577287066</v>
      </c>
      <c r="D342" s="113">
        <v>-0.0158</v>
      </c>
      <c r="E342" s="2">
        <v>44881.0</v>
      </c>
      <c r="F342" s="1">
        <v>18409.65</v>
      </c>
      <c r="G342" s="3">
        <f t="shared" si="3"/>
        <v>0.0003396111588</v>
      </c>
      <c r="H342" s="113">
        <v>3.0E-4</v>
      </c>
    </row>
    <row r="343" ht="14.25" customHeight="1">
      <c r="A343" s="2">
        <v>44880.0</v>
      </c>
      <c r="B343" s="3">
        <v>586.45</v>
      </c>
      <c r="C343" s="3">
        <f t="shared" si="2"/>
        <v>0.01059796657</v>
      </c>
      <c r="D343" s="113">
        <v>0.0106</v>
      </c>
      <c r="E343" s="2">
        <v>44880.0</v>
      </c>
      <c r="F343" s="1">
        <v>18403.4</v>
      </c>
      <c r="G343" s="3">
        <f t="shared" si="3"/>
        <v>0.004050924347</v>
      </c>
      <c r="H343" s="113">
        <v>0.0041</v>
      </c>
    </row>
    <row r="344" ht="14.25" customHeight="1">
      <c r="A344" s="2">
        <v>44879.0</v>
      </c>
      <c r="B344" s="3">
        <v>580.3</v>
      </c>
      <c r="C344" s="3">
        <f t="shared" si="2"/>
        <v>0.04080351538</v>
      </c>
      <c r="D344" s="113">
        <v>0.0408</v>
      </c>
      <c r="E344" s="2">
        <v>44879.0</v>
      </c>
      <c r="F344" s="1">
        <v>18329.15</v>
      </c>
      <c r="G344" s="3">
        <f t="shared" si="3"/>
        <v>-0.001119909317</v>
      </c>
      <c r="H344" s="113">
        <v>-0.0011</v>
      </c>
    </row>
    <row r="345" ht="14.25" customHeight="1">
      <c r="A345" s="2">
        <v>44876.0</v>
      </c>
      <c r="B345" s="3">
        <v>557.55</v>
      </c>
      <c r="C345" s="3">
        <f t="shared" si="2"/>
        <v>-0.001074979844</v>
      </c>
      <c r="D345" s="113">
        <v>-0.0011</v>
      </c>
      <c r="E345" s="2">
        <v>44876.0</v>
      </c>
      <c r="F345" s="1">
        <v>18349.7</v>
      </c>
      <c r="G345" s="3">
        <f t="shared" si="3"/>
        <v>0.01783317247</v>
      </c>
      <c r="H345" s="113">
        <v>0.0178</v>
      </c>
    </row>
    <row r="346" ht="14.25" customHeight="1">
      <c r="A346" s="2">
        <v>44875.0</v>
      </c>
      <c r="B346" s="3">
        <v>558.15</v>
      </c>
      <c r="C346" s="3">
        <f t="shared" si="2"/>
        <v>-0.01124889283</v>
      </c>
      <c r="D346" s="113">
        <v>-0.0112</v>
      </c>
      <c r="E346" s="2">
        <v>44875.0</v>
      </c>
      <c r="F346" s="1">
        <v>18028.2</v>
      </c>
      <c r="G346" s="3">
        <f t="shared" si="3"/>
        <v>-0.007093682877</v>
      </c>
      <c r="H346" s="113">
        <v>-0.0071</v>
      </c>
    </row>
    <row r="347" ht="14.25" customHeight="1">
      <c r="A347" s="2">
        <v>44874.0</v>
      </c>
      <c r="B347" s="3">
        <v>564.5</v>
      </c>
      <c r="C347" s="3">
        <f t="shared" si="2"/>
        <v>-0.006336912515</v>
      </c>
      <c r="D347" s="113">
        <v>-0.0063</v>
      </c>
      <c r="E347" s="2">
        <v>44874.0</v>
      </c>
      <c r="F347" s="1">
        <v>18157.0</v>
      </c>
      <c r="G347" s="3">
        <f t="shared" si="3"/>
        <v>-0.002516096425</v>
      </c>
      <c r="H347" s="113">
        <v>-0.0025</v>
      </c>
    </row>
    <row r="348" ht="14.25" customHeight="1">
      <c r="A348" s="2">
        <v>44872.0</v>
      </c>
      <c r="B348" s="3">
        <v>568.1</v>
      </c>
      <c r="C348" s="3">
        <f t="shared" si="2"/>
        <v>0.01700680272</v>
      </c>
      <c r="D348" s="113">
        <v>0.017</v>
      </c>
      <c r="E348" s="2">
        <v>44872.0</v>
      </c>
      <c r="F348" s="1">
        <v>18202.8</v>
      </c>
      <c r="G348" s="3">
        <f t="shared" si="3"/>
        <v>0.004727564766</v>
      </c>
      <c r="H348" s="113">
        <v>0.0047</v>
      </c>
    </row>
    <row r="349" ht="14.25" customHeight="1">
      <c r="A349" s="2">
        <v>44869.0</v>
      </c>
      <c r="B349" s="3">
        <v>558.6</v>
      </c>
      <c r="C349" s="3">
        <f t="shared" si="2"/>
        <v>0.03540315107</v>
      </c>
      <c r="D349" s="113">
        <v>0.0354</v>
      </c>
      <c r="E349" s="2">
        <v>44869.0</v>
      </c>
      <c r="F349" s="1">
        <v>18117.15</v>
      </c>
      <c r="G349" s="3">
        <f t="shared" si="3"/>
        <v>0.003570103087</v>
      </c>
      <c r="H349" s="113">
        <v>0.0036</v>
      </c>
    </row>
    <row r="350" ht="14.25" customHeight="1">
      <c r="A350" s="2">
        <v>44868.0</v>
      </c>
      <c r="B350" s="3">
        <v>539.5</v>
      </c>
      <c r="C350" s="3">
        <f t="shared" si="2"/>
        <v>-0.01009174312</v>
      </c>
      <c r="D350" s="113">
        <v>-0.0101</v>
      </c>
      <c r="E350" s="2">
        <v>44868.0</v>
      </c>
      <c r="F350" s="1">
        <v>18052.7</v>
      </c>
      <c r="G350" s="3">
        <f t="shared" si="3"/>
        <v>-0.00166732567</v>
      </c>
      <c r="H350" s="113">
        <v>-0.0017</v>
      </c>
    </row>
    <row r="351" ht="14.25" customHeight="1">
      <c r="A351" s="2">
        <v>44867.0</v>
      </c>
      <c r="B351" s="3">
        <v>545.0</v>
      </c>
      <c r="C351" s="3">
        <f t="shared" si="2"/>
        <v>0.001746163036</v>
      </c>
      <c r="D351" s="113">
        <v>0.0017</v>
      </c>
      <c r="E351" s="2">
        <v>44867.0</v>
      </c>
      <c r="F351" s="1">
        <v>18082.85</v>
      </c>
      <c r="G351" s="3">
        <f t="shared" si="3"/>
        <v>-0.003447154651</v>
      </c>
      <c r="H351" s="113">
        <v>-0.0034</v>
      </c>
    </row>
    <row r="352" ht="14.25" customHeight="1">
      <c r="A352" s="2">
        <v>44866.0</v>
      </c>
      <c r="B352" s="3">
        <v>544.05</v>
      </c>
      <c r="C352" s="3">
        <f t="shared" si="2"/>
        <v>0.02082746974</v>
      </c>
      <c r="D352" s="113">
        <v>0.0208</v>
      </c>
      <c r="E352" s="2">
        <v>44866.0</v>
      </c>
      <c r="F352" s="1">
        <v>18145.4</v>
      </c>
      <c r="G352" s="3">
        <f t="shared" si="3"/>
        <v>0.007394987842</v>
      </c>
      <c r="H352" s="113">
        <v>0.0074</v>
      </c>
    </row>
    <row r="353" ht="14.25" customHeight="1">
      <c r="A353" s="2">
        <v>44865.0</v>
      </c>
      <c r="B353" s="3">
        <v>532.95</v>
      </c>
      <c r="C353" s="3">
        <f t="shared" si="2"/>
        <v>0.02470678716</v>
      </c>
      <c r="D353" s="113">
        <v>0.0247</v>
      </c>
      <c r="E353" s="2">
        <v>44865.0</v>
      </c>
      <c r="F353" s="1">
        <v>18012.2</v>
      </c>
      <c r="G353" s="3">
        <f t="shared" si="3"/>
        <v>0.0126723188</v>
      </c>
      <c r="H353" s="113">
        <v>0.0127</v>
      </c>
    </row>
    <row r="354" ht="14.25" customHeight="1">
      <c r="A354" s="2">
        <v>44862.0</v>
      </c>
      <c r="B354" s="3">
        <v>520.1</v>
      </c>
      <c r="C354" s="3">
        <f t="shared" si="2"/>
        <v>-0.01421531463</v>
      </c>
      <c r="D354" s="113">
        <v>-0.0142</v>
      </c>
      <c r="E354" s="2">
        <v>44862.0</v>
      </c>
      <c r="F354" s="1">
        <v>17786.8</v>
      </c>
      <c r="G354" s="3">
        <f t="shared" si="3"/>
        <v>0.002810517028</v>
      </c>
      <c r="H354" s="113">
        <v>0.0028</v>
      </c>
    </row>
    <row r="355" ht="14.25" customHeight="1">
      <c r="A355" s="2">
        <v>44861.0</v>
      </c>
      <c r="B355" s="3">
        <v>527.6</v>
      </c>
      <c r="C355" s="3">
        <f t="shared" si="2"/>
        <v>0.02825959852</v>
      </c>
      <c r="D355" s="113">
        <v>0.0283</v>
      </c>
      <c r="E355" s="2">
        <v>44861.0</v>
      </c>
      <c r="F355" s="1">
        <v>17736.95</v>
      </c>
      <c r="G355" s="3">
        <f t="shared" si="3"/>
        <v>0.004564929898</v>
      </c>
      <c r="H355" s="113">
        <v>0.0046</v>
      </c>
    </row>
    <row r="356" ht="14.25" customHeight="1">
      <c r="A356" s="2">
        <v>44859.0</v>
      </c>
      <c r="B356" s="3">
        <v>513.1</v>
      </c>
      <c r="C356" s="3">
        <f t="shared" si="2"/>
        <v>-0.007351518669</v>
      </c>
      <c r="D356" s="113">
        <v>-0.0074</v>
      </c>
      <c r="E356" s="2">
        <v>44859.0</v>
      </c>
      <c r="F356" s="1">
        <v>17656.35</v>
      </c>
      <c r="G356" s="3">
        <f t="shared" si="3"/>
        <v>-0.004196099996</v>
      </c>
      <c r="H356" s="113">
        <v>-0.0042</v>
      </c>
    </row>
    <row r="357" ht="14.25" customHeight="1">
      <c r="A357" s="2">
        <v>44858.0</v>
      </c>
      <c r="B357" s="3">
        <v>516.9</v>
      </c>
      <c r="C357" s="3">
        <f t="shared" si="2"/>
        <v>0.008388607101</v>
      </c>
      <c r="D357" s="113">
        <v>0.0084</v>
      </c>
      <c r="E357" s="2">
        <v>44858.0</v>
      </c>
      <c r="F357" s="1">
        <v>17730.75</v>
      </c>
      <c r="G357" s="3">
        <f t="shared" si="3"/>
        <v>0.008787401216</v>
      </c>
      <c r="H357" s="113">
        <v>0.0088</v>
      </c>
    </row>
    <row r="358" ht="14.25" customHeight="1">
      <c r="A358" s="2">
        <v>44855.0</v>
      </c>
      <c r="B358" s="3">
        <v>512.6</v>
      </c>
      <c r="C358" s="3">
        <f t="shared" si="2"/>
        <v>-0.009851265212</v>
      </c>
      <c r="D358" s="113">
        <v>-0.0099</v>
      </c>
      <c r="E358" s="2">
        <v>44855.0</v>
      </c>
      <c r="F358" s="1">
        <v>17576.3</v>
      </c>
      <c r="G358" s="3">
        <f t="shared" si="3"/>
        <v>0.0007031447937</v>
      </c>
      <c r="H358" s="113">
        <v>7.0E-4</v>
      </c>
    </row>
    <row r="359" ht="14.25" customHeight="1">
      <c r="A359" s="2">
        <v>44854.0</v>
      </c>
      <c r="B359" s="3">
        <v>517.7</v>
      </c>
      <c r="C359" s="3">
        <f t="shared" si="2"/>
        <v>0.01370667711</v>
      </c>
      <c r="D359" s="113">
        <v>0.0137</v>
      </c>
      <c r="E359" s="2">
        <v>44854.0</v>
      </c>
      <c r="F359" s="1">
        <v>17563.95</v>
      </c>
      <c r="G359" s="3">
        <f t="shared" si="3"/>
        <v>0.002952219161</v>
      </c>
      <c r="H359" s="113">
        <v>0.003</v>
      </c>
    </row>
    <row r="360" ht="14.25" customHeight="1">
      <c r="A360" s="2">
        <v>44853.0</v>
      </c>
      <c r="B360" s="3">
        <v>510.7</v>
      </c>
      <c r="C360" s="3">
        <f t="shared" si="2"/>
        <v>0.005611893276</v>
      </c>
      <c r="D360" s="113">
        <v>0.0056</v>
      </c>
      <c r="E360" s="2">
        <v>44853.0</v>
      </c>
      <c r="F360" s="1">
        <v>17512.25</v>
      </c>
      <c r="G360" s="3">
        <f t="shared" si="3"/>
        <v>0.00144679318</v>
      </c>
      <c r="H360" s="113">
        <v>0.0014</v>
      </c>
    </row>
    <row r="361" ht="14.25" customHeight="1">
      <c r="A361" s="2">
        <v>44852.0</v>
      </c>
      <c r="B361" s="3">
        <v>507.85</v>
      </c>
      <c r="C361" s="3">
        <f t="shared" si="2"/>
        <v>-0.02439727212</v>
      </c>
      <c r="D361" s="113">
        <v>-0.0244</v>
      </c>
      <c r="E361" s="2">
        <v>44852.0</v>
      </c>
      <c r="F361" s="1">
        <v>17486.95</v>
      </c>
      <c r="G361" s="3">
        <f t="shared" si="3"/>
        <v>0.01011737659</v>
      </c>
      <c r="H361" s="113">
        <v>0.0101</v>
      </c>
    </row>
    <row r="362" ht="14.25" customHeight="1">
      <c r="A362" s="2">
        <v>44851.0</v>
      </c>
      <c r="B362" s="3">
        <v>520.55</v>
      </c>
      <c r="C362" s="3">
        <f t="shared" si="2"/>
        <v>0.03726213012</v>
      </c>
      <c r="D362" s="113">
        <v>0.0373</v>
      </c>
      <c r="E362" s="2">
        <v>44851.0</v>
      </c>
      <c r="F362" s="1">
        <v>17311.8</v>
      </c>
      <c r="G362" s="3">
        <f t="shared" si="3"/>
        <v>0.007337495709</v>
      </c>
      <c r="H362" s="113">
        <v>0.0073</v>
      </c>
    </row>
    <row r="363" ht="14.25" customHeight="1">
      <c r="A363" s="2">
        <v>44848.0</v>
      </c>
      <c r="B363" s="3">
        <v>501.85</v>
      </c>
      <c r="C363" s="3">
        <f t="shared" si="2"/>
        <v>0.01006339942</v>
      </c>
      <c r="D363" s="113">
        <v>0.0101</v>
      </c>
      <c r="E363" s="2">
        <v>44848.0</v>
      </c>
      <c r="F363" s="1">
        <v>17185.7</v>
      </c>
      <c r="G363" s="3">
        <f t="shared" si="3"/>
        <v>0.01007091073</v>
      </c>
      <c r="H363" s="113">
        <v>0.0101</v>
      </c>
    </row>
    <row r="364" ht="14.25" customHeight="1">
      <c r="A364" s="2">
        <v>44847.0</v>
      </c>
      <c r="B364" s="3">
        <v>496.85</v>
      </c>
      <c r="C364" s="3">
        <f t="shared" si="2"/>
        <v>-0.0170145415</v>
      </c>
      <c r="D364" s="113">
        <v>-0.017</v>
      </c>
      <c r="E364" s="2">
        <v>44847.0</v>
      </c>
      <c r="F364" s="1">
        <v>17014.35</v>
      </c>
      <c r="G364" s="3">
        <f t="shared" si="3"/>
        <v>-0.006380083627</v>
      </c>
      <c r="H364" s="113">
        <v>-0.0064</v>
      </c>
    </row>
    <row r="365" ht="14.25" customHeight="1">
      <c r="A365" s="2">
        <v>44846.0</v>
      </c>
      <c r="B365" s="3">
        <v>505.45</v>
      </c>
      <c r="C365" s="3">
        <f t="shared" si="2"/>
        <v>0.01049580168</v>
      </c>
      <c r="D365" s="113">
        <v>0.0105</v>
      </c>
      <c r="E365" s="2">
        <v>44846.0</v>
      </c>
      <c r="F365" s="1">
        <v>17123.6</v>
      </c>
      <c r="G365" s="3">
        <f t="shared" si="3"/>
        <v>0.00824621472</v>
      </c>
      <c r="H365" s="113">
        <v>0.0082</v>
      </c>
    </row>
    <row r="366" ht="14.25" customHeight="1">
      <c r="A366" s="2">
        <v>44845.0</v>
      </c>
      <c r="B366" s="3">
        <v>500.2</v>
      </c>
      <c r="C366" s="3">
        <f t="shared" si="2"/>
        <v>-0.04295417583</v>
      </c>
      <c r="D366" s="113">
        <v>-0.043</v>
      </c>
      <c r="E366" s="2">
        <v>44845.0</v>
      </c>
      <c r="F366" s="1">
        <v>16983.55</v>
      </c>
      <c r="G366" s="3">
        <f t="shared" si="3"/>
        <v>-0.01493242851</v>
      </c>
      <c r="H366" s="113">
        <v>-0.0149</v>
      </c>
    </row>
    <row r="367" ht="14.25" customHeight="1">
      <c r="A367" s="2">
        <v>44844.0</v>
      </c>
      <c r="B367" s="3">
        <v>522.65</v>
      </c>
      <c r="C367" s="3">
        <f t="shared" si="2"/>
        <v>0.001628976619</v>
      </c>
      <c r="D367" s="113">
        <v>0.0016</v>
      </c>
      <c r="E367" s="2">
        <v>44844.0</v>
      </c>
      <c r="F367" s="1">
        <v>17241.0</v>
      </c>
      <c r="G367" s="3">
        <f t="shared" si="3"/>
        <v>-0.004253623377</v>
      </c>
      <c r="H367" s="113">
        <v>-0.0043</v>
      </c>
    </row>
    <row r="368" ht="14.25" customHeight="1">
      <c r="A368" s="2">
        <v>44841.0</v>
      </c>
      <c r="B368" s="3">
        <v>521.8</v>
      </c>
      <c r="C368" s="3">
        <f t="shared" si="2"/>
        <v>0.02939435786</v>
      </c>
      <c r="D368" s="113">
        <v>0.0294</v>
      </c>
      <c r="E368" s="2">
        <v>44841.0</v>
      </c>
      <c r="F368" s="1">
        <v>17314.65</v>
      </c>
      <c r="G368" s="3">
        <f t="shared" si="3"/>
        <v>-0.0009895106106</v>
      </c>
      <c r="H368" s="113">
        <v>-0.001</v>
      </c>
    </row>
    <row r="369" ht="14.25" customHeight="1">
      <c r="A369" s="2">
        <v>44840.0</v>
      </c>
      <c r="B369" s="3">
        <v>506.9</v>
      </c>
      <c r="C369" s="3">
        <f t="shared" si="2"/>
        <v>0.02986590817</v>
      </c>
      <c r="D369" s="113">
        <v>0.0299</v>
      </c>
      <c r="E369" s="2">
        <v>44840.0</v>
      </c>
      <c r="F369" s="1">
        <v>17331.8</v>
      </c>
      <c r="G369" s="3">
        <f t="shared" si="3"/>
        <v>0.003328644287</v>
      </c>
      <c r="H369" s="113">
        <v>0.0033</v>
      </c>
    </row>
    <row r="370" ht="14.25" customHeight="1">
      <c r="A370" s="2">
        <v>44838.0</v>
      </c>
      <c r="B370" s="3">
        <v>492.2</v>
      </c>
      <c r="C370" s="3">
        <f t="shared" si="2"/>
        <v>0.007264913537</v>
      </c>
      <c r="D370" s="113">
        <v>0.0073</v>
      </c>
      <c r="E370" s="2">
        <v>44838.0</v>
      </c>
      <c r="F370" s="1">
        <v>17274.3</v>
      </c>
      <c r="G370" s="3">
        <f t="shared" si="3"/>
        <v>0.02291360101</v>
      </c>
      <c r="H370" s="113">
        <v>0.0229</v>
      </c>
    </row>
    <row r="371" ht="14.25" customHeight="1">
      <c r="A371" s="2">
        <v>44837.0</v>
      </c>
      <c r="B371" s="3">
        <v>488.65</v>
      </c>
      <c r="C371" s="3">
        <f t="shared" si="2"/>
        <v>-0.05226920093</v>
      </c>
      <c r="D371" s="113">
        <v>-0.0523</v>
      </c>
      <c r="E371" s="2">
        <v>44837.0</v>
      </c>
      <c r="F371" s="1">
        <v>16887.35</v>
      </c>
      <c r="G371" s="3">
        <f t="shared" si="3"/>
        <v>-0.01210926417</v>
      </c>
      <c r="H371" s="113">
        <v>-0.0121</v>
      </c>
    </row>
    <row r="372" ht="14.25" customHeight="1">
      <c r="A372" s="2">
        <v>44834.0</v>
      </c>
      <c r="B372" s="3">
        <v>515.6</v>
      </c>
      <c r="C372" s="3">
        <f t="shared" si="2"/>
        <v>0.01826799645</v>
      </c>
      <c r="D372" s="113">
        <v>0.0183</v>
      </c>
      <c r="E372" s="2">
        <v>44834.0</v>
      </c>
      <c r="F372" s="1">
        <v>17094.35</v>
      </c>
      <c r="G372" s="3">
        <f t="shared" si="3"/>
        <v>0.01642575558</v>
      </c>
      <c r="H372" s="113">
        <v>0.0164</v>
      </c>
    </row>
    <row r="373" ht="14.25" customHeight="1">
      <c r="A373" s="2">
        <v>44833.0</v>
      </c>
      <c r="B373" s="3">
        <v>506.35</v>
      </c>
      <c r="C373" s="3">
        <f t="shared" si="2"/>
        <v>0.01259874013</v>
      </c>
      <c r="D373" s="113">
        <v>0.0126</v>
      </c>
      <c r="E373" s="2">
        <v>44833.0</v>
      </c>
      <c r="F373" s="1">
        <v>16818.1</v>
      </c>
      <c r="G373" s="3">
        <f t="shared" si="3"/>
        <v>-0.002402334713</v>
      </c>
      <c r="H373" s="113">
        <v>-0.0024</v>
      </c>
    </row>
    <row r="374" ht="14.25" customHeight="1">
      <c r="A374" s="2">
        <v>44832.0</v>
      </c>
      <c r="B374" s="3">
        <v>500.05</v>
      </c>
      <c r="C374" s="3">
        <f t="shared" si="2"/>
        <v>-0.00852582532</v>
      </c>
      <c r="D374" s="113">
        <v>-0.0085</v>
      </c>
      <c r="E374" s="2">
        <v>44832.0</v>
      </c>
      <c r="F374" s="1">
        <v>16858.6</v>
      </c>
      <c r="G374" s="3">
        <f t="shared" si="3"/>
        <v>-0.00874913273</v>
      </c>
      <c r="H374" s="113">
        <v>-0.0087</v>
      </c>
    </row>
    <row r="375" ht="14.25" customHeight="1">
      <c r="A375" s="2">
        <v>44831.0</v>
      </c>
      <c r="B375" s="3">
        <v>504.35</v>
      </c>
      <c r="C375" s="3">
        <f t="shared" si="2"/>
        <v>-0.01339984351</v>
      </c>
      <c r="D375" s="113">
        <v>-0.0134</v>
      </c>
      <c r="E375" s="2">
        <v>44831.0</v>
      </c>
      <c r="F375" s="1">
        <v>17007.4</v>
      </c>
      <c r="G375" s="3">
        <f t="shared" si="3"/>
        <v>-0.0005230279203</v>
      </c>
      <c r="H375" s="113">
        <v>-5.0E-4</v>
      </c>
    </row>
    <row r="376" ht="14.25" customHeight="1">
      <c r="A376" s="2">
        <v>44830.0</v>
      </c>
      <c r="B376" s="3">
        <v>511.2</v>
      </c>
      <c r="C376" s="3">
        <f t="shared" si="2"/>
        <v>-0.05219245388</v>
      </c>
      <c r="D376" s="113">
        <v>-0.0522</v>
      </c>
      <c r="E376" s="2">
        <v>44830.0</v>
      </c>
      <c r="F376" s="1">
        <v>17016.3</v>
      </c>
      <c r="G376" s="3">
        <f t="shared" si="3"/>
        <v>-0.01795138899</v>
      </c>
      <c r="H376" s="113">
        <v>-0.018</v>
      </c>
    </row>
    <row r="377" ht="14.25" customHeight="1">
      <c r="A377" s="2">
        <v>44827.0</v>
      </c>
      <c r="B377" s="3">
        <v>539.35</v>
      </c>
      <c r="C377" s="3">
        <f t="shared" si="2"/>
        <v>0.009924164404</v>
      </c>
      <c r="D377" s="113">
        <v>0.0099</v>
      </c>
      <c r="E377" s="2">
        <v>44827.0</v>
      </c>
      <c r="F377" s="1">
        <v>17327.35</v>
      </c>
      <c r="G377" s="3">
        <f t="shared" si="3"/>
        <v>-0.01715561152</v>
      </c>
      <c r="H377" s="113">
        <v>-0.0172</v>
      </c>
    </row>
    <row r="378" ht="14.25" customHeight="1">
      <c r="A378" s="2">
        <v>44826.0</v>
      </c>
      <c r="B378" s="3">
        <v>534.05</v>
      </c>
      <c r="C378" s="3">
        <f t="shared" si="2"/>
        <v>-0.0134848065</v>
      </c>
      <c r="D378" s="113">
        <v>-0.0135</v>
      </c>
      <c r="E378" s="2">
        <v>44826.0</v>
      </c>
      <c r="F378" s="1">
        <v>17629.8</v>
      </c>
      <c r="G378" s="3">
        <f t="shared" si="3"/>
        <v>-0.004997643686</v>
      </c>
      <c r="H378" s="113">
        <v>-0.005</v>
      </c>
    </row>
    <row r="379" ht="14.25" customHeight="1">
      <c r="A379" s="2">
        <v>44825.0</v>
      </c>
      <c r="B379" s="3">
        <v>541.35</v>
      </c>
      <c r="C379" s="3">
        <f t="shared" si="2"/>
        <v>-0.0574562549</v>
      </c>
      <c r="D379" s="113">
        <v>-0.0575</v>
      </c>
      <c r="E379" s="2">
        <v>44825.0</v>
      </c>
      <c r="F379" s="1">
        <v>17718.35</v>
      </c>
      <c r="G379" s="3">
        <f t="shared" si="3"/>
        <v>-0.005494983512</v>
      </c>
      <c r="H379" s="113">
        <v>-0.0055</v>
      </c>
    </row>
    <row r="380" ht="14.25" customHeight="1">
      <c r="A380" s="2">
        <v>44824.0</v>
      </c>
      <c r="B380" s="3">
        <v>574.35</v>
      </c>
      <c r="C380" s="3">
        <f t="shared" si="2"/>
        <v>0.01672862454</v>
      </c>
      <c r="D380" s="113">
        <v>0.0167</v>
      </c>
      <c r="E380" s="2">
        <v>44824.0</v>
      </c>
      <c r="F380" s="1">
        <v>17816.25</v>
      </c>
      <c r="G380" s="3">
        <f t="shared" si="3"/>
        <v>0.01100880989</v>
      </c>
      <c r="H380" s="113">
        <v>0.011</v>
      </c>
    </row>
    <row r="381" ht="14.25" customHeight="1">
      <c r="A381" s="2">
        <v>44823.0</v>
      </c>
      <c r="B381" s="3">
        <v>564.9</v>
      </c>
      <c r="C381" s="3">
        <f t="shared" si="2"/>
        <v>0.09328430424</v>
      </c>
      <c r="D381" s="113">
        <v>0.0933</v>
      </c>
      <c r="E381" s="2">
        <v>44823.0</v>
      </c>
      <c r="F381" s="1">
        <v>17622.25</v>
      </c>
      <c r="G381" s="3">
        <f t="shared" si="3"/>
        <v>0.005213666194</v>
      </c>
      <c r="H381" s="113">
        <v>0.0052</v>
      </c>
    </row>
    <row r="382" ht="14.25" customHeight="1">
      <c r="A382" s="2">
        <v>44820.0</v>
      </c>
      <c r="B382" s="3">
        <v>516.7</v>
      </c>
      <c r="C382" s="3">
        <f t="shared" si="2"/>
        <v>-0.04092807425</v>
      </c>
      <c r="D382" s="113">
        <v>-0.0409</v>
      </c>
      <c r="E382" s="2">
        <v>44820.0</v>
      </c>
      <c r="F382" s="1">
        <v>17530.85</v>
      </c>
      <c r="G382" s="3">
        <f t="shared" si="3"/>
        <v>-0.01938480987</v>
      </c>
      <c r="H382" s="113">
        <v>-0.0194</v>
      </c>
    </row>
    <row r="383" ht="14.25" customHeight="1">
      <c r="A383" s="2">
        <v>44819.0</v>
      </c>
      <c r="B383" s="3">
        <v>538.75</v>
      </c>
      <c r="C383" s="3">
        <f t="shared" si="2"/>
        <v>0.02697293176</v>
      </c>
      <c r="D383" s="113">
        <v>0.027</v>
      </c>
      <c r="E383" s="2">
        <v>44819.0</v>
      </c>
      <c r="F383" s="1">
        <v>17877.4</v>
      </c>
      <c r="G383" s="3">
        <f t="shared" si="3"/>
        <v>-0.007017982365</v>
      </c>
      <c r="H383" s="113">
        <v>-0.007</v>
      </c>
    </row>
    <row r="384" ht="14.25" customHeight="1">
      <c r="A384" s="2">
        <v>44818.0</v>
      </c>
      <c r="B384" s="3">
        <v>524.6</v>
      </c>
      <c r="C384" s="3">
        <f t="shared" si="2"/>
        <v>0.07831449126</v>
      </c>
      <c r="D384" s="113">
        <v>0.0783</v>
      </c>
      <c r="E384" s="2">
        <v>44818.0</v>
      </c>
      <c r="F384" s="1">
        <v>18003.75</v>
      </c>
      <c r="G384" s="3">
        <f t="shared" si="3"/>
        <v>-0.003669054596</v>
      </c>
      <c r="H384" s="113">
        <v>-0.0037</v>
      </c>
    </row>
    <row r="385" ht="14.25" customHeight="1">
      <c r="A385" s="2">
        <v>44817.0</v>
      </c>
      <c r="B385" s="3">
        <v>486.5</v>
      </c>
      <c r="C385" s="3">
        <f t="shared" si="2"/>
        <v>0.02281089036</v>
      </c>
      <c r="D385" s="113">
        <v>0.0228</v>
      </c>
      <c r="E385" s="2">
        <v>44817.0</v>
      </c>
      <c r="F385" s="1">
        <v>18070.05</v>
      </c>
      <c r="G385" s="3">
        <f t="shared" si="3"/>
        <v>0.007454136432</v>
      </c>
      <c r="H385" s="113">
        <v>0.0075</v>
      </c>
    </row>
    <row r="386" ht="14.25" customHeight="1">
      <c r="A386" s="2">
        <v>44816.0</v>
      </c>
      <c r="B386" s="3">
        <v>475.65</v>
      </c>
      <c r="C386" s="3">
        <f t="shared" si="2"/>
        <v>0.04607433473</v>
      </c>
      <c r="D386" s="113">
        <v>0.0461</v>
      </c>
      <c r="E386" s="2">
        <v>44816.0</v>
      </c>
      <c r="F386" s="1">
        <v>17936.35</v>
      </c>
      <c r="G386" s="3">
        <f t="shared" si="3"/>
        <v>0.005775695537</v>
      </c>
      <c r="H386" s="113">
        <v>0.0058</v>
      </c>
    </row>
    <row r="387" ht="14.25" customHeight="1">
      <c r="A387" s="2">
        <v>44813.0</v>
      </c>
      <c r="B387" s="3">
        <v>454.7</v>
      </c>
      <c r="C387" s="3">
        <f t="shared" si="2"/>
        <v>-0.01558778956</v>
      </c>
      <c r="D387" s="113">
        <v>-0.0156</v>
      </c>
      <c r="E387" s="2">
        <v>44813.0</v>
      </c>
      <c r="F387" s="1">
        <v>17833.35</v>
      </c>
      <c r="G387" s="3">
        <f t="shared" si="3"/>
        <v>0.001943956739</v>
      </c>
      <c r="H387" s="113">
        <v>0.0019</v>
      </c>
    </row>
    <row r="388" ht="14.25" customHeight="1">
      <c r="A388" s="2">
        <v>44812.0</v>
      </c>
      <c r="B388" s="3">
        <v>461.9</v>
      </c>
      <c r="C388" s="3">
        <f t="shared" si="2"/>
        <v>0.02895967922</v>
      </c>
      <c r="D388" s="113">
        <v>0.029</v>
      </c>
      <c r="E388" s="2">
        <v>44812.0</v>
      </c>
      <c r="F388" s="1">
        <v>17798.75</v>
      </c>
      <c r="G388" s="3">
        <f t="shared" si="3"/>
        <v>0.009892535349</v>
      </c>
      <c r="H388" s="113">
        <v>0.0099</v>
      </c>
    </row>
    <row r="389" ht="14.25" customHeight="1">
      <c r="A389" s="2">
        <v>44811.0</v>
      </c>
      <c r="B389" s="3">
        <v>448.9</v>
      </c>
      <c r="C389" s="3">
        <f t="shared" si="2"/>
        <v>0.02840778923</v>
      </c>
      <c r="D389" s="113">
        <v>0.0284</v>
      </c>
      <c r="E389" s="2">
        <v>44811.0</v>
      </c>
      <c r="F389" s="1">
        <v>17624.4</v>
      </c>
      <c r="G389" s="3">
        <f t="shared" si="3"/>
        <v>-0.001767144702</v>
      </c>
      <c r="H389" s="113">
        <v>-0.0018</v>
      </c>
    </row>
    <row r="390" ht="14.25" customHeight="1">
      <c r="A390" s="2">
        <v>44810.0</v>
      </c>
      <c r="B390" s="3">
        <v>436.5</v>
      </c>
      <c r="C390" s="3">
        <f t="shared" si="2"/>
        <v>0.04438329944</v>
      </c>
      <c r="D390" s="113">
        <v>0.0444</v>
      </c>
      <c r="E390" s="2">
        <v>44810.0</v>
      </c>
      <c r="F390" s="1">
        <v>17655.6</v>
      </c>
      <c r="G390" s="3">
        <f t="shared" si="3"/>
        <v>-0.0005773868152</v>
      </c>
      <c r="H390" s="113">
        <v>-6.0E-4</v>
      </c>
    </row>
    <row r="391" ht="14.25" customHeight="1">
      <c r="A391" s="2">
        <v>44809.0</v>
      </c>
      <c r="B391" s="3">
        <v>417.95</v>
      </c>
      <c r="C391" s="3">
        <f t="shared" si="2"/>
        <v>0.005654475457</v>
      </c>
      <c r="D391" s="113">
        <v>0.0057</v>
      </c>
      <c r="E391" s="2">
        <v>44809.0</v>
      </c>
      <c r="F391" s="1">
        <v>17665.8</v>
      </c>
      <c r="G391" s="3">
        <f t="shared" si="3"/>
        <v>0.007203760665</v>
      </c>
      <c r="H391" s="113">
        <v>0.0072</v>
      </c>
    </row>
    <row r="392" ht="14.25" customHeight="1">
      <c r="A392" s="2">
        <v>44806.0</v>
      </c>
      <c r="B392" s="3">
        <v>415.6</v>
      </c>
      <c r="C392" s="3">
        <f t="shared" si="2"/>
        <v>0.01415324549</v>
      </c>
      <c r="D392" s="113">
        <v>0.0142</v>
      </c>
      <c r="E392" s="2">
        <v>44806.0</v>
      </c>
      <c r="F392" s="1">
        <v>17539.45</v>
      </c>
      <c r="G392" s="3">
        <f t="shared" si="3"/>
        <v>-0.0001909615341</v>
      </c>
      <c r="H392" s="113">
        <v>-2.0E-4</v>
      </c>
    </row>
    <row r="393" ht="14.25" customHeight="1">
      <c r="A393" s="2">
        <v>44805.0</v>
      </c>
      <c r="B393" s="3">
        <v>409.8</v>
      </c>
      <c r="C393" s="3">
        <f t="shared" si="2"/>
        <v>-0.003525835866</v>
      </c>
      <c r="D393" s="113">
        <v>-0.0035</v>
      </c>
      <c r="E393" s="2">
        <v>44805.0</v>
      </c>
      <c r="F393" s="1">
        <v>17542.8</v>
      </c>
      <c r="G393" s="3">
        <f t="shared" si="3"/>
        <v>-0.01219079581</v>
      </c>
      <c r="H393" s="113">
        <v>-0.0122</v>
      </c>
    </row>
    <row r="394" ht="14.25" customHeight="1">
      <c r="A394" s="2">
        <v>44803.0</v>
      </c>
      <c r="B394" s="3">
        <v>411.25</v>
      </c>
      <c r="C394" s="3">
        <f t="shared" si="2"/>
        <v>0.01933325071</v>
      </c>
      <c r="D394" s="113">
        <v>0.0193</v>
      </c>
      <c r="E394" s="2">
        <v>44803.0</v>
      </c>
      <c r="F394" s="1">
        <v>17759.3</v>
      </c>
      <c r="G394" s="3">
        <f t="shared" si="3"/>
        <v>0.02578424181</v>
      </c>
      <c r="H394" s="113">
        <v>0.0258</v>
      </c>
    </row>
    <row r="395" ht="14.25" customHeight="1">
      <c r="A395" s="2">
        <v>44802.0</v>
      </c>
      <c r="B395" s="3">
        <v>403.45</v>
      </c>
      <c r="C395" s="3">
        <f t="shared" si="2"/>
        <v>0.00148938811</v>
      </c>
      <c r="D395" s="113">
        <v>0.0015</v>
      </c>
      <c r="E395" s="2">
        <v>44802.0</v>
      </c>
      <c r="F395" s="1">
        <v>17312.9</v>
      </c>
      <c r="G395" s="3">
        <f t="shared" si="3"/>
        <v>-0.01400998924</v>
      </c>
      <c r="H395" s="113">
        <v>-0.014</v>
      </c>
    </row>
    <row r="396" ht="14.25" customHeight="1">
      <c r="A396" s="2">
        <v>44799.0</v>
      </c>
      <c r="B396" s="3">
        <v>402.85</v>
      </c>
      <c r="C396" s="3">
        <f t="shared" si="2"/>
        <v>0.01435225985</v>
      </c>
      <c r="D396" s="113">
        <v>0.0144</v>
      </c>
      <c r="E396" s="2">
        <v>44799.0</v>
      </c>
      <c r="F396" s="1">
        <v>17558.9</v>
      </c>
      <c r="G396" s="3">
        <f t="shared" si="3"/>
        <v>0.002080188558</v>
      </c>
      <c r="H396" s="113">
        <v>0.0021</v>
      </c>
    </row>
    <row r="397" ht="14.25" customHeight="1">
      <c r="A397" s="2">
        <v>44798.0</v>
      </c>
      <c r="B397" s="3">
        <v>397.15</v>
      </c>
      <c r="C397" s="3">
        <f t="shared" si="2"/>
        <v>-0.01732030187</v>
      </c>
      <c r="D397" s="113">
        <v>-0.0173</v>
      </c>
      <c r="E397" s="2">
        <v>44798.0</v>
      </c>
      <c r="F397" s="1">
        <v>17522.45</v>
      </c>
      <c r="G397" s="3">
        <f t="shared" si="3"/>
        <v>-0.004686182011</v>
      </c>
      <c r="H397" s="113">
        <v>-0.0047</v>
      </c>
    </row>
    <row r="398" ht="14.25" customHeight="1">
      <c r="A398" s="2">
        <v>44797.0</v>
      </c>
      <c r="B398" s="3">
        <v>404.15</v>
      </c>
      <c r="C398" s="3">
        <f t="shared" si="2"/>
        <v>-0.003206313972</v>
      </c>
      <c r="D398" s="113">
        <v>-0.0032</v>
      </c>
      <c r="E398" s="2">
        <v>44797.0</v>
      </c>
      <c r="F398" s="1">
        <v>17604.95</v>
      </c>
      <c r="G398" s="3">
        <f t="shared" si="3"/>
        <v>0.001561655526</v>
      </c>
      <c r="H398" s="113">
        <v>0.0016</v>
      </c>
    </row>
    <row r="399" ht="14.25" customHeight="1">
      <c r="A399" s="2">
        <v>44796.0</v>
      </c>
      <c r="B399" s="3">
        <v>405.45</v>
      </c>
      <c r="C399" s="3">
        <f t="shared" si="2"/>
        <v>-0.00625</v>
      </c>
      <c r="D399" s="113">
        <v>-0.0062</v>
      </c>
      <c r="E399" s="2">
        <v>44796.0</v>
      </c>
      <c r="F399" s="1">
        <v>17577.5</v>
      </c>
      <c r="G399" s="3">
        <f t="shared" si="3"/>
        <v>0.004962637287</v>
      </c>
      <c r="H399" s="113">
        <v>0.005</v>
      </c>
    </row>
    <row r="400" ht="14.25" customHeight="1">
      <c r="A400" s="2">
        <v>44795.0</v>
      </c>
      <c r="B400" s="3">
        <v>408.0</v>
      </c>
      <c r="C400" s="3">
        <f t="shared" si="2"/>
        <v>-0.02961113093</v>
      </c>
      <c r="D400" s="113">
        <v>-0.0296</v>
      </c>
      <c r="E400" s="2">
        <v>44795.0</v>
      </c>
      <c r="F400" s="1">
        <v>17490.7</v>
      </c>
      <c r="G400" s="3">
        <f t="shared" si="3"/>
        <v>-0.01507732938</v>
      </c>
      <c r="H400" s="113">
        <v>-0.0151</v>
      </c>
    </row>
    <row r="401" ht="14.25" customHeight="1">
      <c r="A401" s="2">
        <v>44792.0</v>
      </c>
      <c r="B401" s="3">
        <v>420.45</v>
      </c>
      <c r="C401" s="3">
        <f t="shared" si="2"/>
        <v>0.02648925781</v>
      </c>
      <c r="D401" s="113">
        <v>0.0265</v>
      </c>
      <c r="E401" s="2">
        <v>44792.0</v>
      </c>
      <c r="F401" s="1">
        <v>17758.45</v>
      </c>
      <c r="G401" s="3">
        <f t="shared" si="3"/>
        <v>-0.01102943224</v>
      </c>
      <c r="H401" s="113">
        <v>-0.011</v>
      </c>
    </row>
    <row r="402" ht="14.25" customHeight="1">
      <c r="A402" s="2">
        <v>44791.0</v>
      </c>
      <c r="B402" s="3">
        <v>409.6</v>
      </c>
      <c r="C402" s="3">
        <f t="shared" si="2"/>
        <v>0.02837057494</v>
      </c>
      <c r="D402" s="113">
        <v>0.0284</v>
      </c>
      <c r="E402" s="2">
        <v>44791.0</v>
      </c>
      <c r="F402" s="1">
        <v>17956.5</v>
      </c>
      <c r="G402" s="3">
        <f t="shared" si="3"/>
        <v>0.0006826699361</v>
      </c>
      <c r="H402" s="113">
        <v>7.0E-4</v>
      </c>
    </row>
    <row r="403" ht="14.25" customHeight="1">
      <c r="A403" s="2">
        <v>44790.0</v>
      </c>
      <c r="B403" s="3">
        <v>398.3</v>
      </c>
      <c r="C403" s="3">
        <f t="shared" si="2"/>
        <v>0.005554152992</v>
      </c>
      <c r="D403" s="113">
        <v>0.0056</v>
      </c>
      <c r="E403" s="2">
        <v>44790.0</v>
      </c>
      <c r="F403" s="1">
        <v>17944.25</v>
      </c>
      <c r="G403" s="3">
        <f t="shared" si="3"/>
        <v>0.006675923199</v>
      </c>
      <c r="H403" s="113">
        <v>0.0067</v>
      </c>
    </row>
    <row r="404" ht="14.25" customHeight="1">
      <c r="A404" s="2">
        <v>44789.0</v>
      </c>
      <c r="B404" s="3">
        <v>396.1</v>
      </c>
      <c r="C404" s="3">
        <f t="shared" si="2"/>
        <v>0.02936590437</v>
      </c>
      <c r="D404" s="113">
        <v>0.0294</v>
      </c>
      <c r="E404" s="2">
        <v>44789.0</v>
      </c>
      <c r="F404" s="1">
        <v>17825.25</v>
      </c>
      <c r="G404" s="3">
        <f t="shared" si="3"/>
        <v>0.007181541574</v>
      </c>
      <c r="H404" s="113">
        <v>0.0072</v>
      </c>
    </row>
    <row r="405" ht="14.25" customHeight="1">
      <c r="A405" s="2">
        <v>44785.0</v>
      </c>
      <c r="B405" s="3">
        <v>384.8</v>
      </c>
      <c r="C405" s="3">
        <f t="shared" si="2"/>
        <v>0.01209889532</v>
      </c>
      <c r="D405" s="113">
        <v>0.0121</v>
      </c>
      <c r="E405" s="2">
        <v>44785.0</v>
      </c>
      <c r="F405" s="1">
        <v>17698.15</v>
      </c>
      <c r="G405" s="3">
        <f t="shared" si="3"/>
        <v>0.00221699983</v>
      </c>
      <c r="H405" s="113">
        <v>0.0022</v>
      </c>
    </row>
    <row r="406" ht="14.25" customHeight="1">
      <c r="A406" s="2">
        <v>44784.0</v>
      </c>
      <c r="B406" s="3">
        <v>380.2</v>
      </c>
      <c r="C406" s="3">
        <f t="shared" si="2"/>
        <v>0.0003946849099</v>
      </c>
      <c r="D406" s="113">
        <v>4.0E-4</v>
      </c>
      <c r="E406" s="2">
        <v>44784.0</v>
      </c>
      <c r="F406" s="1">
        <v>17659.0</v>
      </c>
      <c r="G406" s="3">
        <f t="shared" si="3"/>
        <v>0.007085929369</v>
      </c>
      <c r="H406" s="113">
        <v>0.0071</v>
      </c>
    </row>
    <row r="407" ht="14.25" customHeight="1">
      <c r="A407" s="2">
        <v>44783.0</v>
      </c>
      <c r="B407" s="3">
        <v>380.05</v>
      </c>
      <c r="C407" s="3">
        <f t="shared" si="2"/>
        <v>-0.0003945291952</v>
      </c>
      <c r="D407" s="113">
        <v>-4.0E-4</v>
      </c>
      <c r="E407" s="2">
        <v>44783.0</v>
      </c>
      <c r="F407" s="1">
        <v>17534.75</v>
      </c>
      <c r="G407" s="3">
        <f t="shared" si="3"/>
        <v>0.0005506387981</v>
      </c>
      <c r="H407" s="113">
        <v>6.0E-4</v>
      </c>
    </row>
    <row r="408" ht="14.25" customHeight="1">
      <c r="A408" s="2">
        <v>44781.0</v>
      </c>
      <c r="B408" s="3">
        <v>380.2</v>
      </c>
      <c r="C408" s="3">
        <f t="shared" si="2"/>
        <v>-0.006402717888</v>
      </c>
      <c r="D408" s="113">
        <v>-0.0064</v>
      </c>
      <c r="E408" s="2">
        <v>44781.0</v>
      </c>
      <c r="F408" s="1">
        <v>17525.1</v>
      </c>
      <c r="G408" s="3">
        <f t="shared" si="3"/>
        <v>0.007334387125</v>
      </c>
      <c r="H408" s="113">
        <v>0.0073</v>
      </c>
    </row>
    <row r="409" ht="14.25" customHeight="1">
      <c r="A409" s="2">
        <v>44778.0</v>
      </c>
      <c r="B409" s="3">
        <v>382.65</v>
      </c>
      <c r="C409" s="3">
        <f t="shared" si="2"/>
        <v>0.003672131148</v>
      </c>
      <c r="D409" s="113">
        <v>0.0037</v>
      </c>
      <c r="E409" s="2">
        <v>44778.0</v>
      </c>
      <c r="F409" s="1">
        <v>17397.5</v>
      </c>
      <c r="G409" s="3">
        <f t="shared" si="3"/>
        <v>0.000891727074</v>
      </c>
      <c r="H409" s="113">
        <v>9.0E-4</v>
      </c>
    </row>
    <row r="410" ht="14.25" customHeight="1">
      <c r="A410" s="2">
        <v>44777.0</v>
      </c>
      <c r="B410" s="3">
        <v>381.25</v>
      </c>
      <c r="C410" s="3">
        <f t="shared" si="2"/>
        <v>-0.001309757695</v>
      </c>
      <c r="D410" s="113">
        <v>-0.0013</v>
      </c>
      <c r="E410" s="2">
        <v>44777.0</v>
      </c>
      <c r="F410" s="1">
        <v>17382.0</v>
      </c>
      <c r="G410" s="3">
        <f t="shared" si="3"/>
        <v>-0.0003536891504</v>
      </c>
      <c r="H410" s="113">
        <v>-4.0E-4</v>
      </c>
    </row>
    <row r="411" ht="14.25" customHeight="1">
      <c r="A411" s="2">
        <v>44776.0</v>
      </c>
      <c r="B411" s="3">
        <v>381.75</v>
      </c>
      <c r="C411" s="3">
        <f t="shared" si="2"/>
        <v>0.008186980061</v>
      </c>
      <c r="D411" s="113">
        <v>0.0082</v>
      </c>
      <c r="E411" s="2">
        <v>44776.0</v>
      </c>
      <c r="F411" s="1">
        <v>17388.15</v>
      </c>
      <c r="G411" s="3">
        <f t="shared" si="3"/>
        <v>0.002461740687</v>
      </c>
      <c r="H411" s="113">
        <v>0.0025</v>
      </c>
    </row>
    <row r="412" ht="14.25" customHeight="1">
      <c r="A412" s="2">
        <v>44775.0</v>
      </c>
      <c r="B412" s="3">
        <v>378.65</v>
      </c>
      <c r="C412" s="3">
        <f t="shared" si="2"/>
        <v>0.008657432072</v>
      </c>
      <c r="D412" s="113">
        <v>0.0087</v>
      </c>
      <c r="E412" s="2">
        <v>44775.0</v>
      </c>
      <c r="F412" s="1">
        <v>17345.45</v>
      </c>
      <c r="G412" s="3">
        <f t="shared" si="3"/>
        <v>0.0003114177871</v>
      </c>
      <c r="H412" s="113">
        <v>3.0E-4</v>
      </c>
    </row>
    <row r="413" ht="14.25" customHeight="1">
      <c r="A413" s="2">
        <v>44774.0</v>
      </c>
      <c r="B413" s="3">
        <v>375.4</v>
      </c>
      <c r="C413" s="3">
        <f t="shared" si="2"/>
        <v>0.001600853789</v>
      </c>
      <c r="D413" s="113">
        <v>0.0016</v>
      </c>
      <c r="E413" s="2">
        <v>44774.0</v>
      </c>
      <c r="F413" s="1">
        <v>17340.05</v>
      </c>
      <c r="G413" s="3">
        <f t="shared" si="3"/>
        <v>0.01059548614</v>
      </c>
      <c r="H413" s="113">
        <v>0.0106</v>
      </c>
    </row>
    <row r="414" ht="14.25" customHeight="1">
      <c r="A414" s="2">
        <v>44771.0</v>
      </c>
      <c r="B414" s="3">
        <v>374.8</v>
      </c>
      <c r="C414" s="3">
        <f t="shared" si="2"/>
        <v>0.01065120669</v>
      </c>
      <c r="D414" s="113">
        <v>0.0107</v>
      </c>
      <c r="E414" s="2">
        <v>44771.0</v>
      </c>
      <c r="F414" s="1">
        <v>17158.25</v>
      </c>
      <c r="G414" s="3">
        <f t="shared" si="3"/>
        <v>0.01350593044</v>
      </c>
      <c r="H414" s="113">
        <v>0.0135</v>
      </c>
    </row>
    <row r="415" ht="14.25" customHeight="1">
      <c r="A415" s="2">
        <v>44770.0</v>
      </c>
      <c r="B415" s="3">
        <v>370.85</v>
      </c>
      <c r="C415" s="3">
        <f t="shared" si="2"/>
        <v>0</v>
      </c>
      <c r="D415" s="113">
        <v>0.0</v>
      </c>
      <c r="E415" s="2">
        <v>44770.0</v>
      </c>
      <c r="F415" s="1">
        <v>16929.6</v>
      </c>
      <c r="G415" s="3">
        <f t="shared" si="3"/>
        <v>0.01729380235</v>
      </c>
      <c r="H415" s="113">
        <v>0.0173</v>
      </c>
    </row>
    <row r="416" ht="14.25" customHeight="1">
      <c r="A416" s="2">
        <v>44769.0</v>
      </c>
      <c r="B416" s="3">
        <v>370.85</v>
      </c>
      <c r="C416" s="3">
        <f t="shared" si="2"/>
        <v>0.002432761184</v>
      </c>
      <c r="D416" s="113">
        <v>0.0024</v>
      </c>
      <c r="E416" s="2">
        <v>44769.0</v>
      </c>
      <c r="F416" s="1">
        <v>16641.8</v>
      </c>
      <c r="G416" s="3">
        <f t="shared" si="3"/>
        <v>0.009582106122</v>
      </c>
      <c r="H416" s="113">
        <v>0.0096</v>
      </c>
    </row>
    <row r="417" ht="14.25" customHeight="1">
      <c r="A417" s="2">
        <v>44768.0</v>
      </c>
      <c r="B417" s="3">
        <v>369.95</v>
      </c>
      <c r="C417" s="3">
        <f t="shared" si="2"/>
        <v>-0.003233194126</v>
      </c>
      <c r="D417" s="113">
        <v>-0.0032</v>
      </c>
      <c r="E417" s="2">
        <v>44768.0</v>
      </c>
      <c r="F417" s="1">
        <v>16483.85</v>
      </c>
      <c r="G417" s="3">
        <f t="shared" si="3"/>
        <v>-0.00884793458</v>
      </c>
      <c r="H417" s="113">
        <v>-0.0088</v>
      </c>
    </row>
    <row r="418" ht="14.25" customHeight="1">
      <c r="A418" s="2">
        <v>44767.0</v>
      </c>
      <c r="B418" s="3">
        <v>371.15</v>
      </c>
      <c r="C418" s="3">
        <f t="shared" si="2"/>
        <v>-0.003757884848</v>
      </c>
      <c r="D418" s="113">
        <v>-0.0038</v>
      </c>
      <c r="E418" s="2">
        <v>44767.0</v>
      </c>
      <c r="F418" s="1">
        <v>16631.0</v>
      </c>
      <c r="G418" s="3">
        <f t="shared" si="3"/>
        <v>-0.005290245792</v>
      </c>
      <c r="H418" s="113">
        <v>-0.0053</v>
      </c>
    </row>
    <row r="419" ht="14.25" customHeight="1">
      <c r="A419" s="2">
        <v>44764.0</v>
      </c>
      <c r="B419" s="3">
        <v>372.55</v>
      </c>
      <c r="C419" s="3">
        <f t="shared" si="2"/>
        <v>0.004855023601</v>
      </c>
      <c r="D419" s="113">
        <v>0.0049</v>
      </c>
      <c r="E419" s="2">
        <v>44764.0</v>
      </c>
      <c r="F419" s="1">
        <v>16719.45</v>
      </c>
      <c r="G419" s="3">
        <f t="shared" si="3"/>
        <v>0.006877343009</v>
      </c>
      <c r="H419" s="113">
        <v>0.0069</v>
      </c>
    </row>
    <row r="420" ht="14.25" customHeight="1">
      <c r="A420" s="2">
        <v>44763.0</v>
      </c>
      <c r="B420" s="3">
        <v>370.75</v>
      </c>
      <c r="C420" s="3">
        <f t="shared" si="2"/>
        <v>0.007883648226</v>
      </c>
      <c r="D420" s="113">
        <v>0.0079</v>
      </c>
      <c r="E420" s="2">
        <v>44763.0</v>
      </c>
      <c r="F420" s="1">
        <v>16605.25</v>
      </c>
      <c r="G420" s="3">
        <f t="shared" si="3"/>
        <v>0.005108695981</v>
      </c>
      <c r="H420" s="113">
        <v>0.0051</v>
      </c>
    </row>
    <row r="421" ht="14.25" customHeight="1">
      <c r="A421" s="2">
        <v>44762.0</v>
      </c>
      <c r="B421" s="3">
        <v>367.85</v>
      </c>
      <c r="C421" s="3">
        <f t="shared" si="2"/>
        <v>-0.008356921418</v>
      </c>
      <c r="D421" s="113">
        <v>-0.0084</v>
      </c>
      <c r="E421" s="2">
        <v>44762.0</v>
      </c>
      <c r="F421" s="1">
        <v>16520.85</v>
      </c>
      <c r="G421" s="3">
        <f t="shared" si="3"/>
        <v>0.01103390033</v>
      </c>
      <c r="H421" s="113">
        <v>0.011</v>
      </c>
    </row>
    <row r="422" ht="14.25" customHeight="1">
      <c r="A422" s="2">
        <v>44761.0</v>
      </c>
      <c r="B422" s="3">
        <v>370.95</v>
      </c>
      <c r="C422" s="3">
        <f t="shared" si="2"/>
        <v>0.0006743997842</v>
      </c>
      <c r="D422" s="113">
        <v>7.0E-4</v>
      </c>
      <c r="E422" s="2">
        <v>44761.0</v>
      </c>
      <c r="F422" s="1">
        <v>16340.55</v>
      </c>
      <c r="G422" s="3">
        <f t="shared" si="3"/>
        <v>0.003811776269</v>
      </c>
      <c r="H422" s="113">
        <v>0.0038</v>
      </c>
    </row>
    <row r="423" ht="14.25" customHeight="1">
      <c r="A423" s="2">
        <v>44760.0</v>
      </c>
      <c r="B423" s="3">
        <v>370.7</v>
      </c>
      <c r="C423" s="3">
        <f t="shared" si="2"/>
        <v>0.004198835162</v>
      </c>
      <c r="D423" s="113">
        <v>0.0042</v>
      </c>
      <c r="E423" s="2">
        <v>44760.0</v>
      </c>
      <c r="F423" s="1">
        <v>16278.5</v>
      </c>
      <c r="G423" s="3">
        <f t="shared" si="3"/>
        <v>0.0142873165</v>
      </c>
      <c r="H423" s="113">
        <v>0.0143</v>
      </c>
    </row>
    <row r="424" ht="14.25" customHeight="1">
      <c r="A424" s="2">
        <v>44757.0</v>
      </c>
      <c r="B424" s="3">
        <v>369.15</v>
      </c>
      <c r="C424" s="3">
        <f t="shared" si="2"/>
        <v>-0.00202757502</v>
      </c>
      <c r="D424" s="113">
        <v>-0.002</v>
      </c>
      <c r="E424" s="2">
        <v>44757.0</v>
      </c>
      <c r="F424" s="1">
        <v>16049.2</v>
      </c>
      <c r="G424" s="3">
        <f t="shared" si="3"/>
        <v>0.00693597011</v>
      </c>
      <c r="H424" s="113">
        <v>0.0069</v>
      </c>
    </row>
    <row r="425" ht="14.25" customHeight="1">
      <c r="A425" s="2">
        <v>44756.0</v>
      </c>
      <c r="B425" s="3">
        <v>369.9</v>
      </c>
      <c r="C425" s="3">
        <f t="shared" si="2"/>
        <v>-0.003502155172</v>
      </c>
      <c r="D425" s="113">
        <v>-0.0035</v>
      </c>
      <c r="E425" s="2">
        <v>44756.0</v>
      </c>
      <c r="F425" s="1">
        <v>15938.65</v>
      </c>
      <c r="G425" s="3">
        <f t="shared" si="3"/>
        <v>-0.001753655275</v>
      </c>
      <c r="H425" s="113">
        <v>-0.0018</v>
      </c>
    </row>
    <row r="426" ht="14.25" customHeight="1">
      <c r="A426" s="2">
        <v>44755.0</v>
      </c>
      <c r="B426" s="3">
        <v>371.2</v>
      </c>
      <c r="C426" s="3">
        <f t="shared" si="2"/>
        <v>0.000808843354</v>
      </c>
      <c r="D426" s="113">
        <v>8.0E-4</v>
      </c>
      <c r="E426" s="2">
        <v>44755.0</v>
      </c>
      <c r="F426" s="1">
        <v>15966.65</v>
      </c>
      <c r="G426" s="3">
        <f t="shared" si="3"/>
        <v>-0.00570732892</v>
      </c>
      <c r="H426" s="113">
        <v>-0.0057</v>
      </c>
    </row>
    <row r="427" ht="14.25" customHeight="1">
      <c r="A427" s="2">
        <v>44754.0</v>
      </c>
      <c r="B427" s="3">
        <v>370.9</v>
      </c>
      <c r="C427" s="3">
        <f t="shared" si="2"/>
        <v>0.004604550379</v>
      </c>
      <c r="D427" s="113">
        <v>0.0046</v>
      </c>
      <c r="E427" s="2">
        <v>44754.0</v>
      </c>
      <c r="F427" s="1">
        <v>16058.3</v>
      </c>
      <c r="G427" s="3">
        <f t="shared" si="3"/>
        <v>-0.009724963</v>
      </c>
      <c r="H427" s="113">
        <v>-0.0097</v>
      </c>
    </row>
    <row r="428" ht="14.25" customHeight="1">
      <c r="A428" s="2">
        <v>44753.0</v>
      </c>
      <c r="B428" s="3">
        <v>369.2</v>
      </c>
      <c r="C428" s="3">
        <f t="shared" si="2"/>
        <v>0.002035554349</v>
      </c>
      <c r="D428" s="113">
        <v>0.002</v>
      </c>
      <c r="E428" s="2">
        <v>44753.0</v>
      </c>
      <c r="F428" s="1">
        <v>16216.0</v>
      </c>
      <c r="G428" s="3">
        <f t="shared" si="3"/>
        <v>-0.0002835900028</v>
      </c>
      <c r="H428" s="113">
        <v>-3.0E-4</v>
      </c>
    </row>
    <row r="429" ht="14.25" customHeight="1">
      <c r="A429" s="2">
        <v>44750.0</v>
      </c>
      <c r="B429" s="3">
        <v>368.45</v>
      </c>
      <c r="C429" s="3">
        <f t="shared" si="2"/>
        <v>0.004087750375</v>
      </c>
      <c r="D429" s="113">
        <v>0.0041</v>
      </c>
      <c r="E429" s="2">
        <v>44750.0</v>
      </c>
      <c r="F429" s="1">
        <v>16220.6</v>
      </c>
      <c r="G429" s="3">
        <f t="shared" si="3"/>
        <v>0.005436096424</v>
      </c>
      <c r="H429" s="113">
        <v>0.0054</v>
      </c>
    </row>
    <row r="430" ht="14.25" customHeight="1">
      <c r="A430" s="2">
        <v>44749.0</v>
      </c>
      <c r="B430" s="3">
        <v>366.95</v>
      </c>
      <c r="C430" s="3">
        <f t="shared" si="2"/>
        <v>-0.003530210455</v>
      </c>
      <c r="D430" s="113">
        <v>-0.0035</v>
      </c>
      <c r="E430" s="2">
        <v>44749.0</v>
      </c>
      <c r="F430" s="1">
        <v>16132.9</v>
      </c>
      <c r="G430" s="3">
        <f t="shared" si="3"/>
        <v>0.008949455278</v>
      </c>
      <c r="H430" s="113">
        <v>0.0089</v>
      </c>
    </row>
    <row r="431" ht="14.25" customHeight="1">
      <c r="A431" s="2">
        <v>44748.0</v>
      </c>
      <c r="B431" s="3">
        <v>368.25</v>
      </c>
      <c r="C431" s="3">
        <f t="shared" si="2"/>
        <v>0.00436383472</v>
      </c>
      <c r="D431" s="113">
        <v>0.0044</v>
      </c>
      <c r="E431" s="2">
        <v>44748.0</v>
      </c>
      <c r="F431" s="1">
        <v>15989.8</v>
      </c>
      <c r="G431" s="3">
        <f t="shared" si="3"/>
        <v>0.01131817707</v>
      </c>
      <c r="H431" s="113">
        <v>0.0113</v>
      </c>
    </row>
    <row r="432" ht="14.25" customHeight="1">
      <c r="A432" s="2">
        <v>44747.0</v>
      </c>
      <c r="B432" s="3">
        <v>366.65</v>
      </c>
      <c r="C432" s="3">
        <f t="shared" si="2"/>
        <v>-0.005155338489</v>
      </c>
      <c r="D432" s="113">
        <v>-0.0052</v>
      </c>
      <c r="E432" s="2">
        <v>44747.0</v>
      </c>
      <c r="F432" s="1">
        <v>15810.85</v>
      </c>
      <c r="G432" s="3">
        <f t="shared" si="3"/>
        <v>-0.00154717136</v>
      </c>
      <c r="H432" s="113">
        <v>-0.0015</v>
      </c>
    </row>
    <row r="433" ht="14.25" customHeight="1">
      <c r="A433" s="2">
        <v>44746.0</v>
      </c>
      <c r="B433" s="3">
        <v>368.55</v>
      </c>
      <c r="C433" s="3">
        <f t="shared" si="2"/>
        <v>0.00272071827</v>
      </c>
      <c r="D433" s="113">
        <v>0.0027</v>
      </c>
      <c r="E433" s="2">
        <v>44746.0</v>
      </c>
      <c r="F433" s="1">
        <v>15835.35</v>
      </c>
      <c r="G433" s="3">
        <f t="shared" si="3"/>
        <v>0.005288200583</v>
      </c>
      <c r="H433" s="113">
        <v>0.0053</v>
      </c>
    </row>
    <row r="434" ht="14.25" customHeight="1">
      <c r="A434" s="2">
        <v>44743.0</v>
      </c>
      <c r="B434" s="3">
        <v>367.55</v>
      </c>
      <c r="C434" s="3">
        <f t="shared" si="2"/>
        <v>0.01253443526</v>
      </c>
      <c r="D434" s="113">
        <v>0.0125</v>
      </c>
      <c r="E434" s="2">
        <v>44743.0</v>
      </c>
      <c r="F434" s="1">
        <v>15752.05</v>
      </c>
      <c r="G434" s="3">
        <f t="shared" si="3"/>
        <v>-0.001787043931</v>
      </c>
      <c r="H434" s="113">
        <v>-0.0018</v>
      </c>
    </row>
    <row r="435" ht="14.25" customHeight="1">
      <c r="A435" s="2">
        <v>44742.0</v>
      </c>
      <c r="B435" s="3">
        <v>363.0</v>
      </c>
      <c r="C435" s="3">
        <f t="shared" si="2"/>
        <v>-0.00683994528</v>
      </c>
      <c r="D435" s="113">
        <v>-0.0068</v>
      </c>
      <c r="E435" s="2">
        <v>44742.0</v>
      </c>
      <c r="F435" s="1">
        <v>15780.25</v>
      </c>
      <c r="G435" s="3">
        <f t="shared" si="3"/>
        <v>-0.001193105936</v>
      </c>
      <c r="H435" s="113">
        <v>-0.0012</v>
      </c>
    </row>
    <row r="436" ht="14.25" customHeight="1">
      <c r="A436" s="2">
        <v>44741.0</v>
      </c>
      <c r="B436" s="3">
        <v>365.5</v>
      </c>
      <c r="C436" s="3">
        <f t="shared" si="2"/>
        <v>-0.002592440988</v>
      </c>
      <c r="D436" s="113">
        <v>-0.0026</v>
      </c>
      <c r="E436" s="2">
        <v>44741.0</v>
      </c>
      <c r="F436" s="1">
        <v>15799.1</v>
      </c>
      <c r="G436" s="3">
        <f t="shared" si="3"/>
        <v>-0.003223934083</v>
      </c>
      <c r="H436" s="113">
        <v>-0.0032</v>
      </c>
    </row>
    <row r="437" ht="14.25" customHeight="1">
      <c r="A437" s="2">
        <v>44740.0</v>
      </c>
      <c r="B437" s="3">
        <v>366.45</v>
      </c>
      <c r="C437" s="3">
        <f t="shared" si="2"/>
        <v>0.003560180748</v>
      </c>
      <c r="D437" s="113">
        <v>0.0036</v>
      </c>
      <c r="E437" s="2">
        <v>44740.0</v>
      </c>
      <c r="F437" s="1">
        <v>15850.2</v>
      </c>
      <c r="G437" s="3">
        <f t="shared" si="3"/>
        <v>0.001146408709</v>
      </c>
      <c r="H437" s="113">
        <v>0.0011</v>
      </c>
    </row>
    <row r="438" ht="14.25" customHeight="1">
      <c r="A438" s="2">
        <v>44739.0</v>
      </c>
      <c r="B438" s="3">
        <v>365.15</v>
      </c>
      <c r="C438" s="3">
        <f t="shared" si="2"/>
        <v>0.01261785912</v>
      </c>
      <c r="D438" s="113">
        <v>0.0126</v>
      </c>
      <c r="E438" s="2">
        <v>44739.0</v>
      </c>
      <c r="F438" s="1">
        <v>15832.05</v>
      </c>
      <c r="G438" s="3">
        <f t="shared" si="3"/>
        <v>0.008459002819</v>
      </c>
      <c r="H438" s="113">
        <v>0.0085</v>
      </c>
    </row>
    <row r="439" ht="14.25" customHeight="1">
      <c r="A439" s="2">
        <v>44736.0</v>
      </c>
      <c r="B439" s="3">
        <v>360.6</v>
      </c>
      <c r="C439" s="3">
        <f t="shared" si="2"/>
        <v>0.004596740493</v>
      </c>
      <c r="D439" s="113">
        <v>0.0046</v>
      </c>
      <c r="E439" s="2">
        <v>44736.0</v>
      </c>
      <c r="F439" s="1">
        <v>15699.25</v>
      </c>
      <c r="G439" s="3">
        <f t="shared" si="3"/>
        <v>0.009166497929</v>
      </c>
      <c r="H439" s="113">
        <v>0.0092</v>
      </c>
    </row>
    <row r="440" ht="14.25" customHeight="1">
      <c r="A440" s="2">
        <v>44735.0</v>
      </c>
      <c r="B440" s="3">
        <v>358.95</v>
      </c>
      <c r="C440" s="3">
        <f t="shared" si="2"/>
        <v>0.002793686269</v>
      </c>
      <c r="D440" s="113">
        <v>0.0028</v>
      </c>
      <c r="E440" s="2">
        <v>44735.0</v>
      </c>
      <c r="F440" s="1">
        <v>15556.65</v>
      </c>
      <c r="G440" s="3">
        <f t="shared" si="3"/>
        <v>0.009300409387</v>
      </c>
      <c r="H440" s="113">
        <v>0.0093</v>
      </c>
    </row>
    <row r="441" ht="14.25" customHeight="1">
      <c r="A441" s="2">
        <v>44734.0</v>
      </c>
      <c r="B441" s="3">
        <v>357.95</v>
      </c>
      <c r="C441" s="3">
        <f t="shared" si="2"/>
        <v>-0.002646976874</v>
      </c>
      <c r="D441" s="113">
        <v>-0.0026</v>
      </c>
      <c r="E441" s="2">
        <v>44734.0</v>
      </c>
      <c r="F441" s="1">
        <v>15413.3</v>
      </c>
      <c r="G441" s="3">
        <f t="shared" si="3"/>
        <v>-0.01441926491</v>
      </c>
      <c r="H441" s="113">
        <v>-0.0144</v>
      </c>
    </row>
    <row r="442" ht="14.25" customHeight="1">
      <c r="A442" s="2">
        <v>44733.0</v>
      </c>
      <c r="B442" s="3">
        <v>358.9</v>
      </c>
      <c r="C442" s="3">
        <f t="shared" si="2"/>
        <v>0.004478029667</v>
      </c>
      <c r="D442" s="113">
        <v>0.0045</v>
      </c>
      <c r="E442" s="2">
        <v>44733.0</v>
      </c>
      <c r="F442" s="1">
        <v>15638.8</v>
      </c>
      <c r="G442" s="3">
        <f t="shared" si="3"/>
        <v>0.0188043765</v>
      </c>
      <c r="H442" s="113">
        <v>0.0188</v>
      </c>
    </row>
    <row r="443" ht="14.25" customHeight="1">
      <c r="A443" s="2">
        <v>44732.0</v>
      </c>
      <c r="B443" s="3">
        <v>357.3</v>
      </c>
      <c r="C443" s="3">
        <f t="shared" si="2"/>
        <v>-0.0001399188471</v>
      </c>
      <c r="D443" s="113">
        <v>-1.0E-4</v>
      </c>
      <c r="E443" s="2">
        <v>44732.0</v>
      </c>
      <c r="F443" s="1">
        <v>15350.15</v>
      </c>
      <c r="G443" s="3">
        <f t="shared" si="3"/>
        <v>0.003704188054</v>
      </c>
      <c r="H443" s="113">
        <v>0.0037</v>
      </c>
    </row>
    <row r="444" ht="14.25" customHeight="1">
      <c r="A444" s="2">
        <v>44729.0</v>
      </c>
      <c r="B444" s="3">
        <v>357.35</v>
      </c>
      <c r="C444" s="3">
        <f t="shared" si="2"/>
        <v>-0.005703951029</v>
      </c>
      <c r="D444" s="113">
        <v>-0.0057</v>
      </c>
      <c r="E444" s="2">
        <v>44729.0</v>
      </c>
      <c r="F444" s="1">
        <v>15293.5</v>
      </c>
      <c r="G444" s="3">
        <f t="shared" si="3"/>
        <v>-0.004368318946</v>
      </c>
      <c r="H444" s="113">
        <v>-0.0044</v>
      </c>
    </row>
    <row r="445" ht="14.25" customHeight="1">
      <c r="A445" s="2">
        <v>44728.0</v>
      </c>
      <c r="B445" s="3">
        <v>359.4</v>
      </c>
      <c r="C445" s="3">
        <f t="shared" si="2"/>
        <v>-0.007045171985</v>
      </c>
      <c r="D445" s="113">
        <v>-0.007</v>
      </c>
      <c r="E445" s="2">
        <v>44728.0</v>
      </c>
      <c r="F445" s="1">
        <v>15360.6</v>
      </c>
      <c r="G445" s="3">
        <f t="shared" si="3"/>
        <v>-0.02112839859</v>
      </c>
      <c r="H445" s="113">
        <v>-0.0211</v>
      </c>
    </row>
    <row r="446" ht="14.25" customHeight="1">
      <c r="A446" s="2">
        <v>44727.0</v>
      </c>
      <c r="B446" s="3">
        <v>361.95</v>
      </c>
      <c r="C446" s="3">
        <f t="shared" si="2"/>
        <v>0.00667501043</v>
      </c>
      <c r="D446" s="113">
        <v>0.0067</v>
      </c>
      <c r="E446" s="2">
        <v>44727.0</v>
      </c>
      <c r="F446" s="1">
        <v>15692.15</v>
      </c>
      <c r="G446" s="3">
        <f t="shared" si="3"/>
        <v>-0.002539393978</v>
      </c>
      <c r="H446" s="113">
        <v>-0.0025</v>
      </c>
    </row>
    <row r="447" ht="14.25" customHeight="1">
      <c r="A447" s="2">
        <v>44726.0</v>
      </c>
      <c r="B447" s="3">
        <v>359.55</v>
      </c>
      <c r="C447" s="3">
        <f t="shared" si="2"/>
        <v>-0.008684863524</v>
      </c>
      <c r="D447" s="113">
        <v>-0.0087</v>
      </c>
      <c r="E447" s="2">
        <v>44726.0</v>
      </c>
      <c r="F447" s="1">
        <v>15732.1</v>
      </c>
      <c r="G447" s="3">
        <f t="shared" si="3"/>
        <v>-0.002681559996</v>
      </c>
      <c r="H447" s="113">
        <v>-0.0027</v>
      </c>
    </row>
    <row r="448" ht="14.25" customHeight="1">
      <c r="A448" s="2">
        <v>44725.0</v>
      </c>
      <c r="B448" s="3">
        <v>362.7</v>
      </c>
      <c r="C448" s="3">
        <f t="shared" si="2"/>
        <v>-0.006709571409</v>
      </c>
      <c r="D448" s="113">
        <v>-0.0067</v>
      </c>
      <c r="E448" s="2">
        <v>44725.0</v>
      </c>
      <c r="F448" s="1">
        <v>15774.4</v>
      </c>
      <c r="G448" s="3">
        <f t="shared" si="3"/>
        <v>-0.02637978496</v>
      </c>
      <c r="H448" s="113">
        <v>-0.0264</v>
      </c>
    </row>
    <row r="449" ht="14.25" customHeight="1">
      <c r="A449" s="2">
        <v>44722.0</v>
      </c>
      <c r="B449" s="3">
        <v>365.15</v>
      </c>
      <c r="C449" s="3">
        <f t="shared" si="2"/>
        <v>-0.0004106214071</v>
      </c>
      <c r="D449" s="113">
        <v>-4.0E-4</v>
      </c>
      <c r="E449" s="2">
        <v>44722.0</v>
      </c>
      <c r="F449" s="1">
        <v>16201.8</v>
      </c>
      <c r="G449" s="3">
        <f t="shared" si="3"/>
        <v>-0.01676770987</v>
      </c>
      <c r="H449" s="113">
        <v>-0.0168</v>
      </c>
    </row>
    <row r="450" ht="14.25" customHeight="1">
      <c r="A450" s="2">
        <v>44721.0</v>
      </c>
      <c r="B450" s="3">
        <v>365.3</v>
      </c>
      <c r="C450" s="3">
        <f t="shared" si="2"/>
        <v>0.006197493458</v>
      </c>
      <c r="D450" s="113">
        <v>0.0062</v>
      </c>
      <c r="E450" s="2">
        <v>44721.0</v>
      </c>
      <c r="F450" s="1">
        <v>16478.1</v>
      </c>
      <c r="G450" s="3">
        <f t="shared" si="3"/>
        <v>0.007449751624</v>
      </c>
      <c r="H450" s="113">
        <v>0.0074</v>
      </c>
    </row>
    <row r="451" ht="14.25" customHeight="1">
      <c r="A451" s="2">
        <v>44720.0</v>
      </c>
      <c r="B451" s="3">
        <v>363.05</v>
      </c>
      <c r="C451" s="3">
        <f t="shared" si="2"/>
        <v>-0.0008256501995</v>
      </c>
      <c r="D451" s="113">
        <v>-8.0E-4</v>
      </c>
      <c r="E451" s="2">
        <v>44720.0</v>
      </c>
      <c r="F451" s="1">
        <v>16356.25</v>
      </c>
      <c r="G451" s="3">
        <f t="shared" si="3"/>
        <v>-0.003660984324</v>
      </c>
      <c r="H451" s="113">
        <v>-0.0037</v>
      </c>
    </row>
    <row r="452" ht="14.25" customHeight="1">
      <c r="A452" s="2">
        <v>44719.0</v>
      </c>
      <c r="B452" s="3">
        <v>363.35</v>
      </c>
      <c r="C452" s="3">
        <f t="shared" si="2"/>
        <v>-0.004247739107</v>
      </c>
      <c r="D452" s="113">
        <v>-0.0042</v>
      </c>
      <c r="E452" s="2">
        <v>44719.0</v>
      </c>
      <c r="F452" s="1">
        <v>16416.35</v>
      </c>
      <c r="G452" s="3">
        <f t="shared" si="3"/>
        <v>-0.009245875718</v>
      </c>
      <c r="H452" s="113">
        <v>-0.0092</v>
      </c>
    </row>
    <row r="453" ht="14.25" customHeight="1">
      <c r="A453" s="2">
        <v>44718.0</v>
      </c>
      <c r="B453" s="3">
        <v>364.9</v>
      </c>
      <c r="C453" s="3">
        <f t="shared" si="2"/>
        <v>-0.005451076588</v>
      </c>
      <c r="D453" s="113">
        <v>-0.0055</v>
      </c>
      <c r="E453" s="2">
        <v>44718.0</v>
      </c>
      <c r="F453" s="1">
        <v>16569.55</v>
      </c>
      <c r="G453" s="3">
        <f t="shared" si="3"/>
        <v>-0.000889395392</v>
      </c>
      <c r="H453" s="113">
        <v>-9.0E-4</v>
      </c>
    </row>
    <row r="454" ht="14.25" customHeight="1">
      <c r="A454" s="2">
        <v>44715.0</v>
      </c>
      <c r="B454" s="3">
        <v>366.9</v>
      </c>
      <c r="C454" s="3">
        <f t="shared" si="2"/>
        <v>-0.01767068273</v>
      </c>
      <c r="D454" s="113">
        <v>-0.0177</v>
      </c>
      <c r="E454" s="2">
        <v>44715.0</v>
      </c>
      <c r="F454" s="1">
        <v>16584.3</v>
      </c>
      <c r="G454" s="3">
        <f t="shared" si="3"/>
        <v>-0.002628097185</v>
      </c>
      <c r="H454" s="113">
        <v>-0.0026</v>
      </c>
    </row>
    <row r="455" ht="14.25" customHeight="1">
      <c r="A455" s="2">
        <v>44714.0</v>
      </c>
      <c r="B455" s="3">
        <v>373.5</v>
      </c>
      <c r="C455" s="3">
        <f t="shared" si="2"/>
        <v>0.004977801695</v>
      </c>
      <c r="D455" s="113">
        <v>0.005</v>
      </c>
      <c r="E455" s="2">
        <v>44714.0</v>
      </c>
      <c r="F455" s="1">
        <v>16628.0</v>
      </c>
      <c r="G455" s="3">
        <f t="shared" si="3"/>
        <v>0.006370004993</v>
      </c>
      <c r="H455" s="113">
        <v>0.0064</v>
      </c>
    </row>
    <row r="456" ht="14.25" customHeight="1">
      <c r="A456" s="2">
        <v>44713.0</v>
      </c>
      <c r="B456" s="3">
        <v>371.65</v>
      </c>
      <c r="C456" s="3">
        <f t="shared" si="2"/>
        <v>0.006090958311</v>
      </c>
      <c r="D456" s="113">
        <v>0.0061</v>
      </c>
      <c r="E456" s="2">
        <v>44713.0</v>
      </c>
      <c r="F456" s="1">
        <v>16522.75</v>
      </c>
      <c r="G456" s="3">
        <f t="shared" si="3"/>
        <v>-0.003726359775</v>
      </c>
      <c r="H456" s="113">
        <v>-0.0037</v>
      </c>
    </row>
    <row r="457" ht="14.25" customHeight="1">
      <c r="A457" s="2">
        <v>44712.0</v>
      </c>
      <c r="B457" s="3">
        <v>369.4</v>
      </c>
      <c r="C457" s="3">
        <f t="shared" si="2"/>
        <v>-0.005786569775</v>
      </c>
      <c r="D457" s="113">
        <v>-0.0058</v>
      </c>
      <c r="E457" s="2">
        <v>44712.0</v>
      </c>
      <c r="F457" s="1">
        <v>16584.55</v>
      </c>
      <c r="G457" s="3">
        <f t="shared" si="3"/>
        <v>-0.004612457537</v>
      </c>
      <c r="H457" s="113">
        <v>-0.0046</v>
      </c>
    </row>
    <row r="458" ht="14.25" customHeight="1">
      <c r="A458" s="2">
        <v>44711.0</v>
      </c>
      <c r="B458" s="3">
        <v>371.55</v>
      </c>
      <c r="C458" s="3">
        <f t="shared" si="2"/>
        <v>0.01433251433</v>
      </c>
      <c r="D458" s="113">
        <v>0.0143</v>
      </c>
      <c r="E458" s="2">
        <v>44711.0</v>
      </c>
      <c r="F458" s="1">
        <v>16661.4</v>
      </c>
      <c r="G458" s="3">
        <f t="shared" si="3"/>
        <v>0.01889319337</v>
      </c>
      <c r="H458" s="113">
        <v>0.0189</v>
      </c>
    </row>
    <row r="459" ht="14.25" customHeight="1">
      <c r="A459" s="2">
        <v>44708.0</v>
      </c>
      <c r="B459" s="3">
        <v>366.3</v>
      </c>
      <c r="C459" s="3">
        <f t="shared" si="2"/>
        <v>0.002463054187</v>
      </c>
      <c r="D459" s="113">
        <v>0.0025</v>
      </c>
      <c r="E459" s="2">
        <v>44708.0</v>
      </c>
      <c r="F459" s="1">
        <v>16352.45</v>
      </c>
      <c r="G459" s="3">
        <f t="shared" si="3"/>
        <v>0.01127385955</v>
      </c>
      <c r="H459" s="113">
        <v>0.0113</v>
      </c>
    </row>
    <row r="460" ht="14.25" customHeight="1">
      <c r="A460" s="2">
        <v>44707.0</v>
      </c>
      <c r="B460" s="3">
        <v>365.4</v>
      </c>
      <c r="C460" s="3">
        <f t="shared" si="2"/>
        <v>0.01022947194</v>
      </c>
      <c r="D460" s="113">
        <v>0.0102</v>
      </c>
      <c r="E460" s="2">
        <v>44707.0</v>
      </c>
      <c r="F460" s="1">
        <v>16170.15</v>
      </c>
      <c r="G460" s="3">
        <f t="shared" si="3"/>
        <v>0.009007350647</v>
      </c>
      <c r="H460" s="113">
        <v>0.009</v>
      </c>
    </row>
    <row r="461" ht="14.25" customHeight="1">
      <c r="A461" s="2">
        <v>44706.0</v>
      </c>
      <c r="B461" s="3">
        <v>361.7</v>
      </c>
      <c r="C461" s="3">
        <f t="shared" si="2"/>
        <v>0.0006916585973</v>
      </c>
      <c r="D461" s="113">
        <v>7.0E-4</v>
      </c>
      <c r="E461" s="2">
        <v>44706.0</v>
      </c>
      <c r="F461" s="1">
        <v>16025.8</v>
      </c>
      <c r="G461" s="3">
        <f t="shared" si="3"/>
        <v>-0.006161182997</v>
      </c>
      <c r="H461" s="113">
        <v>-0.0062</v>
      </c>
    </row>
    <row r="462" ht="14.25" customHeight="1">
      <c r="A462" s="2">
        <v>44705.0</v>
      </c>
      <c r="B462" s="3">
        <v>361.45</v>
      </c>
      <c r="C462" s="3">
        <f t="shared" si="2"/>
        <v>-0.005502820195</v>
      </c>
      <c r="D462" s="113">
        <v>-0.0055</v>
      </c>
      <c r="E462" s="2">
        <v>44705.0</v>
      </c>
      <c r="F462" s="1">
        <v>16125.15</v>
      </c>
      <c r="G462" s="3">
        <f t="shared" si="3"/>
        <v>-0.005522766379</v>
      </c>
      <c r="H462" s="113">
        <v>-0.0055</v>
      </c>
    </row>
    <row r="463" ht="14.25" customHeight="1">
      <c r="A463" s="2">
        <v>44704.0</v>
      </c>
      <c r="B463" s="3">
        <v>363.45</v>
      </c>
      <c r="C463" s="3">
        <f t="shared" si="2"/>
        <v>0.001239669421</v>
      </c>
      <c r="D463" s="113">
        <v>0.0012</v>
      </c>
      <c r="E463" s="2">
        <v>44704.0</v>
      </c>
      <c r="F463" s="1">
        <v>16214.7</v>
      </c>
      <c r="G463" s="3">
        <f t="shared" si="3"/>
        <v>-0.003163010301</v>
      </c>
      <c r="H463" s="113">
        <v>-0.0032</v>
      </c>
    </row>
    <row r="464" ht="14.25" customHeight="1">
      <c r="A464" s="2">
        <v>44701.0</v>
      </c>
      <c r="B464" s="3">
        <v>363.0</v>
      </c>
      <c r="C464" s="3">
        <f t="shared" si="2"/>
        <v>-0.002747252747</v>
      </c>
      <c r="D464" s="113">
        <v>-0.0027</v>
      </c>
      <c r="E464" s="2">
        <v>44701.0</v>
      </c>
      <c r="F464" s="1">
        <v>16266.15</v>
      </c>
      <c r="G464" s="3">
        <f t="shared" si="3"/>
        <v>0.02889103951</v>
      </c>
      <c r="H464" s="113">
        <v>0.0289</v>
      </c>
    </row>
    <row r="465" ht="14.25" customHeight="1">
      <c r="A465" s="2">
        <v>44700.0</v>
      </c>
      <c r="B465" s="3">
        <v>364.0</v>
      </c>
      <c r="C465" s="3">
        <f t="shared" si="2"/>
        <v>0.008031016339</v>
      </c>
      <c r="D465" s="113">
        <v>0.008</v>
      </c>
      <c r="E465" s="2">
        <v>44700.0</v>
      </c>
      <c r="F465" s="1">
        <v>15809.4</v>
      </c>
      <c r="G465" s="3">
        <f t="shared" si="3"/>
        <v>-0.02653276109</v>
      </c>
      <c r="H465" s="113">
        <v>-0.0265</v>
      </c>
    </row>
    <row r="466" ht="14.25" customHeight="1">
      <c r="A466" s="2">
        <v>44699.0</v>
      </c>
      <c r="B466" s="3">
        <v>361.1</v>
      </c>
      <c r="C466" s="3">
        <f t="shared" si="2"/>
        <v>-0.02087852495</v>
      </c>
      <c r="D466" s="113">
        <v>-0.0209</v>
      </c>
      <c r="E466" s="2">
        <v>44699.0</v>
      </c>
      <c r="F466" s="1">
        <v>16240.3</v>
      </c>
      <c r="G466" s="3">
        <f t="shared" si="3"/>
        <v>-0.001168561992</v>
      </c>
      <c r="H466" s="113">
        <v>-0.0012</v>
      </c>
    </row>
    <row r="467" ht="14.25" customHeight="1">
      <c r="A467" s="2">
        <v>44698.0</v>
      </c>
      <c r="B467" s="3">
        <v>368.8</v>
      </c>
      <c r="C467" s="3">
        <f t="shared" si="2"/>
        <v>0.002173913043</v>
      </c>
      <c r="D467" s="113">
        <v>0.0022</v>
      </c>
      <c r="E467" s="2">
        <v>44698.0</v>
      </c>
      <c r="F467" s="1">
        <v>16259.3</v>
      </c>
      <c r="G467" s="3">
        <f t="shared" si="3"/>
        <v>0.02632193558</v>
      </c>
      <c r="H467" s="113">
        <v>0.0263</v>
      </c>
    </row>
    <row r="468" ht="14.25" customHeight="1">
      <c r="A468" s="2">
        <v>44697.0</v>
      </c>
      <c r="B468" s="3">
        <v>368.0</v>
      </c>
      <c r="C468" s="3">
        <f t="shared" si="2"/>
        <v>0.02478418268</v>
      </c>
      <c r="D468" s="113">
        <v>0.0248</v>
      </c>
      <c r="E468" s="2">
        <v>44697.0</v>
      </c>
      <c r="F468" s="1">
        <v>15842.3</v>
      </c>
      <c r="G468" s="3">
        <f t="shared" si="3"/>
        <v>0.003811267793</v>
      </c>
      <c r="H468" s="113">
        <v>0.0038</v>
      </c>
    </row>
    <row r="469" ht="14.25" customHeight="1">
      <c r="A469" s="2">
        <v>44694.0</v>
      </c>
      <c r="B469" s="3">
        <v>359.1</v>
      </c>
      <c r="C469" s="3">
        <f t="shared" si="2"/>
        <v>-0.03868290724</v>
      </c>
      <c r="D469" s="113">
        <v>-0.0387</v>
      </c>
      <c r="E469" s="2">
        <v>44694.0</v>
      </c>
      <c r="F469" s="1">
        <v>15782.15</v>
      </c>
      <c r="G469" s="3">
        <f t="shared" si="3"/>
        <v>-0.001635247976</v>
      </c>
      <c r="H469" s="113">
        <v>-0.0016</v>
      </c>
    </row>
    <row r="470" ht="14.25" customHeight="1">
      <c r="A470" s="2">
        <v>44693.0</v>
      </c>
      <c r="B470" s="3">
        <v>373.55</v>
      </c>
      <c r="C470" s="3">
        <f t="shared" si="2"/>
        <v>0.04038434758</v>
      </c>
      <c r="D470" s="113">
        <v>0.0404</v>
      </c>
      <c r="E470" s="2">
        <v>44693.0</v>
      </c>
      <c r="F470" s="1">
        <v>15808.0</v>
      </c>
      <c r="G470" s="3">
        <f t="shared" si="3"/>
        <v>-0.02221177577</v>
      </c>
      <c r="H470" s="113">
        <v>-0.0222</v>
      </c>
    </row>
    <row r="471" ht="14.25" customHeight="1">
      <c r="A471" s="2">
        <v>44692.0</v>
      </c>
      <c r="B471" s="3">
        <v>359.05</v>
      </c>
      <c r="C471" s="3">
        <f t="shared" si="2"/>
        <v>0.002372975991</v>
      </c>
      <c r="D471" s="113">
        <v>0.0024</v>
      </c>
      <c r="E471" s="2">
        <v>44692.0</v>
      </c>
      <c r="F471" s="1">
        <v>16167.1</v>
      </c>
      <c r="G471" s="3">
        <f t="shared" si="3"/>
        <v>-0.004491981244</v>
      </c>
      <c r="H471" s="113">
        <v>-0.0045</v>
      </c>
    </row>
    <row r="472" ht="14.25" customHeight="1">
      <c r="A472" s="2">
        <v>44691.0</v>
      </c>
      <c r="B472" s="3">
        <v>358.2</v>
      </c>
      <c r="C472" s="3">
        <f t="shared" si="2"/>
        <v>-0.02331288344</v>
      </c>
      <c r="D472" s="113">
        <v>-0.0233</v>
      </c>
      <c r="E472" s="2">
        <v>44691.0</v>
      </c>
      <c r="F472" s="1">
        <v>16240.05</v>
      </c>
      <c r="G472" s="3">
        <f t="shared" si="3"/>
        <v>-0.003790980778</v>
      </c>
      <c r="H472" s="113">
        <v>-0.0038</v>
      </c>
    </row>
    <row r="473" ht="14.25" customHeight="1">
      <c r="A473" s="2">
        <v>44690.0</v>
      </c>
      <c r="B473" s="3">
        <v>366.75</v>
      </c>
      <c r="C473" s="3">
        <f t="shared" si="2"/>
        <v>0.003694581281</v>
      </c>
      <c r="D473" s="113">
        <v>0.0037</v>
      </c>
      <c r="E473" s="2">
        <v>44690.0</v>
      </c>
      <c r="F473" s="1">
        <v>16301.85</v>
      </c>
      <c r="G473" s="3">
        <f t="shared" si="3"/>
        <v>-0.006666158885</v>
      </c>
      <c r="H473" s="113">
        <v>-0.0067</v>
      </c>
    </row>
    <row r="474" ht="14.25" customHeight="1">
      <c r="A474" s="2">
        <v>44687.0</v>
      </c>
      <c r="B474" s="3">
        <v>365.4</v>
      </c>
      <c r="C474" s="3">
        <f t="shared" si="2"/>
        <v>-0.002593148628</v>
      </c>
      <c r="D474" s="113">
        <v>-0.0026</v>
      </c>
      <c r="E474" s="2">
        <v>44687.0</v>
      </c>
      <c r="F474" s="1">
        <v>16411.25</v>
      </c>
      <c r="G474" s="3">
        <f t="shared" si="3"/>
        <v>-0.01626839861</v>
      </c>
      <c r="H474" s="113">
        <v>-0.0163</v>
      </c>
    </row>
    <row r="475" ht="14.25" customHeight="1">
      <c r="A475" s="2">
        <v>44686.0</v>
      </c>
      <c r="B475" s="3">
        <v>366.35</v>
      </c>
      <c r="C475" s="3">
        <f t="shared" si="2"/>
        <v>-0.004754142896</v>
      </c>
      <c r="D475" s="113">
        <v>-0.0048</v>
      </c>
      <c r="E475" s="2">
        <v>44686.0</v>
      </c>
      <c r="F475" s="1">
        <v>16682.65</v>
      </c>
      <c r="G475" s="3">
        <f t="shared" si="3"/>
        <v>0.0003028013623</v>
      </c>
      <c r="H475" s="113">
        <v>3.0E-4</v>
      </c>
    </row>
    <row r="476" ht="14.25" customHeight="1">
      <c r="A476" s="2">
        <v>44685.0</v>
      </c>
      <c r="B476" s="3">
        <v>368.1</v>
      </c>
      <c r="C476" s="3">
        <f t="shared" si="2"/>
        <v>-0.02657675526</v>
      </c>
      <c r="D476" s="113">
        <v>-0.0266</v>
      </c>
      <c r="E476" s="2">
        <v>44685.0</v>
      </c>
      <c r="F476" s="1">
        <v>16677.6</v>
      </c>
      <c r="G476" s="3">
        <f t="shared" si="3"/>
        <v>-0.02293618293</v>
      </c>
      <c r="H476" s="113">
        <v>-0.0229</v>
      </c>
    </row>
    <row r="477" ht="14.25" customHeight="1">
      <c r="A477" s="2">
        <v>44683.0</v>
      </c>
      <c r="B477" s="3">
        <v>378.15</v>
      </c>
      <c r="C477" s="3">
        <f t="shared" si="2"/>
        <v>0.01598602902</v>
      </c>
      <c r="D477" s="113">
        <v>0.016</v>
      </c>
      <c r="E477" s="2">
        <v>44683.0</v>
      </c>
      <c r="F477" s="1">
        <v>17069.1</v>
      </c>
      <c r="G477" s="3">
        <f t="shared" si="3"/>
        <v>-0.001955848689</v>
      </c>
      <c r="H477" s="113">
        <v>-0.002</v>
      </c>
    </row>
    <row r="478" ht="14.25" customHeight="1">
      <c r="A478" s="2">
        <v>44680.0</v>
      </c>
      <c r="B478" s="3">
        <v>372.2</v>
      </c>
      <c r="C478" s="3">
        <f t="shared" si="2"/>
        <v>-0.02908569193</v>
      </c>
      <c r="D478" s="113">
        <v>-0.0291</v>
      </c>
      <c r="E478" s="2">
        <v>44680.0</v>
      </c>
      <c r="F478" s="1">
        <v>17102.55</v>
      </c>
      <c r="G478" s="3">
        <f t="shared" si="3"/>
        <v>-0.008263240756</v>
      </c>
      <c r="H478" s="113">
        <v>-0.0083</v>
      </c>
    </row>
    <row r="479" ht="14.25" customHeight="1">
      <c r="A479" s="2">
        <v>44679.0</v>
      </c>
      <c r="B479" s="3">
        <v>383.35</v>
      </c>
      <c r="C479" s="3">
        <f t="shared" si="2"/>
        <v>-0.00312053049</v>
      </c>
      <c r="D479" s="113">
        <v>-0.0031</v>
      </c>
      <c r="E479" s="2">
        <v>44679.0</v>
      </c>
      <c r="F479" s="1">
        <v>17245.05</v>
      </c>
      <c r="G479" s="3">
        <f t="shared" si="3"/>
        <v>0.01212848624</v>
      </c>
      <c r="H479" s="113">
        <v>0.0121</v>
      </c>
    </row>
    <row r="480" ht="14.25" customHeight="1">
      <c r="A480" s="2">
        <v>44678.0</v>
      </c>
      <c r="B480" s="3">
        <v>384.55</v>
      </c>
      <c r="C480" s="3">
        <f t="shared" si="2"/>
        <v>-0.00155783461</v>
      </c>
      <c r="D480" s="113">
        <v>-0.0016</v>
      </c>
      <c r="E480" s="2">
        <v>44678.0</v>
      </c>
      <c r="F480" s="1">
        <v>17038.4</v>
      </c>
      <c r="G480" s="3">
        <f t="shared" si="3"/>
        <v>-0.009441421329</v>
      </c>
      <c r="H480" s="113">
        <v>-0.0094</v>
      </c>
    </row>
    <row r="481" ht="14.25" customHeight="1">
      <c r="A481" s="2">
        <v>44677.0</v>
      </c>
      <c r="B481" s="3">
        <v>385.15</v>
      </c>
      <c r="C481" s="3">
        <f t="shared" si="2"/>
        <v>0.0233824897</v>
      </c>
      <c r="D481" s="113">
        <v>0.0234</v>
      </c>
      <c r="E481" s="2">
        <v>44677.0</v>
      </c>
      <c r="F481" s="1">
        <v>17200.8</v>
      </c>
      <c r="G481" s="3">
        <f t="shared" si="3"/>
        <v>0.01456002878</v>
      </c>
      <c r="H481" s="113">
        <v>0.0146</v>
      </c>
    </row>
    <row r="482" ht="14.25" customHeight="1">
      <c r="A482" s="2">
        <v>44676.0</v>
      </c>
      <c r="B482" s="3">
        <v>376.35</v>
      </c>
      <c r="C482" s="3">
        <f t="shared" si="2"/>
        <v>0.005745590593</v>
      </c>
      <c r="D482" s="113">
        <v>0.0057</v>
      </c>
      <c r="E482" s="2">
        <v>44676.0</v>
      </c>
      <c r="F482" s="1">
        <v>16953.95</v>
      </c>
      <c r="G482" s="3">
        <f t="shared" si="3"/>
        <v>-0.01269512199</v>
      </c>
      <c r="H482" s="113">
        <v>-0.0127</v>
      </c>
    </row>
    <row r="483" ht="14.25" customHeight="1">
      <c r="A483" s="2">
        <v>44673.0</v>
      </c>
      <c r="B483" s="3">
        <v>374.2</v>
      </c>
      <c r="C483" s="3">
        <f t="shared" si="2"/>
        <v>-0.008347687823</v>
      </c>
      <c r="D483" s="113">
        <v>-0.0083</v>
      </c>
      <c r="E483" s="2">
        <v>44673.0</v>
      </c>
      <c r="F483" s="1">
        <v>17171.95</v>
      </c>
      <c r="G483" s="3">
        <f t="shared" si="3"/>
        <v>-0.01268642986</v>
      </c>
      <c r="H483" s="113">
        <v>-0.0127</v>
      </c>
    </row>
    <row r="484" ht="14.25" customHeight="1">
      <c r="A484" s="2">
        <v>44672.0</v>
      </c>
      <c r="B484" s="3">
        <v>377.35</v>
      </c>
      <c r="C484" s="3">
        <f t="shared" si="2"/>
        <v>0.0162941018</v>
      </c>
      <c r="D484" s="113">
        <v>0.0163</v>
      </c>
      <c r="E484" s="2">
        <v>44672.0</v>
      </c>
      <c r="F484" s="1">
        <v>17392.6</v>
      </c>
      <c r="G484" s="3">
        <f t="shared" si="3"/>
        <v>0.01494174732</v>
      </c>
      <c r="H484" s="113">
        <v>0.0149</v>
      </c>
    </row>
    <row r="485" ht="14.25" customHeight="1">
      <c r="A485" s="2">
        <v>44671.0</v>
      </c>
      <c r="B485" s="3">
        <v>371.3</v>
      </c>
      <c r="C485" s="3">
        <f t="shared" si="2"/>
        <v>0.0481298518</v>
      </c>
      <c r="D485" s="113">
        <v>0.0481</v>
      </c>
      <c r="E485" s="2">
        <v>44671.0</v>
      </c>
      <c r="F485" s="1">
        <v>17136.55</v>
      </c>
      <c r="G485" s="3">
        <f t="shared" si="3"/>
        <v>0.0104902218</v>
      </c>
      <c r="H485" s="113">
        <v>0.0105</v>
      </c>
    </row>
    <row r="486" ht="14.25" customHeight="1">
      <c r="A486" s="2">
        <v>44670.0</v>
      </c>
      <c r="B486" s="3">
        <v>354.25</v>
      </c>
      <c r="C486" s="3">
        <f t="shared" si="2"/>
        <v>-0.02517886626</v>
      </c>
      <c r="D486" s="113">
        <v>-0.0252</v>
      </c>
      <c r="E486" s="2">
        <v>44670.0</v>
      </c>
      <c r="F486" s="1">
        <v>16958.65</v>
      </c>
      <c r="G486" s="3">
        <f t="shared" si="3"/>
        <v>-0.01251917909</v>
      </c>
      <c r="H486" s="113">
        <v>-0.0125</v>
      </c>
    </row>
    <row r="487" ht="14.25" customHeight="1">
      <c r="A487" s="2">
        <v>44669.0</v>
      </c>
      <c r="B487" s="3">
        <v>363.4</v>
      </c>
      <c r="C487" s="3">
        <f t="shared" si="2"/>
        <v>-0.01570964247</v>
      </c>
      <c r="D487" s="113">
        <v>-0.0157</v>
      </c>
      <c r="E487" s="2">
        <v>44669.0</v>
      </c>
      <c r="F487" s="1">
        <v>17173.65</v>
      </c>
      <c r="G487" s="3">
        <f t="shared" si="3"/>
        <v>-0.0172811884</v>
      </c>
      <c r="H487" s="113">
        <v>-0.0173</v>
      </c>
    </row>
    <row r="488" ht="14.25" customHeight="1">
      <c r="A488" s="2">
        <v>44664.0</v>
      </c>
      <c r="B488" s="3">
        <v>369.2</v>
      </c>
      <c r="C488" s="3">
        <f t="shared" si="2"/>
        <v>0.02655359377</v>
      </c>
      <c r="D488" s="113">
        <v>0.0266</v>
      </c>
      <c r="E488" s="2">
        <v>44664.0</v>
      </c>
      <c r="F488" s="1">
        <v>17475.65</v>
      </c>
      <c r="G488" s="3">
        <f t="shared" si="3"/>
        <v>-0.003117459484</v>
      </c>
      <c r="H488" s="113">
        <v>-0.0031</v>
      </c>
    </row>
    <row r="489" ht="14.25" customHeight="1">
      <c r="A489" s="2">
        <v>44663.0</v>
      </c>
      <c r="B489" s="3">
        <v>359.65</v>
      </c>
      <c r="C489" s="3">
        <f t="shared" si="2"/>
        <v>-0.001526929484</v>
      </c>
      <c r="D489" s="113">
        <v>-0.0015</v>
      </c>
      <c r="E489" s="2">
        <v>44663.0</v>
      </c>
      <c r="F489" s="1">
        <v>17530.3</v>
      </c>
      <c r="G489" s="3">
        <f t="shared" si="3"/>
        <v>-0.008183898681</v>
      </c>
      <c r="H489" s="113">
        <v>-0.0082</v>
      </c>
    </row>
    <row r="490" ht="14.25" customHeight="1">
      <c r="A490" s="2">
        <v>44662.0</v>
      </c>
      <c r="B490" s="3">
        <v>360.2</v>
      </c>
      <c r="C490" s="3">
        <f t="shared" si="2"/>
        <v>0.06773380762</v>
      </c>
      <c r="D490" s="113">
        <v>0.0677</v>
      </c>
      <c r="E490" s="2">
        <v>44662.0</v>
      </c>
      <c r="F490" s="1">
        <v>17674.95</v>
      </c>
      <c r="G490" s="3">
        <f t="shared" si="3"/>
        <v>-0.006151475876</v>
      </c>
      <c r="H490" s="113">
        <v>-0.0062</v>
      </c>
    </row>
    <row r="491" ht="14.25" customHeight="1">
      <c r="A491" s="2">
        <v>44659.0</v>
      </c>
      <c r="B491" s="3">
        <v>337.35</v>
      </c>
      <c r="C491" s="3">
        <f t="shared" si="2"/>
        <v>0.03608722359</v>
      </c>
      <c r="D491" s="113">
        <v>0.0361</v>
      </c>
      <c r="E491" s="2">
        <v>44659.0</v>
      </c>
      <c r="F491" s="1">
        <v>17784.35</v>
      </c>
      <c r="G491" s="3">
        <f t="shared" si="3"/>
        <v>0.008208826189</v>
      </c>
      <c r="H491" s="113">
        <v>0.0082</v>
      </c>
    </row>
    <row r="492" ht="14.25" customHeight="1">
      <c r="A492" s="2">
        <v>44658.0</v>
      </c>
      <c r="B492" s="3">
        <v>325.6</v>
      </c>
      <c r="C492" s="3">
        <f t="shared" si="2"/>
        <v>0.01527907702</v>
      </c>
      <c r="D492" s="113">
        <v>0.0153</v>
      </c>
      <c r="E492" s="2">
        <v>44658.0</v>
      </c>
      <c r="F492" s="1">
        <v>17639.55</v>
      </c>
      <c r="G492" s="3">
        <f t="shared" si="3"/>
        <v>-0.009439763248</v>
      </c>
      <c r="H492" s="113">
        <v>-0.0094</v>
      </c>
    </row>
    <row r="493" ht="14.25" customHeight="1">
      <c r="A493" s="2">
        <v>44657.0</v>
      </c>
      <c r="B493" s="3">
        <v>320.7</v>
      </c>
      <c r="C493" s="3">
        <f t="shared" si="2"/>
        <v>0.01231060606</v>
      </c>
      <c r="D493" s="113">
        <v>0.0123</v>
      </c>
      <c r="E493" s="2">
        <v>44657.0</v>
      </c>
      <c r="F493" s="1">
        <v>17807.65</v>
      </c>
      <c r="G493" s="3">
        <f t="shared" si="3"/>
        <v>-0.008339180505</v>
      </c>
      <c r="H493" s="113">
        <v>-0.0083</v>
      </c>
    </row>
    <row r="494" ht="14.25" customHeight="1">
      <c r="A494" s="2">
        <v>44656.0</v>
      </c>
      <c r="B494" s="3">
        <v>316.8</v>
      </c>
      <c r="C494" s="3">
        <f t="shared" si="2"/>
        <v>0.01652494786</v>
      </c>
      <c r="D494" s="113">
        <v>0.0165</v>
      </c>
      <c r="E494" s="2">
        <v>44656.0</v>
      </c>
      <c r="F494" s="1">
        <v>17957.4</v>
      </c>
      <c r="G494" s="3">
        <f t="shared" si="3"/>
        <v>-0.005317557912</v>
      </c>
      <c r="H494" s="113">
        <v>-0.0053</v>
      </c>
    </row>
    <row r="495" ht="14.25" customHeight="1">
      <c r="A495" s="2">
        <v>44655.0</v>
      </c>
      <c r="B495" s="3">
        <v>311.65</v>
      </c>
      <c r="C495" s="3">
        <f t="shared" si="2"/>
        <v>0.02197081489</v>
      </c>
      <c r="D495" s="113">
        <v>0.022</v>
      </c>
      <c r="E495" s="2">
        <v>44655.0</v>
      </c>
      <c r="F495" s="1">
        <v>18053.4</v>
      </c>
      <c r="G495" s="3">
        <f t="shared" si="3"/>
        <v>0.02167177406</v>
      </c>
      <c r="H495" s="113">
        <v>0.0217</v>
      </c>
    </row>
    <row r="496" ht="14.25" customHeight="1">
      <c r="A496" s="2">
        <v>44652.0</v>
      </c>
      <c r="B496" s="3">
        <v>304.95</v>
      </c>
      <c r="C496" s="3">
        <f t="shared" si="2"/>
        <v>0.01904761905</v>
      </c>
      <c r="D496" s="113">
        <v>0.019</v>
      </c>
      <c r="E496" s="2">
        <v>44652.0</v>
      </c>
      <c r="F496" s="1">
        <v>17670.45</v>
      </c>
      <c r="G496" s="3">
        <f t="shared" si="3"/>
        <v>0.01177800999</v>
      </c>
      <c r="H496" s="113">
        <v>0.0118</v>
      </c>
    </row>
    <row r="497" ht="14.25" customHeight="1">
      <c r="A497" s="2">
        <v>44651.0</v>
      </c>
      <c r="B497" s="3">
        <v>299.25</v>
      </c>
      <c r="C497" s="3">
        <f t="shared" si="2"/>
        <v>-0.01253918495</v>
      </c>
      <c r="D497" s="113">
        <v>-0.0125</v>
      </c>
      <c r="E497" s="2">
        <v>44651.0</v>
      </c>
      <c r="F497" s="1">
        <v>17464.75</v>
      </c>
      <c r="G497" s="3">
        <f t="shared" si="3"/>
        <v>-0.001914477162</v>
      </c>
      <c r="H497" s="113">
        <v>-0.0019</v>
      </c>
    </row>
    <row r="498" ht="14.25" customHeight="1">
      <c r="A498" s="2">
        <v>44650.0</v>
      </c>
      <c r="B498" s="3">
        <v>303.05</v>
      </c>
      <c r="C498" s="3">
        <f t="shared" si="2"/>
        <v>0.001983798975</v>
      </c>
      <c r="D498" s="113">
        <v>0.002</v>
      </c>
      <c r="E498" s="2">
        <v>44650.0</v>
      </c>
      <c r="F498" s="1">
        <v>17498.25</v>
      </c>
      <c r="G498" s="3">
        <f t="shared" si="3"/>
        <v>0.009982511125</v>
      </c>
      <c r="H498" s="113">
        <v>0.01</v>
      </c>
    </row>
    <row r="499" ht="14.25" customHeight="1">
      <c r="A499" s="2">
        <v>44649.0</v>
      </c>
      <c r="B499" s="3">
        <v>302.45</v>
      </c>
      <c r="C499" s="3">
        <f t="shared" si="2"/>
        <v>0.0364976011</v>
      </c>
      <c r="D499" s="113">
        <v>0.0365</v>
      </c>
      <c r="E499" s="2">
        <v>44649.0</v>
      </c>
      <c r="F499" s="1">
        <v>17325.3</v>
      </c>
      <c r="G499" s="3">
        <f t="shared" si="3"/>
        <v>0.005998141912</v>
      </c>
      <c r="H499" s="113">
        <v>0.006</v>
      </c>
    </row>
    <row r="500" ht="14.25" customHeight="1">
      <c r="A500" s="2">
        <v>44648.0</v>
      </c>
      <c r="B500" s="3">
        <v>291.8</v>
      </c>
      <c r="C500" s="3">
        <f t="shared" si="2"/>
        <v>-0.02014775017</v>
      </c>
      <c r="D500" s="113">
        <v>-0.0201</v>
      </c>
      <c r="E500" s="2">
        <v>44648.0</v>
      </c>
      <c r="F500" s="1">
        <v>17222.0</v>
      </c>
      <c r="G500" s="3">
        <f t="shared" si="3"/>
        <v>0.00402261995</v>
      </c>
      <c r="H500" s="113">
        <v>0.004</v>
      </c>
    </row>
    <row r="501" ht="14.25" customHeight="1">
      <c r="A501" s="2">
        <v>44645.0</v>
      </c>
      <c r="B501" s="3">
        <v>297.8</v>
      </c>
      <c r="C501" s="3">
        <f t="shared" si="2"/>
        <v>0.00252482747</v>
      </c>
      <c r="D501" s="113">
        <v>0.0025</v>
      </c>
      <c r="E501" s="2">
        <v>44645.0</v>
      </c>
      <c r="F501" s="1">
        <v>17153.0</v>
      </c>
      <c r="G501" s="3">
        <f t="shared" si="3"/>
        <v>-0.004049875891</v>
      </c>
      <c r="H501" s="113">
        <v>-0.004</v>
      </c>
    </row>
    <row r="502" ht="14.25" customHeight="1">
      <c r="A502" s="2">
        <v>44644.0</v>
      </c>
      <c r="B502" s="3">
        <v>297.05</v>
      </c>
      <c r="C502" s="3">
        <f t="shared" si="2"/>
        <v>-0.002685915729</v>
      </c>
      <c r="D502" s="113">
        <v>-0.0027</v>
      </c>
      <c r="E502" s="2">
        <v>44644.0</v>
      </c>
      <c r="F502" s="1">
        <v>17222.75</v>
      </c>
      <c r="G502" s="3">
        <f t="shared" si="3"/>
        <v>-0.001327871086</v>
      </c>
      <c r="H502" s="113">
        <v>-0.0013</v>
      </c>
    </row>
    <row r="503" ht="14.25" customHeight="1">
      <c r="A503" s="2">
        <v>44643.0</v>
      </c>
      <c r="B503" s="3">
        <v>297.85</v>
      </c>
      <c r="C503" s="3">
        <f t="shared" si="2"/>
        <v>-0.01013625789</v>
      </c>
      <c r="D503" s="113">
        <v>-0.0101</v>
      </c>
      <c r="E503" s="2">
        <v>44643.0</v>
      </c>
      <c r="F503" s="1">
        <v>17245.65</v>
      </c>
      <c r="G503" s="3">
        <f t="shared" si="3"/>
        <v>-0.004033958014</v>
      </c>
      <c r="H503" s="113">
        <v>-0.004</v>
      </c>
    </row>
    <row r="504" ht="14.25" customHeight="1">
      <c r="A504" s="2">
        <v>44642.0</v>
      </c>
      <c r="B504" s="3">
        <v>300.9</v>
      </c>
      <c r="C504" s="3">
        <f t="shared" si="2"/>
        <v>0.001831196937</v>
      </c>
      <c r="D504" s="113">
        <v>0.0018</v>
      </c>
      <c r="E504" s="2">
        <v>44642.0</v>
      </c>
      <c r="F504" s="1">
        <v>17315.5</v>
      </c>
      <c r="G504" s="3">
        <f t="shared" si="3"/>
        <v>0.01156120017</v>
      </c>
      <c r="H504" s="113">
        <v>0.0116</v>
      </c>
    </row>
    <row r="505" ht="14.25" customHeight="1">
      <c r="A505" s="2">
        <v>44641.0</v>
      </c>
      <c r="B505" s="3">
        <v>300.35</v>
      </c>
      <c r="C505" s="3">
        <f t="shared" si="2"/>
        <v>-0.01910516003</v>
      </c>
      <c r="D505" s="113">
        <v>-0.0191</v>
      </c>
      <c r="E505" s="2">
        <v>44641.0</v>
      </c>
      <c r="F505" s="1">
        <v>17117.6</v>
      </c>
      <c r="G505" s="3">
        <f t="shared" si="3"/>
        <v>-0.009802135124</v>
      </c>
      <c r="H505" s="113">
        <v>-0.0098</v>
      </c>
    </row>
    <row r="506" ht="14.25" customHeight="1">
      <c r="A506" s="2">
        <v>44637.0</v>
      </c>
      <c r="B506" s="3">
        <v>306.2</v>
      </c>
      <c r="C506" s="3">
        <f t="shared" si="2"/>
        <v>-0.01018264102</v>
      </c>
      <c r="D506" s="113">
        <v>-0.0102</v>
      </c>
      <c r="E506" s="2">
        <v>44637.0</v>
      </c>
      <c r="F506" s="1">
        <v>17287.05</v>
      </c>
      <c r="G506" s="3">
        <f t="shared" si="3"/>
        <v>0.0183619189</v>
      </c>
      <c r="H506" s="113">
        <v>0.0184</v>
      </c>
    </row>
    <row r="507" ht="14.25" customHeight="1">
      <c r="A507" s="2">
        <v>44636.0</v>
      </c>
      <c r="B507" s="3">
        <v>309.35</v>
      </c>
      <c r="C507" s="3">
        <f t="shared" si="2"/>
        <v>0.04828871569</v>
      </c>
      <c r="D507" s="113">
        <v>0.0483</v>
      </c>
      <c r="E507" s="2">
        <v>44636.0</v>
      </c>
      <c r="F507" s="1">
        <v>16975.35</v>
      </c>
      <c r="G507" s="3">
        <f t="shared" si="3"/>
        <v>0.01874512393</v>
      </c>
      <c r="H507" s="113">
        <v>0.0187</v>
      </c>
    </row>
    <row r="508" ht="14.25" customHeight="1">
      <c r="A508" s="2">
        <v>44635.0</v>
      </c>
      <c r="B508" s="3">
        <v>295.1</v>
      </c>
      <c r="C508" s="3">
        <f t="shared" si="2"/>
        <v>0.01339285714</v>
      </c>
      <c r="D508" s="113">
        <v>0.0134</v>
      </c>
      <c r="E508" s="2">
        <v>44635.0</v>
      </c>
      <c r="F508" s="1">
        <v>16663.0</v>
      </c>
      <c r="G508" s="3">
        <f t="shared" si="3"/>
        <v>-0.01234641077</v>
      </c>
      <c r="H508" s="113">
        <v>-0.0123</v>
      </c>
    </row>
    <row r="509" ht="14.25" customHeight="1">
      <c r="A509" s="2">
        <v>44634.0</v>
      </c>
      <c r="B509" s="3">
        <v>291.2</v>
      </c>
      <c r="C509" s="3">
        <f t="shared" si="2"/>
        <v>-0.007667405009</v>
      </c>
      <c r="D509" s="113">
        <v>-0.0077</v>
      </c>
      <c r="E509" s="2">
        <v>44634.0</v>
      </c>
      <c r="F509" s="1">
        <v>16871.3</v>
      </c>
      <c r="G509" s="3">
        <f t="shared" si="3"/>
        <v>0.01448247041</v>
      </c>
      <c r="H509" s="113">
        <v>0.0145</v>
      </c>
    </row>
    <row r="510" ht="14.25" customHeight="1">
      <c r="A510" s="2">
        <v>44631.0</v>
      </c>
      <c r="B510" s="3">
        <v>293.45</v>
      </c>
      <c r="C510" s="3">
        <f t="shared" si="2"/>
        <v>0.0008526603001</v>
      </c>
      <c r="D510" s="113">
        <v>9.0E-4</v>
      </c>
      <c r="E510" s="2">
        <v>44631.0</v>
      </c>
      <c r="F510" s="1">
        <v>16630.45</v>
      </c>
      <c r="G510" s="3">
        <f t="shared" si="3"/>
        <v>0.002142224418</v>
      </c>
      <c r="H510" s="113">
        <v>0.0021</v>
      </c>
    </row>
    <row r="511" ht="14.25" customHeight="1">
      <c r="A511" s="2">
        <v>44630.0</v>
      </c>
      <c r="B511" s="3">
        <v>293.2</v>
      </c>
      <c r="C511" s="3">
        <f t="shared" si="2"/>
        <v>0.005314589405</v>
      </c>
      <c r="D511" s="113">
        <v>0.0053</v>
      </c>
      <c r="E511" s="2">
        <v>44630.0</v>
      </c>
      <c r="F511" s="1">
        <v>16594.9</v>
      </c>
      <c r="G511" s="3">
        <f t="shared" si="3"/>
        <v>0.01526733903</v>
      </c>
      <c r="H511" s="113">
        <v>0.0153</v>
      </c>
    </row>
    <row r="512" ht="14.25" customHeight="1">
      <c r="A512" s="2">
        <v>44629.0</v>
      </c>
      <c r="B512" s="3">
        <v>291.65</v>
      </c>
      <c r="C512" s="3">
        <f t="shared" si="2"/>
        <v>0.03092965712</v>
      </c>
      <c r="D512" s="113">
        <v>0.0309</v>
      </c>
      <c r="E512" s="2">
        <v>44629.0</v>
      </c>
      <c r="F512" s="1">
        <v>16345.35</v>
      </c>
      <c r="G512" s="3">
        <f t="shared" si="3"/>
        <v>0.02072632693</v>
      </c>
      <c r="H512" s="113">
        <v>0.0207</v>
      </c>
    </row>
    <row r="513" ht="14.25" customHeight="1">
      <c r="A513" s="2">
        <v>44628.0</v>
      </c>
      <c r="B513" s="3">
        <v>282.9</v>
      </c>
      <c r="C513" s="3">
        <f t="shared" si="2"/>
        <v>0.006045519203</v>
      </c>
      <c r="D513" s="113">
        <v>0.006</v>
      </c>
      <c r="E513" s="2">
        <v>44628.0</v>
      </c>
      <c r="F513" s="1">
        <v>16013.45</v>
      </c>
      <c r="G513" s="3">
        <f t="shared" si="3"/>
        <v>0.009474789055</v>
      </c>
      <c r="H513" s="113">
        <v>0.0095</v>
      </c>
    </row>
    <row r="514" ht="14.25" customHeight="1">
      <c r="A514" s="2">
        <v>44627.0</v>
      </c>
      <c r="B514" s="3">
        <v>281.2</v>
      </c>
      <c r="C514" s="3">
        <f t="shared" si="2"/>
        <v>-0.03896103896</v>
      </c>
      <c r="D514" s="113">
        <v>-0.039</v>
      </c>
      <c r="E514" s="2">
        <v>44627.0</v>
      </c>
      <c r="F514" s="1">
        <v>15863.15</v>
      </c>
      <c r="G514" s="3">
        <f t="shared" si="3"/>
        <v>-0.02352673226</v>
      </c>
      <c r="H514" s="113">
        <v>-0.0235</v>
      </c>
    </row>
    <row r="515" ht="14.25" customHeight="1">
      <c r="A515" s="2">
        <v>44624.0</v>
      </c>
      <c r="B515" s="3">
        <v>292.6</v>
      </c>
      <c r="C515" s="3">
        <f t="shared" si="2"/>
        <v>0.008270158511</v>
      </c>
      <c r="D515" s="113">
        <v>0.0083</v>
      </c>
      <c r="E515" s="2">
        <v>44624.0</v>
      </c>
      <c r="F515" s="1">
        <v>16245.35</v>
      </c>
      <c r="G515" s="3">
        <f t="shared" si="3"/>
        <v>-0.0153169617</v>
      </c>
      <c r="H515" s="113">
        <v>-0.0153</v>
      </c>
    </row>
    <row r="516" ht="14.25" customHeight="1">
      <c r="A516" s="2">
        <v>44623.0</v>
      </c>
      <c r="B516" s="3">
        <v>290.2</v>
      </c>
      <c r="C516" s="3">
        <f t="shared" si="2"/>
        <v>-0.04586552688</v>
      </c>
      <c r="D516" s="113">
        <v>-0.0459</v>
      </c>
      <c r="E516" s="2">
        <v>44623.0</v>
      </c>
      <c r="F516" s="1">
        <v>16498.05</v>
      </c>
      <c r="G516" s="3">
        <f t="shared" si="3"/>
        <v>-0.006497671016</v>
      </c>
      <c r="H516" s="113">
        <v>-0.0065</v>
      </c>
    </row>
    <row r="517" ht="14.25" customHeight="1">
      <c r="A517" s="2">
        <v>44622.0</v>
      </c>
      <c r="B517" s="3">
        <v>304.15</v>
      </c>
      <c r="C517" s="3">
        <f t="shared" si="2"/>
        <v>-0.03214001591</v>
      </c>
      <c r="D517" s="113">
        <v>-0.0321</v>
      </c>
      <c r="E517" s="2">
        <v>44622.0</v>
      </c>
      <c r="F517" s="1">
        <v>16605.95</v>
      </c>
      <c r="G517" s="3">
        <f t="shared" si="3"/>
        <v>-0.0111915636</v>
      </c>
      <c r="H517" s="113">
        <v>-0.0112</v>
      </c>
    </row>
    <row r="518" ht="14.25" customHeight="1">
      <c r="A518" s="2">
        <v>44620.0</v>
      </c>
      <c r="B518" s="3">
        <v>314.25</v>
      </c>
      <c r="C518" s="3">
        <f t="shared" si="2"/>
        <v>0.01797862002</v>
      </c>
      <c r="D518" s="113">
        <v>0.018</v>
      </c>
      <c r="E518" s="2">
        <v>44620.0</v>
      </c>
      <c r="F518" s="1">
        <v>16793.9</v>
      </c>
      <c r="G518" s="3">
        <f t="shared" si="3"/>
        <v>0.008134034481</v>
      </c>
      <c r="H518" s="113">
        <v>0.0081</v>
      </c>
    </row>
    <row r="519" ht="14.25" customHeight="1">
      <c r="A519" s="2">
        <v>44617.0</v>
      </c>
      <c r="B519" s="3">
        <v>308.7</v>
      </c>
      <c r="C519" s="3">
        <f t="shared" si="2"/>
        <v>0.005701254276</v>
      </c>
      <c r="D519" s="113">
        <v>0.0057</v>
      </c>
      <c r="E519" s="2">
        <v>44617.0</v>
      </c>
      <c r="F519" s="1">
        <v>16658.4</v>
      </c>
      <c r="G519" s="3">
        <f t="shared" si="3"/>
        <v>0.02526164839</v>
      </c>
      <c r="H519" s="113">
        <v>0.0253</v>
      </c>
    </row>
    <row r="520" ht="14.25" customHeight="1">
      <c r="A520" s="2">
        <v>44616.0</v>
      </c>
      <c r="B520" s="3">
        <v>306.95</v>
      </c>
      <c r="C520" s="3">
        <f t="shared" si="2"/>
        <v>-0.07251850733</v>
      </c>
      <c r="D520" s="113">
        <v>-0.0725</v>
      </c>
      <c r="E520" s="2">
        <v>44616.0</v>
      </c>
      <c r="F520" s="1">
        <v>16247.95</v>
      </c>
      <c r="G520" s="3">
        <f t="shared" si="3"/>
        <v>-0.04778104992</v>
      </c>
      <c r="H520" s="113">
        <v>-0.0478</v>
      </c>
    </row>
    <row r="521" ht="14.25" customHeight="1">
      <c r="A521" s="2">
        <v>44615.0</v>
      </c>
      <c r="B521" s="3">
        <v>330.95</v>
      </c>
      <c r="C521" s="3">
        <f t="shared" si="2"/>
        <v>-0.01897139469</v>
      </c>
      <c r="D521" s="113">
        <v>-0.019</v>
      </c>
      <c r="E521" s="2">
        <v>44615.0</v>
      </c>
      <c r="F521" s="1">
        <v>17063.25</v>
      </c>
      <c r="G521" s="3">
        <f t="shared" si="3"/>
        <v>-0.001693755046</v>
      </c>
      <c r="H521" s="113">
        <v>-0.0017</v>
      </c>
    </row>
    <row r="522" ht="14.25" customHeight="1">
      <c r="A522" s="2">
        <v>44614.0</v>
      </c>
      <c r="B522" s="3">
        <v>337.35</v>
      </c>
      <c r="C522" s="3">
        <f t="shared" si="2"/>
        <v>-0.003544528135</v>
      </c>
      <c r="D522" s="113">
        <v>-0.0035</v>
      </c>
      <c r="E522" s="2">
        <v>44614.0</v>
      </c>
      <c r="F522" s="1">
        <v>17092.2</v>
      </c>
      <c r="G522" s="3">
        <f t="shared" si="3"/>
        <v>-0.006651498113</v>
      </c>
      <c r="H522" s="113">
        <v>-0.0067</v>
      </c>
    </row>
    <row r="523" ht="14.25" customHeight="1">
      <c r="A523" s="2">
        <v>44613.0</v>
      </c>
      <c r="B523" s="3">
        <v>338.55</v>
      </c>
      <c r="C523" s="3">
        <f t="shared" si="2"/>
        <v>0.0005911038865</v>
      </c>
      <c r="D523" s="113">
        <v>6.0E-4</v>
      </c>
      <c r="E523" s="2">
        <v>44613.0</v>
      </c>
      <c r="F523" s="1">
        <v>17206.65</v>
      </c>
      <c r="G523" s="3">
        <f t="shared" si="3"/>
        <v>-0.00403153453</v>
      </c>
      <c r="H523" s="113">
        <v>-0.004</v>
      </c>
    </row>
    <row r="524" ht="14.25" customHeight="1">
      <c r="A524" s="2">
        <v>44610.0</v>
      </c>
      <c r="B524" s="3">
        <v>338.35</v>
      </c>
      <c r="C524" s="3">
        <f t="shared" si="2"/>
        <v>-0.05961645359</v>
      </c>
      <c r="D524" s="113">
        <v>-0.0596</v>
      </c>
      <c r="E524" s="2">
        <v>44610.0</v>
      </c>
      <c r="F524" s="1">
        <v>17276.3</v>
      </c>
      <c r="G524" s="3">
        <f t="shared" si="3"/>
        <v>-0.001635403303</v>
      </c>
      <c r="H524" s="113">
        <v>-0.0016</v>
      </c>
    </row>
    <row r="525" ht="14.25" customHeight="1">
      <c r="A525" s="2">
        <v>44609.0</v>
      </c>
      <c r="B525" s="3">
        <v>359.8</v>
      </c>
      <c r="C525" s="3">
        <f t="shared" si="2"/>
        <v>-0.002495148323</v>
      </c>
      <c r="D525" s="113">
        <v>-0.0025</v>
      </c>
      <c r="E525" s="2">
        <v>44609.0</v>
      </c>
      <c r="F525" s="1">
        <v>17304.6</v>
      </c>
      <c r="G525" s="3">
        <f t="shared" si="3"/>
        <v>-0.001016037224</v>
      </c>
      <c r="H525" s="113">
        <v>-0.001</v>
      </c>
    </row>
    <row r="526" ht="14.25" customHeight="1">
      <c r="A526" s="2">
        <v>44608.0</v>
      </c>
      <c r="B526" s="3">
        <v>360.7</v>
      </c>
      <c r="C526" s="3">
        <f t="shared" si="2"/>
        <v>-0.007839361848</v>
      </c>
      <c r="D526" s="113">
        <v>-0.0078</v>
      </c>
      <c r="E526" s="2">
        <v>44608.0</v>
      </c>
      <c r="F526" s="1">
        <v>17322.2</v>
      </c>
      <c r="G526" s="3">
        <f t="shared" si="3"/>
        <v>-0.001743269682</v>
      </c>
      <c r="H526" s="113">
        <v>-0.0017</v>
      </c>
    </row>
    <row r="527" ht="14.25" customHeight="1">
      <c r="A527" s="2">
        <v>44607.0</v>
      </c>
      <c r="B527" s="3">
        <v>363.55</v>
      </c>
      <c r="C527" s="3">
        <f t="shared" si="2"/>
        <v>0.02379611377</v>
      </c>
      <c r="D527" s="113">
        <v>0.0238</v>
      </c>
      <c r="E527" s="2">
        <v>44607.0</v>
      </c>
      <c r="F527" s="1">
        <v>17352.45</v>
      </c>
      <c r="G527" s="3">
        <f t="shared" si="3"/>
        <v>0.03025922056</v>
      </c>
      <c r="H527" s="113">
        <v>0.0303</v>
      </c>
    </row>
    <row r="528" ht="14.25" customHeight="1">
      <c r="A528" s="2">
        <v>44606.0</v>
      </c>
      <c r="B528" s="3">
        <v>355.1</v>
      </c>
      <c r="C528" s="3">
        <f t="shared" si="2"/>
        <v>-0.03479206306</v>
      </c>
      <c r="D528" s="113">
        <v>-0.0348</v>
      </c>
      <c r="E528" s="2">
        <v>44606.0</v>
      </c>
      <c r="F528" s="1">
        <v>16842.8</v>
      </c>
      <c r="G528" s="3">
        <f t="shared" si="3"/>
        <v>-0.03061626786</v>
      </c>
      <c r="H528" s="113">
        <v>-0.0306</v>
      </c>
    </row>
    <row r="529" ht="14.25" customHeight="1">
      <c r="A529" s="2">
        <v>44603.0</v>
      </c>
      <c r="B529" s="3">
        <v>367.9</v>
      </c>
      <c r="C529" s="3">
        <f t="shared" si="2"/>
        <v>-0.01854074963</v>
      </c>
      <c r="D529" s="113">
        <v>-0.0185</v>
      </c>
      <c r="E529" s="2">
        <v>44603.0</v>
      </c>
      <c r="F529" s="1">
        <v>17374.75</v>
      </c>
      <c r="G529" s="3">
        <f t="shared" si="3"/>
        <v>-0.01312631881</v>
      </c>
      <c r="H529" s="113">
        <v>-0.0131</v>
      </c>
    </row>
    <row r="530" ht="14.25" customHeight="1">
      <c r="A530" s="2">
        <v>44602.0</v>
      </c>
      <c r="B530" s="3">
        <v>374.85</v>
      </c>
      <c r="C530" s="3">
        <f t="shared" si="2"/>
        <v>-0.02076802508</v>
      </c>
      <c r="D530" s="113">
        <v>-0.0208</v>
      </c>
      <c r="E530" s="2">
        <v>44602.0</v>
      </c>
      <c r="F530" s="1">
        <v>17605.85</v>
      </c>
      <c r="G530" s="3">
        <f t="shared" si="3"/>
        <v>0.008133968552</v>
      </c>
      <c r="H530" s="113">
        <v>0.0081</v>
      </c>
    </row>
    <row r="531" ht="14.25" customHeight="1">
      <c r="A531" s="2">
        <v>44601.0</v>
      </c>
      <c r="B531" s="3">
        <v>382.8</v>
      </c>
      <c r="C531" s="3">
        <f t="shared" si="2"/>
        <v>0.01727345203</v>
      </c>
      <c r="D531" s="113">
        <v>0.0173</v>
      </c>
      <c r="E531" s="2">
        <v>44601.0</v>
      </c>
      <c r="F531" s="1">
        <v>17463.8</v>
      </c>
      <c r="G531" s="3">
        <f t="shared" si="3"/>
        <v>0.01141210708</v>
      </c>
      <c r="H531" s="113">
        <v>0.0114</v>
      </c>
    </row>
    <row r="532" ht="14.25" customHeight="1">
      <c r="A532" s="2">
        <v>44600.0</v>
      </c>
      <c r="B532" s="3">
        <v>376.3</v>
      </c>
      <c r="C532" s="3">
        <f t="shared" si="2"/>
        <v>-0.01659479943</v>
      </c>
      <c r="D532" s="113">
        <v>-0.0166</v>
      </c>
      <c r="E532" s="2">
        <v>44600.0</v>
      </c>
      <c r="F532" s="1">
        <v>17266.75</v>
      </c>
      <c r="G532" s="3">
        <f t="shared" si="3"/>
        <v>0.003087674862</v>
      </c>
      <c r="H532" s="113">
        <v>0.0031</v>
      </c>
    </row>
    <row r="533" ht="14.25" customHeight="1">
      <c r="A533" s="2">
        <v>44599.0</v>
      </c>
      <c r="B533" s="3">
        <v>382.65</v>
      </c>
      <c r="C533" s="3">
        <f t="shared" si="2"/>
        <v>0.005914826498</v>
      </c>
      <c r="D533" s="113">
        <v>0.0059</v>
      </c>
      <c r="E533" s="2">
        <v>44599.0</v>
      </c>
      <c r="F533" s="1">
        <v>17213.6</v>
      </c>
      <c r="G533" s="3">
        <f t="shared" si="3"/>
        <v>-0.0172810468</v>
      </c>
      <c r="H533" s="113">
        <v>-0.0173</v>
      </c>
    </row>
    <row r="534" ht="14.25" customHeight="1">
      <c r="A534" s="2">
        <v>44596.0</v>
      </c>
      <c r="B534" s="3">
        <v>380.4</v>
      </c>
      <c r="C534" s="3">
        <f t="shared" si="2"/>
        <v>-0.003927729772</v>
      </c>
      <c r="D534" s="113">
        <v>-0.0039</v>
      </c>
      <c r="E534" s="2">
        <v>44596.0</v>
      </c>
      <c r="F534" s="1">
        <v>17516.3</v>
      </c>
      <c r="G534" s="3">
        <f t="shared" si="3"/>
        <v>-0.002499971527</v>
      </c>
      <c r="H534" s="113">
        <v>-0.0025</v>
      </c>
    </row>
    <row r="535" ht="14.25" customHeight="1">
      <c r="A535" s="2">
        <v>44595.0</v>
      </c>
      <c r="B535" s="3">
        <v>381.9</v>
      </c>
      <c r="C535" s="3">
        <f t="shared" si="2"/>
        <v>0.005</v>
      </c>
      <c r="D535" s="113">
        <v>0.005</v>
      </c>
      <c r="E535" s="2">
        <v>44595.0</v>
      </c>
      <c r="F535" s="1">
        <v>17560.2</v>
      </c>
      <c r="G535" s="3">
        <f t="shared" si="3"/>
        <v>-0.01236220472</v>
      </c>
      <c r="H535" s="113">
        <v>-0.0124</v>
      </c>
    </row>
    <row r="536" ht="14.25" customHeight="1">
      <c r="A536" s="2">
        <v>44594.0</v>
      </c>
      <c r="B536" s="3">
        <v>380.0</v>
      </c>
      <c r="C536" s="3">
        <f t="shared" si="2"/>
        <v>-0.001051524711</v>
      </c>
      <c r="D536" s="113">
        <v>-0.0011</v>
      </c>
      <c r="E536" s="2">
        <v>44594.0</v>
      </c>
      <c r="F536" s="1">
        <v>17780.0</v>
      </c>
      <c r="G536" s="3">
        <f t="shared" si="3"/>
        <v>0.0115578161</v>
      </c>
      <c r="H536" s="113">
        <v>0.0116</v>
      </c>
    </row>
    <row r="537" ht="14.25" customHeight="1">
      <c r="A537" s="2">
        <v>44593.0</v>
      </c>
      <c r="B537" s="3">
        <v>380.4</v>
      </c>
      <c r="C537" s="3">
        <f t="shared" si="2"/>
        <v>0.04176365877</v>
      </c>
      <c r="D537" s="113">
        <v>0.0418</v>
      </c>
      <c r="E537" s="2">
        <v>44593.0</v>
      </c>
      <c r="F537" s="1">
        <v>17576.85</v>
      </c>
      <c r="G537" s="3">
        <f t="shared" si="3"/>
        <v>0.0136679383</v>
      </c>
      <c r="H537" s="113">
        <v>0.0137</v>
      </c>
    </row>
    <row r="538" ht="14.25" customHeight="1">
      <c r="A538" s="2">
        <v>44592.0</v>
      </c>
      <c r="B538" s="3">
        <v>365.15</v>
      </c>
      <c r="C538" s="3">
        <f t="shared" si="2"/>
        <v>0.01233712226</v>
      </c>
      <c r="D538" s="113">
        <v>0.0123</v>
      </c>
      <c r="E538" s="2">
        <v>44592.0</v>
      </c>
      <c r="F538" s="1">
        <v>17339.85</v>
      </c>
      <c r="G538" s="3">
        <f t="shared" si="3"/>
        <v>0.01391069439</v>
      </c>
      <c r="H538" s="113">
        <v>0.0139</v>
      </c>
    </row>
    <row r="539" ht="14.25" customHeight="1">
      <c r="A539" s="2">
        <v>44589.0</v>
      </c>
      <c r="B539" s="3">
        <v>360.7</v>
      </c>
      <c r="C539" s="3">
        <f t="shared" si="2"/>
        <v>0.02573581686</v>
      </c>
      <c r="D539" s="113">
        <v>0.0257</v>
      </c>
      <c r="E539" s="2">
        <v>44589.0</v>
      </c>
      <c r="F539" s="1">
        <v>17101.95</v>
      </c>
      <c r="G539" s="3">
        <f t="shared" si="3"/>
        <v>-0.000479247698</v>
      </c>
      <c r="H539" s="113">
        <v>-5.0E-4</v>
      </c>
    </row>
    <row r="540" ht="14.25" customHeight="1">
      <c r="A540" s="2">
        <v>44588.0</v>
      </c>
      <c r="B540" s="3">
        <v>351.65</v>
      </c>
      <c r="C540" s="3">
        <f t="shared" si="2"/>
        <v>0.000426742532</v>
      </c>
      <c r="D540" s="113">
        <v>4.0E-4</v>
      </c>
      <c r="E540" s="2">
        <v>44588.0</v>
      </c>
      <c r="F540" s="1">
        <v>17110.15</v>
      </c>
      <c r="G540" s="3">
        <f t="shared" si="3"/>
        <v>-0.0097118003</v>
      </c>
      <c r="H540" s="113">
        <v>-0.0097</v>
      </c>
    </row>
    <row r="541" ht="14.25" customHeight="1">
      <c r="A541" s="2">
        <v>44586.0</v>
      </c>
      <c r="B541" s="3">
        <v>351.5</v>
      </c>
      <c r="C541" s="3">
        <f t="shared" si="2"/>
        <v>-0.00382598838</v>
      </c>
      <c r="D541" s="113">
        <v>-0.0038</v>
      </c>
      <c r="E541" s="2">
        <v>44586.0</v>
      </c>
      <c r="F541" s="1">
        <v>17277.95</v>
      </c>
      <c r="G541" s="3">
        <f t="shared" si="3"/>
        <v>0.007513513829</v>
      </c>
      <c r="H541" s="113">
        <v>0.0075</v>
      </c>
    </row>
    <row r="542" ht="14.25" customHeight="1">
      <c r="A542" s="2">
        <v>44585.0</v>
      </c>
      <c r="B542" s="3">
        <v>352.85</v>
      </c>
      <c r="C542" s="3">
        <f t="shared" si="2"/>
        <v>-0.04285908043</v>
      </c>
      <c r="D542" s="113">
        <v>-0.0429</v>
      </c>
      <c r="E542" s="2">
        <v>44585.0</v>
      </c>
      <c r="F542" s="1">
        <v>17149.1</v>
      </c>
      <c r="G542" s="3">
        <f t="shared" si="3"/>
        <v>-0.02656786143</v>
      </c>
      <c r="H542" s="113">
        <v>-0.0266</v>
      </c>
    </row>
    <row r="543" ht="14.25" customHeight="1">
      <c r="A543" s="2">
        <v>44582.0</v>
      </c>
      <c r="B543" s="3">
        <v>368.65</v>
      </c>
      <c r="C543" s="3">
        <f t="shared" si="2"/>
        <v>-0.01719541456</v>
      </c>
      <c r="D543" s="113">
        <v>-0.0172</v>
      </c>
      <c r="E543" s="2">
        <v>44582.0</v>
      </c>
      <c r="F543" s="1">
        <v>17617.15</v>
      </c>
      <c r="G543" s="3">
        <f t="shared" si="3"/>
        <v>-0.007875767303</v>
      </c>
      <c r="H543" s="113">
        <v>-0.0079</v>
      </c>
    </row>
    <row r="544" ht="14.25" customHeight="1">
      <c r="A544" s="2">
        <v>44581.0</v>
      </c>
      <c r="B544" s="3">
        <v>375.1</v>
      </c>
      <c r="C544" s="3">
        <f t="shared" si="2"/>
        <v>0.00066693344</v>
      </c>
      <c r="D544" s="113">
        <v>7.0E-4</v>
      </c>
      <c r="E544" s="2">
        <v>44581.0</v>
      </c>
      <c r="F544" s="1">
        <v>17757.0</v>
      </c>
      <c r="G544" s="3">
        <f t="shared" si="3"/>
        <v>-0.01011238461</v>
      </c>
      <c r="H544" s="113">
        <v>-0.0101</v>
      </c>
    </row>
    <row r="545" ht="14.25" customHeight="1">
      <c r="A545" s="2">
        <v>44580.0</v>
      </c>
      <c r="B545" s="3">
        <v>374.85</v>
      </c>
      <c r="C545" s="3">
        <f t="shared" si="2"/>
        <v>-0.01523709444</v>
      </c>
      <c r="D545" s="113">
        <v>-0.0152</v>
      </c>
      <c r="E545" s="2">
        <v>44580.0</v>
      </c>
      <c r="F545" s="1">
        <v>17938.4</v>
      </c>
      <c r="G545" s="3">
        <f t="shared" si="3"/>
        <v>-0.009642219284</v>
      </c>
      <c r="H545" s="113">
        <v>-0.0096</v>
      </c>
    </row>
    <row r="546" ht="14.25" customHeight="1">
      <c r="A546" s="2">
        <v>44579.0</v>
      </c>
      <c r="B546" s="3">
        <v>380.65</v>
      </c>
      <c r="C546" s="3">
        <f t="shared" si="2"/>
        <v>-0.06657675331</v>
      </c>
      <c r="D546" s="113">
        <v>-0.0666</v>
      </c>
      <c r="E546" s="2">
        <v>44579.0</v>
      </c>
      <c r="F546" s="1">
        <v>18113.05</v>
      </c>
      <c r="G546" s="3">
        <f t="shared" si="3"/>
        <v>-0.01065375435</v>
      </c>
      <c r="H546" s="113">
        <v>-0.0107</v>
      </c>
    </row>
    <row r="547" ht="14.25" customHeight="1">
      <c r="A547" s="2">
        <v>44578.0</v>
      </c>
      <c r="B547" s="3">
        <v>407.8</v>
      </c>
      <c r="C547" s="3">
        <f t="shared" si="2"/>
        <v>0.01266451453</v>
      </c>
      <c r="D547" s="113">
        <v>0.0127</v>
      </c>
      <c r="E547" s="2">
        <v>44578.0</v>
      </c>
      <c r="F547" s="1">
        <v>18308.1</v>
      </c>
      <c r="G547" s="3">
        <f t="shared" si="3"/>
        <v>0.002867589664</v>
      </c>
      <c r="H547" s="113">
        <v>0.0029</v>
      </c>
    </row>
    <row r="548" ht="14.25" customHeight="1">
      <c r="A548" s="2">
        <v>44575.0</v>
      </c>
      <c r="B548" s="3">
        <v>402.7</v>
      </c>
      <c r="C548" s="3">
        <f t="shared" si="2"/>
        <v>0.01589303734</v>
      </c>
      <c r="D548" s="113">
        <v>0.0159</v>
      </c>
      <c r="E548" s="2">
        <v>44575.0</v>
      </c>
      <c r="F548" s="1">
        <v>18255.75</v>
      </c>
      <c r="G548" s="3">
        <f t="shared" si="3"/>
        <v>-0.0001122807786</v>
      </c>
      <c r="H548" s="113">
        <v>-1.0E-4</v>
      </c>
    </row>
    <row r="549" ht="14.25" customHeight="1">
      <c r="A549" s="2">
        <v>44574.0</v>
      </c>
      <c r="B549" s="3">
        <v>396.4</v>
      </c>
      <c r="C549" s="3">
        <f t="shared" si="2"/>
        <v>-0.003769791405</v>
      </c>
      <c r="D549" s="113">
        <v>-0.0038</v>
      </c>
      <c r="E549" s="2">
        <v>44574.0</v>
      </c>
      <c r="F549" s="1">
        <v>18257.8</v>
      </c>
      <c r="G549" s="3">
        <f t="shared" si="3"/>
        <v>0.002495559332</v>
      </c>
      <c r="H549" s="113">
        <v>0.0025</v>
      </c>
    </row>
    <row r="550" ht="14.25" customHeight="1">
      <c r="A550" s="2">
        <v>44573.0</v>
      </c>
      <c r="B550" s="3">
        <v>397.9</v>
      </c>
      <c r="C550" s="3">
        <f t="shared" si="2"/>
        <v>0.0006286935748</v>
      </c>
      <c r="D550" s="113">
        <v>6.0E-4</v>
      </c>
      <c r="E550" s="2">
        <v>44573.0</v>
      </c>
      <c r="F550" s="1">
        <v>18212.35</v>
      </c>
      <c r="G550" s="3">
        <f t="shared" si="3"/>
        <v>0.008673137366</v>
      </c>
      <c r="H550" s="113">
        <v>0.0087</v>
      </c>
    </row>
    <row r="551" ht="14.25" customHeight="1">
      <c r="A551" s="2">
        <v>44572.0</v>
      </c>
      <c r="B551" s="3">
        <v>397.65</v>
      </c>
      <c r="C551" s="3">
        <f t="shared" si="2"/>
        <v>-0.004256917491</v>
      </c>
      <c r="D551" s="113">
        <v>-0.0043</v>
      </c>
      <c r="E551" s="2">
        <v>44572.0</v>
      </c>
      <c r="F551" s="1">
        <v>18055.75</v>
      </c>
      <c r="G551" s="3">
        <f t="shared" si="3"/>
        <v>0.002913354774</v>
      </c>
      <c r="H551" s="113">
        <v>0.0029</v>
      </c>
    </row>
    <row r="552" ht="14.25" customHeight="1">
      <c r="A552" s="2">
        <v>44571.0</v>
      </c>
      <c r="B552" s="3">
        <v>399.35</v>
      </c>
      <c r="C552" s="3">
        <f t="shared" si="2"/>
        <v>0.005286343612</v>
      </c>
      <c r="D552" s="113">
        <v>0.0053</v>
      </c>
      <c r="E552" s="2">
        <v>44571.0</v>
      </c>
      <c r="F552" s="1">
        <v>18003.3</v>
      </c>
      <c r="G552" s="3">
        <f t="shared" si="3"/>
        <v>0.01070023073</v>
      </c>
      <c r="H552" s="113">
        <v>0.0107</v>
      </c>
    </row>
    <row r="553" ht="14.25" customHeight="1">
      <c r="A553" s="2">
        <v>44568.0</v>
      </c>
      <c r="B553" s="3">
        <v>397.25</v>
      </c>
      <c r="C553" s="3">
        <f t="shared" si="2"/>
        <v>0.02635318434</v>
      </c>
      <c r="D553" s="113">
        <v>0.0264</v>
      </c>
      <c r="E553" s="2">
        <v>44568.0</v>
      </c>
      <c r="F553" s="1">
        <v>17812.7</v>
      </c>
      <c r="G553" s="3">
        <f t="shared" si="3"/>
        <v>0.00376424977</v>
      </c>
      <c r="H553" s="113">
        <v>0.0038</v>
      </c>
    </row>
    <row r="554" ht="14.25" customHeight="1">
      <c r="A554" s="2">
        <v>44567.0</v>
      </c>
      <c r="B554" s="3">
        <v>387.05</v>
      </c>
      <c r="C554" s="3">
        <f t="shared" si="2"/>
        <v>-0.01689103378</v>
      </c>
      <c r="D554" s="113">
        <v>-0.0169</v>
      </c>
      <c r="E554" s="2">
        <v>44567.0</v>
      </c>
      <c r="F554" s="1">
        <v>17745.9</v>
      </c>
      <c r="G554" s="3">
        <f t="shared" si="3"/>
        <v>-0.01000543925</v>
      </c>
      <c r="H554" s="113">
        <v>-0.01</v>
      </c>
    </row>
    <row r="555" ht="14.25" customHeight="1">
      <c r="A555" s="2">
        <v>44566.0</v>
      </c>
      <c r="B555" s="3">
        <v>393.7</v>
      </c>
      <c r="C555" s="3">
        <f t="shared" si="2"/>
        <v>0.008323729031</v>
      </c>
      <c r="D555" s="113">
        <v>0.0083</v>
      </c>
      <c r="E555" s="2">
        <v>44566.0</v>
      </c>
      <c r="F555" s="1">
        <v>17925.25</v>
      </c>
      <c r="G555" s="3">
        <f t="shared" si="3"/>
        <v>0.006739585235</v>
      </c>
      <c r="H555" s="113">
        <v>0.0067</v>
      </c>
    </row>
    <row r="556" ht="14.25" customHeight="1">
      <c r="A556" s="2">
        <v>44565.0</v>
      </c>
      <c r="B556" s="3">
        <v>390.45</v>
      </c>
      <c r="C556" s="3">
        <f t="shared" si="2"/>
        <v>0.008914728682</v>
      </c>
      <c r="D556" s="113">
        <v>0.0089</v>
      </c>
      <c r="E556" s="2">
        <v>44565.0</v>
      </c>
      <c r="F556" s="1">
        <v>17805.25</v>
      </c>
      <c r="G556" s="3">
        <f t="shared" si="3"/>
        <v>0.01018682946</v>
      </c>
      <c r="H556" s="113">
        <v>0.0102</v>
      </c>
    </row>
    <row r="557" ht="14.25" customHeight="1">
      <c r="A557" s="2">
        <v>44564.0</v>
      </c>
      <c r="B557" s="3">
        <v>387.0</v>
      </c>
      <c r="C557" s="3">
        <f t="shared" si="2"/>
        <v>0.02516556291</v>
      </c>
      <c r="D557" s="113">
        <v>0.0252</v>
      </c>
      <c r="E557" s="2">
        <v>44564.0</v>
      </c>
      <c r="F557" s="1">
        <v>17625.7</v>
      </c>
      <c r="G557" s="3">
        <f t="shared" si="3"/>
        <v>0.01565340655</v>
      </c>
      <c r="H557" s="113">
        <v>0.0157</v>
      </c>
    </row>
    <row r="558" ht="14.25" customHeight="1">
      <c r="A558" s="2">
        <v>44561.0</v>
      </c>
      <c r="B558" s="3">
        <v>377.5</v>
      </c>
      <c r="C558" s="3">
        <f t="shared" si="2"/>
        <v>0.01765736622</v>
      </c>
      <c r="D558" s="113">
        <v>0.0177</v>
      </c>
      <c r="E558" s="2">
        <v>44561.0</v>
      </c>
      <c r="F558" s="1">
        <v>17354.05</v>
      </c>
      <c r="G558" s="3">
        <f t="shared" si="3"/>
        <v>0.008724740539</v>
      </c>
      <c r="H558" s="113">
        <v>0.0087</v>
      </c>
    </row>
    <row r="559" ht="14.25" customHeight="1">
      <c r="A559" s="2">
        <v>44560.0</v>
      </c>
      <c r="B559" s="3">
        <v>370.95</v>
      </c>
      <c r="C559" s="3">
        <f t="shared" si="2"/>
        <v>-0.01290580096</v>
      </c>
      <c r="D559" s="113">
        <v>-0.0129</v>
      </c>
      <c r="E559" s="2">
        <v>44560.0</v>
      </c>
      <c r="F559" s="1">
        <v>17203.95</v>
      </c>
      <c r="G559" s="3">
        <f t="shared" si="3"/>
        <v>-0.0005606032439</v>
      </c>
      <c r="H559" s="113">
        <v>-6.0E-4</v>
      </c>
    </row>
    <row r="560" ht="14.25" customHeight="1">
      <c r="A560" s="2">
        <v>44559.0</v>
      </c>
      <c r="B560" s="3">
        <v>375.8</v>
      </c>
      <c r="C560" s="3">
        <f t="shared" si="2"/>
        <v>-0.01157285639</v>
      </c>
      <c r="D560" s="113">
        <v>-0.0116</v>
      </c>
      <c r="E560" s="2">
        <v>44559.0</v>
      </c>
      <c r="F560" s="1">
        <v>17213.6</v>
      </c>
      <c r="G560" s="3">
        <f t="shared" si="3"/>
        <v>-0.001140237622</v>
      </c>
      <c r="H560" s="113">
        <v>-0.0011</v>
      </c>
    </row>
    <row r="561" ht="14.25" customHeight="1">
      <c r="A561" s="2">
        <v>44558.0</v>
      </c>
      <c r="B561" s="3">
        <v>380.2</v>
      </c>
      <c r="C561" s="3">
        <f t="shared" si="2"/>
        <v>0.02770644682</v>
      </c>
      <c r="D561" s="113">
        <v>0.0277</v>
      </c>
      <c r="E561" s="2">
        <v>44558.0</v>
      </c>
      <c r="F561" s="1">
        <v>17233.25</v>
      </c>
      <c r="G561" s="3">
        <f t="shared" si="3"/>
        <v>0.008603409174</v>
      </c>
      <c r="H561" s="113">
        <v>0.0086</v>
      </c>
    </row>
    <row r="562" ht="14.25" customHeight="1">
      <c r="A562" s="2">
        <v>44557.0</v>
      </c>
      <c r="B562" s="3">
        <v>369.95</v>
      </c>
      <c r="C562" s="3">
        <f t="shared" si="2"/>
        <v>0.00557216635</v>
      </c>
      <c r="D562" s="113">
        <v>0.0056</v>
      </c>
      <c r="E562" s="2">
        <v>44557.0</v>
      </c>
      <c r="F562" s="1">
        <v>17086.25</v>
      </c>
      <c r="G562" s="3">
        <f t="shared" si="3"/>
        <v>0.004851870911</v>
      </c>
      <c r="H562" s="113">
        <v>0.0049</v>
      </c>
    </row>
    <row r="563" ht="14.25" customHeight="1">
      <c r="A563" s="2">
        <v>44554.0</v>
      </c>
      <c r="B563" s="3">
        <v>367.9</v>
      </c>
      <c r="C563" s="3">
        <f t="shared" si="2"/>
        <v>-0.004060638874</v>
      </c>
      <c r="D563" s="113">
        <v>-0.0041</v>
      </c>
      <c r="E563" s="2">
        <v>44554.0</v>
      </c>
      <c r="F563" s="1">
        <v>17003.75</v>
      </c>
      <c r="G563" s="3">
        <f t="shared" si="3"/>
        <v>-0.004032777667</v>
      </c>
      <c r="H563" s="113">
        <v>-0.004</v>
      </c>
    </row>
    <row r="564" ht="14.25" customHeight="1">
      <c r="A564" s="2">
        <v>44553.0</v>
      </c>
      <c r="B564" s="3">
        <v>369.4</v>
      </c>
      <c r="C564" s="3">
        <f t="shared" si="2"/>
        <v>0.01553264605</v>
      </c>
      <c r="D564" s="113">
        <v>0.0155</v>
      </c>
      <c r="E564" s="2">
        <v>44553.0</v>
      </c>
      <c r="F564" s="1">
        <v>17072.6</v>
      </c>
      <c r="G564" s="3">
        <f t="shared" si="3"/>
        <v>0.006909282856</v>
      </c>
      <c r="H564" s="113">
        <v>0.0069</v>
      </c>
    </row>
    <row r="565" ht="14.25" customHeight="1">
      <c r="A565" s="2">
        <v>44552.0</v>
      </c>
      <c r="B565" s="3">
        <v>363.75</v>
      </c>
      <c r="C565" s="3">
        <f t="shared" si="2"/>
        <v>0.006363259095</v>
      </c>
      <c r="D565" s="113">
        <v>0.0064</v>
      </c>
      <c r="E565" s="2">
        <v>44552.0</v>
      </c>
      <c r="F565" s="1">
        <v>16955.45</v>
      </c>
      <c r="G565" s="3">
        <f t="shared" si="3"/>
        <v>0.01100719403</v>
      </c>
      <c r="H565" s="113">
        <v>0.011</v>
      </c>
    </row>
    <row r="566" ht="14.25" customHeight="1">
      <c r="A566" s="2">
        <v>44551.0</v>
      </c>
      <c r="B566" s="3">
        <v>361.45</v>
      </c>
      <c r="C566" s="3">
        <f t="shared" si="2"/>
        <v>0.03182986012</v>
      </c>
      <c r="D566" s="113">
        <v>0.0318</v>
      </c>
      <c r="E566" s="2">
        <v>44551.0</v>
      </c>
      <c r="F566" s="1">
        <v>16770.85</v>
      </c>
      <c r="G566" s="3">
        <f t="shared" si="3"/>
        <v>0.009428681489</v>
      </c>
      <c r="H566" s="113">
        <v>0.0094</v>
      </c>
    </row>
    <row r="567" ht="14.25" customHeight="1">
      <c r="A567" s="2">
        <v>44550.0</v>
      </c>
      <c r="B567" s="3">
        <v>350.3</v>
      </c>
      <c r="C567" s="3">
        <f t="shared" si="2"/>
        <v>-0.04964731416</v>
      </c>
      <c r="D567" s="113">
        <v>-0.0496</v>
      </c>
      <c r="E567" s="2">
        <v>44550.0</v>
      </c>
      <c r="F567" s="1">
        <v>16614.2</v>
      </c>
      <c r="G567" s="3">
        <f t="shared" si="3"/>
        <v>-0.02184254527</v>
      </c>
      <c r="H567" s="113">
        <v>-0.0218</v>
      </c>
    </row>
    <row r="568" ht="14.25" customHeight="1">
      <c r="A568" s="2">
        <v>44547.0</v>
      </c>
      <c r="B568" s="3">
        <v>368.6</v>
      </c>
      <c r="C568" s="3">
        <f t="shared" si="2"/>
        <v>-0.01889805696</v>
      </c>
      <c r="D568" s="113">
        <v>-0.0189</v>
      </c>
      <c r="E568" s="2">
        <v>44547.0</v>
      </c>
      <c r="F568" s="1">
        <v>16985.2</v>
      </c>
      <c r="G568" s="3">
        <f t="shared" si="3"/>
        <v>-0.01525938638</v>
      </c>
      <c r="H568" s="113">
        <v>-0.0153</v>
      </c>
    </row>
    <row r="569" ht="14.25" customHeight="1">
      <c r="A569" s="2">
        <v>44546.0</v>
      </c>
      <c r="B569" s="3">
        <v>375.7</v>
      </c>
      <c r="C569" s="3">
        <f t="shared" si="2"/>
        <v>-0.008445500132</v>
      </c>
      <c r="D569" s="113">
        <v>-0.0084</v>
      </c>
      <c r="E569" s="2">
        <v>44546.0</v>
      </c>
      <c r="F569" s="1">
        <v>17248.4</v>
      </c>
      <c r="G569" s="3">
        <f t="shared" si="3"/>
        <v>0.001567816786</v>
      </c>
      <c r="H569" s="113">
        <v>0.0016</v>
      </c>
    </row>
    <row r="570" ht="14.25" customHeight="1">
      <c r="A570" s="2">
        <v>44545.0</v>
      </c>
      <c r="B570" s="3">
        <v>378.9</v>
      </c>
      <c r="C570" s="3">
        <f t="shared" si="2"/>
        <v>0.0009245806366</v>
      </c>
      <c r="D570" s="113">
        <v>9.0E-4</v>
      </c>
      <c r="E570" s="2">
        <v>44545.0</v>
      </c>
      <c r="F570" s="1">
        <v>17221.4</v>
      </c>
      <c r="G570" s="3">
        <f t="shared" si="3"/>
        <v>-0.005974060456</v>
      </c>
      <c r="H570" s="113">
        <v>-0.006</v>
      </c>
    </row>
    <row r="571" ht="14.25" customHeight="1">
      <c r="A571" s="2">
        <v>44544.0</v>
      </c>
      <c r="B571" s="3">
        <v>378.55</v>
      </c>
      <c r="C571" s="3">
        <f t="shared" si="2"/>
        <v>-0.00342240358</v>
      </c>
      <c r="D571" s="113">
        <v>-0.0034</v>
      </c>
      <c r="E571" s="2">
        <v>44544.0</v>
      </c>
      <c r="F571" s="1">
        <v>17324.9</v>
      </c>
      <c r="G571" s="3">
        <f t="shared" si="3"/>
        <v>-0.002495933672</v>
      </c>
      <c r="H571" s="113">
        <v>-0.0025</v>
      </c>
    </row>
    <row r="572" ht="14.25" customHeight="1">
      <c r="A572" s="2">
        <v>44543.0</v>
      </c>
      <c r="B572" s="3">
        <v>379.85</v>
      </c>
      <c r="C572" s="3">
        <f t="shared" si="2"/>
        <v>0.005825499801</v>
      </c>
      <c r="D572" s="113">
        <v>0.0058</v>
      </c>
      <c r="E572" s="2">
        <v>44543.0</v>
      </c>
      <c r="F572" s="1">
        <v>17368.25</v>
      </c>
      <c r="G572" s="3">
        <f t="shared" si="3"/>
        <v>-0.008169010867</v>
      </c>
      <c r="H572" s="113">
        <v>-0.0082</v>
      </c>
    </row>
    <row r="573" ht="14.25" customHeight="1">
      <c r="A573" s="2">
        <v>44540.0</v>
      </c>
      <c r="B573" s="3">
        <v>377.65</v>
      </c>
      <c r="C573" s="3">
        <f t="shared" si="2"/>
        <v>0.0002648655807</v>
      </c>
      <c r="D573" s="113">
        <v>3.0E-4</v>
      </c>
      <c r="E573" s="2">
        <v>44540.0</v>
      </c>
      <c r="F573" s="1">
        <v>17511.3</v>
      </c>
      <c r="G573" s="3">
        <f t="shared" si="3"/>
        <v>-0.0003168377876</v>
      </c>
      <c r="H573" s="113">
        <v>-3.0E-4</v>
      </c>
    </row>
    <row r="574" ht="14.25" customHeight="1">
      <c r="A574" s="2">
        <v>44539.0</v>
      </c>
      <c r="B574" s="3">
        <v>377.55</v>
      </c>
      <c r="C574" s="3">
        <f t="shared" si="2"/>
        <v>0.00159172304</v>
      </c>
      <c r="D574" s="113">
        <v>0.0016</v>
      </c>
      <c r="E574" s="2">
        <v>44539.0</v>
      </c>
      <c r="F574" s="1">
        <v>17516.85</v>
      </c>
      <c r="G574" s="3">
        <f t="shared" si="3"/>
        <v>0.002696088954</v>
      </c>
      <c r="H574" s="113">
        <v>0.0027</v>
      </c>
    </row>
    <row r="575" ht="14.25" customHeight="1">
      <c r="A575" s="2">
        <v>44538.0</v>
      </c>
      <c r="B575" s="3">
        <v>376.95</v>
      </c>
      <c r="C575" s="3">
        <f t="shared" si="2"/>
        <v>0.01126760563</v>
      </c>
      <c r="D575" s="113">
        <v>0.0113</v>
      </c>
      <c r="E575" s="2">
        <v>44538.0</v>
      </c>
      <c r="F575" s="1">
        <v>17469.75</v>
      </c>
      <c r="G575" s="3">
        <f t="shared" si="3"/>
        <v>0.01706090227</v>
      </c>
      <c r="H575" s="113">
        <v>0.0171</v>
      </c>
    </row>
    <row r="576" ht="14.25" customHeight="1">
      <c r="A576" s="2">
        <v>44537.0</v>
      </c>
      <c r="B576" s="3">
        <v>372.75</v>
      </c>
      <c r="C576" s="3">
        <f t="shared" si="2"/>
        <v>0.007024179387</v>
      </c>
      <c r="D576" s="113">
        <v>0.007</v>
      </c>
      <c r="E576" s="2">
        <v>44537.0</v>
      </c>
      <c r="F576" s="1">
        <v>17176.7</v>
      </c>
      <c r="G576" s="3">
        <f t="shared" si="3"/>
        <v>0.01563659478</v>
      </c>
      <c r="H576" s="113">
        <v>0.0156</v>
      </c>
    </row>
    <row r="577" ht="14.25" customHeight="1">
      <c r="A577" s="2">
        <v>44536.0</v>
      </c>
      <c r="B577" s="3">
        <v>370.15</v>
      </c>
      <c r="C577" s="3">
        <f t="shared" si="2"/>
        <v>-0.01712692512</v>
      </c>
      <c r="D577" s="113">
        <v>-0.0171</v>
      </c>
      <c r="E577" s="2">
        <v>44536.0</v>
      </c>
      <c r="F577" s="1">
        <v>16912.25</v>
      </c>
      <c r="G577" s="3">
        <f t="shared" si="3"/>
        <v>-0.01654096425</v>
      </c>
      <c r="H577" s="113">
        <v>-0.0165</v>
      </c>
    </row>
    <row r="578" ht="14.25" customHeight="1">
      <c r="A578" s="2">
        <v>44533.0</v>
      </c>
      <c r="B578" s="3">
        <v>376.6</v>
      </c>
      <c r="C578" s="3">
        <f t="shared" si="2"/>
        <v>-0.00198754472</v>
      </c>
      <c r="D578" s="113">
        <v>-0.002</v>
      </c>
      <c r="E578" s="2">
        <v>44533.0</v>
      </c>
      <c r="F578" s="1">
        <v>17196.7</v>
      </c>
      <c r="G578" s="3">
        <f t="shared" si="3"/>
        <v>-0.01177761879</v>
      </c>
      <c r="H578" s="113">
        <v>-0.0118</v>
      </c>
    </row>
    <row r="579" ht="14.25" customHeight="1">
      <c r="A579" s="2">
        <v>44532.0</v>
      </c>
      <c r="B579" s="3">
        <v>377.35</v>
      </c>
      <c r="C579" s="3">
        <f t="shared" si="2"/>
        <v>0.01602046311</v>
      </c>
      <c r="D579" s="113">
        <v>0.016</v>
      </c>
      <c r="E579" s="2">
        <v>44532.0</v>
      </c>
      <c r="F579" s="1">
        <v>17401.65</v>
      </c>
      <c r="G579" s="3">
        <f t="shared" si="3"/>
        <v>0.01367457141</v>
      </c>
      <c r="H579" s="113">
        <v>0.0137</v>
      </c>
    </row>
    <row r="580" ht="14.25" customHeight="1">
      <c r="A580" s="2">
        <v>44531.0</v>
      </c>
      <c r="B580" s="3">
        <v>371.4</v>
      </c>
      <c r="C580" s="3">
        <f t="shared" si="2"/>
        <v>-0.008542445275</v>
      </c>
      <c r="D580" s="113">
        <v>-0.0085</v>
      </c>
      <c r="E580" s="2">
        <v>44531.0</v>
      </c>
      <c r="F580" s="1">
        <v>17166.9</v>
      </c>
      <c r="G580" s="3">
        <f t="shared" si="3"/>
        <v>0.01081657167</v>
      </c>
      <c r="H580" s="113">
        <v>0.0108</v>
      </c>
    </row>
    <row r="581" ht="14.25" customHeight="1">
      <c r="A581" s="2">
        <v>44530.0</v>
      </c>
      <c r="B581" s="3">
        <v>374.6</v>
      </c>
      <c r="C581" s="3">
        <f t="shared" si="2"/>
        <v>0.01476364621</v>
      </c>
      <c r="D581" s="113">
        <v>0.0148</v>
      </c>
      <c r="E581" s="2">
        <v>44530.0</v>
      </c>
      <c r="F581" s="1">
        <v>16983.2</v>
      </c>
      <c r="G581" s="3">
        <f t="shared" si="3"/>
        <v>-0.004148599005</v>
      </c>
      <c r="H581" s="113">
        <v>-0.0041</v>
      </c>
    </row>
    <row r="582" ht="14.25" customHeight="1">
      <c r="A582" s="2">
        <v>44529.0</v>
      </c>
      <c r="B582" s="3">
        <v>369.15</v>
      </c>
      <c r="C582" s="3">
        <f t="shared" si="2"/>
        <v>-0.008594064724</v>
      </c>
      <c r="D582" s="113">
        <v>-0.0086</v>
      </c>
      <c r="E582" s="2">
        <v>44529.0</v>
      </c>
      <c r="F582" s="1">
        <v>17053.95</v>
      </c>
      <c r="G582" s="3">
        <f t="shared" si="3"/>
        <v>0.0016151341</v>
      </c>
      <c r="H582" s="113">
        <v>0.0016</v>
      </c>
    </row>
    <row r="583" ht="14.25" customHeight="1">
      <c r="A583" s="2">
        <v>44526.0</v>
      </c>
      <c r="B583" s="3">
        <v>372.35</v>
      </c>
      <c r="C583" s="3">
        <f t="shared" si="2"/>
        <v>-0.04672299027</v>
      </c>
      <c r="D583" s="113">
        <v>-0.0467</v>
      </c>
      <c r="E583" s="2">
        <v>44526.0</v>
      </c>
      <c r="F583" s="1">
        <v>17026.45</v>
      </c>
      <c r="G583" s="3">
        <f t="shared" si="3"/>
        <v>-0.02907120964</v>
      </c>
      <c r="H583" s="113">
        <v>-0.0291</v>
      </c>
    </row>
    <row r="584" ht="14.25" customHeight="1">
      <c r="A584" s="2">
        <v>44525.0</v>
      </c>
      <c r="B584" s="3">
        <v>390.6</v>
      </c>
      <c r="C584" s="3">
        <f t="shared" si="2"/>
        <v>-0.007369758577</v>
      </c>
      <c r="D584" s="113">
        <v>-0.0074</v>
      </c>
      <c r="E584" s="2">
        <v>44525.0</v>
      </c>
      <c r="F584" s="1">
        <v>17536.25</v>
      </c>
      <c r="G584" s="3">
        <f t="shared" si="3"/>
        <v>0.006959497676</v>
      </c>
      <c r="H584" s="113">
        <v>0.007</v>
      </c>
    </row>
    <row r="585" ht="14.25" customHeight="1">
      <c r="A585" s="2">
        <v>44524.0</v>
      </c>
      <c r="B585" s="3">
        <v>393.5</v>
      </c>
      <c r="C585" s="3">
        <f t="shared" si="2"/>
        <v>-0.005811015664</v>
      </c>
      <c r="D585" s="113">
        <v>-0.0058</v>
      </c>
      <c r="E585" s="2">
        <v>44524.0</v>
      </c>
      <c r="F585" s="1">
        <v>17415.05</v>
      </c>
      <c r="G585" s="3">
        <f t="shared" si="3"/>
        <v>-0.005044748577</v>
      </c>
      <c r="H585" s="113">
        <v>-0.005</v>
      </c>
    </row>
    <row r="586" ht="14.25" customHeight="1">
      <c r="A586" s="2">
        <v>44523.0</v>
      </c>
      <c r="B586" s="3">
        <v>395.8</v>
      </c>
      <c r="C586" s="3">
        <f t="shared" si="2"/>
        <v>0.01826601492</v>
      </c>
      <c r="D586" s="113">
        <v>0.0183</v>
      </c>
      <c r="E586" s="2">
        <v>44523.0</v>
      </c>
      <c r="F586" s="1">
        <v>17503.35</v>
      </c>
      <c r="G586" s="3">
        <f t="shared" si="3"/>
        <v>0.004983765441</v>
      </c>
      <c r="H586" s="113">
        <v>0.005</v>
      </c>
    </row>
    <row r="587" ht="14.25" customHeight="1">
      <c r="A587" s="2">
        <v>44522.0</v>
      </c>
      <c r="B587" s="3">
        <v>388.7</v>
      </c>
      <c r="C587" s="3">
        <f t="shared" si="2"/>
        <v>-0.03031059</v>
      </c>
      <c r="D587" s="113">
        <v>-0.0303</v>
      </c>
      <c r="E587" s="2">
        <v>44522.0</v>
      </c>
      <c r="F587" s="1">
        <v>17416.55</v>
      </c>
      <c r="G587" s="3">
        <f t="shared" si="3"/>
        <v>-0.01960337296</v>
      </c>
      <c r="H587" s="113">
        <v>-0.0196</v>
      </c>
    </row>
    <row r="588" ht="14.25" customHeight="1">
      <c r="A588" s="2">
        <v>44518.0</v>
      </c>
      <c r="B588" s="3">
        <v>400.85</v>
      </c>
      <c r="C588" s="3">
        <f t="shared" si="2"/>
        <v>-0.02028595869</v>
      </c>
      <c r="D588" s="113">
        <v>-0.0203</v>
      </c>
      <c r="E588" s="2">
        <v>44518.0</v>
      </c>
      <c r="F588" s="1">
        <v>17764.8</v>
      </c>
      <c r="G588" s="3">
        <f t="shared" si="3"/>
        <v>-0.007478217631</v>
      </c>
      <c r="H588" s="113">
        <v>-0.0075</v>
      </c>
    </row>
    <row r="589" ht="14.25" customHeight="1">
      <c r="A589" s="2">
        <v>44517.0</v>
      </c>
      <c r="B589" s="3">
        <v>409.15</v>
      </c>
      <c r="C589" s="3">
        <f t="shared" si="2"/>
        <v>-0.00158613958</v>
      </c>
      <c r="D589" s="113">
        <v>-0.0016</v>
      </c>
      <c r="E589" s="2">
        <v>44517.0</v>
      </c>
      <c r="F589" s="1">
        <v>17898.65</v>
      </c>
      <c r="G589" s="3">
        <f t="shared" si="3"/>
        <v>-0.005586359394</v>
      </c>
      <c r="H589" s="113">
        <v>-0.0056</v>
      </c>
    </row>
    <row r="590" ht="14.25" customHeight="1">
      <c r="A590" s="2">
        <v>44516.0</v>
      </c>
      <c r="B590" s="3">
        <v>409.8</v>
      </c>
      <c r="C590" s="3">
        <f t="shared" si="2"/>
        <v>-0.0271810089</v>
      </c>
      <c r="D590" s="113">
        <v>-0.0272</v>
      </c>
      <c r="E590" s="2">
        <v>44516.0</v>
      </c>
      <c r="F590" s="1">
        <v>17999.2</v>
      </c>
      <c r="G590" s="3">
        <f t="shared" si="3"/>
        <v>-0.006087981689</v>
      </c>
      <c r="H590" s="113">
        <v>-0.0061</v>
      </c>
    </row>
    <row r="591" ht="14.25" customHeight="1">
      <c r="A591" s="2">
        <v>44515.0</v>
      </c>
      <c r="B591" s="3">
        <v>421.25</v>
      </c>
      <c r="C591" s="3">
        <f t="shared" si="2"/>
        <v>-0.0037838477</v>
      </c>
      <c r="D591" s="113">
        <v>-0.0038</v>
      </c>
      <c r="E591" s="2">
        <v>44515.0</v>
      </c>
      <c r="F591" s="1">
        <v>18109.45</v>
      </c>
      <c r="G591" s="3">
        <f t="shared" si="3"/>
        <v>0.0003701095137</v>
      </c>
      <c r="H591" s="113">
        <v>4.0E-4</v>
      </c>
    </row>
    <row r="592" ht="14.25" customHeight="1">
      <c r="A592" s="2">
        <v>44512.0</v>
      </c>
      <c r="B592" s="3">
        <v>422.85</v>
      </c>
      <c r="C592" s="3">
        <f t="shared" si="2"/>
        <v>0.003917378917</v>
      </c>
      <c r="D592" s="113">
        <v>0.0039</v>
      </c>
      <c r="E592" s="2">
        <v>44512.0</v>
      </c>
      <c r="F592" s="1">
        <v>18102.75</v>
      </c>
      <c r="G592" s="3">
        <f t="shared" si="3"/>
        <v>0.01282058455</v>
      </c>
      <c r="H592" s="113">
        <v>0.0128</v>
      </c>
    </row>
    <row r="593" ht="14.25" customHeight="1">
      <c r="A593" s="2">
        <v>44511.0</v>
      </c>
      <c r="B593" s="3">
        <v>421.2</v>
      </c>
      <c r="C593" s="3">
        <f t="shared" si="2"/>
        <v>-0.01669195751</v>
      </c>
      <c r="D593" s="113">
        <v>-0.0167</v>
      </c>
      <c r="E593" s="2">
        <v>44511.0</v>
      </c>
      <c r="F593" s="1">
        <v>17873.6</v>
      </c>
      <c r="G593" s="3">
        <f t="shared" si="3"/>
        <v>-0.007970161845</v>
      </c>
      <c r="H593" s="113">
        <v>-0.008</v>
      </c>
    </row>
    <row r="594" ht="14.25" customHeight="1">
      <c r="A594" s="2">
        <v>44510.0</v>
      </c>
      <c r="B594" s="3">
        <v>428.35</v>
      </c>
      <c r="C594" s="3">
        <f t="shared" si="2"/>
        <v>-0.006724637681</v>
      </c>
      <c r="D594" s="113">
        <v>-0.0067</v>
      </c>
      <c r="E594" s="2">
        <v>44510.0</v>
      </c>
      <c r="F594" s="1">
        <v>18017.2</v>
      </c>
      <c r="G594" s="3">
        <f t="shared" si="3"/>
        <v>-0.001499092509</v>
      </c>
      <c r="H594" s="113">
        <v>-0.0015</v>
      </c>
    </row>
    <row r="595" ht="14.25" customHeight="1">
      <c r="A595" s="2">
        <v>44509.0</v>
      </c>
      <c r="B595" s="3">
        <v>431.25</v>
      </c>
      <c r="C595" s="3">
        <f t="shared" si="2"/>
        <v>0.003490401396</v>
      </c>
      <c r="D595" s="113">
        <v>0.0035</v>
      </c>
      <c r="E595" s="2">
        <v>44509.0</v>
      </c>
      <c r="F595" s="1">
        <v>18044.25</v>
      </c>
      <c r="G595" s="3">
        <f t="shared" si="3"/>
        <v>-0.001344878255</v>
      </c>
      <c r="H595" s="113">
        <v>-0.0013</v>
      </c>
    </row>
    <row r="596" ht="14.25" customHeight="1">
      <c r="A596" s="2">
        <v>44508.0</v>
      </c>
      <c r="B596" s="3">
        <v>429.75</v>
      </c>
      <c r="C596" s="3">
        <f t="shared" si="2"/>
        <v>0.04005324298</v>
      </c>
      <c r="D596" s="113">
        <v>0.0401</v>
      </c>
      <c r="E596" s="2">
        <v>44508.0</v>
      </c>
      <c r="F596" s="1">
        <v>18068.55</v>
      </c>
      <c r="G596" s="3">
        <f t="shared" si="3"/>
        <v>0.008469704412</v>
      </c>
      <c r="H596" s="113">
        <v>0.0085</v>
      </c>
    </row>
    <row r="597" ht="14.25" customHeight="1">
      <c r="A597" s="2">
        <v>44504.0</v>
      </c>
      <c r="B597" s="3">
        <v>413.2</v>
      </c>
      <c r="C597" s="3">
        <f t="shared" si="2"/>
        <v>0.0007265681763</v>
      </c>
      <c r="D597" s="113">
        <v>7.0E-4</v>
      </c>
      <c r="E597" s="2">
        <v>44504.0</v>
      </c>
      <c r="F597" s="1">
        <v>17916.8</v>
      </c>
      <c r="G597" s="3">
        <f t="shared" si="3"/>
        <v>0.004913288314</v>
      </c>
      <c r="H597" s="113">
        <v>0.0049</v>
      </c>
    </row>
    <row r="598" ht="14.25" customHeight="1">
      <c r="A598" s="2">
        <v>44503.0</v>
      </c>
      <c r="B598" s="3">
        <v>412.9</v>
      </c>
      <c r="C598" s="3">
        <f t="shared" si="2"/>
        <v>0.01387354205</v>
      </c>
      <c r="D598" s="113">
        <v>0.0139</v>
      </c>
      <c r="E598" s="2">
        <v>44503.0</v>
      </c>
      <c r="F598" s="1">
        <v>17829.2</v>
      </c>
      <c r="G598" s="3">
        <f t="shared" si="3"/>
        <v>-0.003340050702</v>
      </c>
      <c r="H598" s="113">
        <v>-0.0033</v>
      </c>
    </row>
    <row r="599" ht="14.25" customHeight="1">
      <c r="A599" s="2">
        <v>44502.0</v>
      </c>
      <c r="B599" s="3">
        <v>407.25</v>
      </c>
      <c r="C599" s="3">
        <f t="shared" si="2"/>
        <v>-0.006222547584</v>
      </c>
      <c r="D599" s="113">
        <v>-0.0062</v>
      </c>
      <c r="E599" s="2">
        <v>44502.0</v>
      </c>
      <c r="F599" s="1">
        <v>17888.95</v>
      </c>
      <c r="G599" s="3">
        <f t="shared" si="3"/>
        <v>-0.002269982961</v>
      </c>
      <c r="H599" s="113">
        <v>-0.0023</v>
      </c>
    </row>
    <row r="600" ht="14.25" customHeight="1">
      <c r="A600" s="2">
        <v>44501.0</v>
      </c>
      <c r="B600" s="3">
        <v>409.8</v>
      </c>
      <c r="C600" s="3">
        <f t="shared" si="2"/>
        <v>0.01235177866</v>
      </c>
      <c r="D600" s="113">
        <v>0.0124</v>
      </c>
      <c r="E600" s="2">
        <v>44501.0</v>
      </c>
      <c r="F600" s="1">
        <v>17929.65</v>
      </c>
      <c r="G600" s="3">
        <f t="shared" si="3"/>
        <v>0.01459965538</v>
      </c>
      <c r="H600" s="113">
        <v>0.0146</v>
      </c>
    </row>
    <row r="601" ht="14.25" customHeight="1">
      <c r="A601" s="2">
        <v>44498.0</v>
      </c>
      <c r="B601" s="3">
        <v>404.8</v>
      </c>
      <c r="C601" s="3">
        <f t="shared" si="2"/>
        <v>0.03781566466</v>
      </c>
      <c r="D601" s="113">
        <v>0.0378</v>
      </c>
      <c r="E601" s="2">
        <v>44498.0</v>
      </c>
      <c r="F601" s="1">
        <v>17671.65</v>
      </c>
      <c r="G601" s="3">
        <f t="shared" si="3"/>
        <v>-0.01039353764</v>
      </c>
      <c r="H601" s="113">
        <v>-0.0104</v>
      </c>
    </row>
    <row r="602" ht="14.25" customHeight="1">
      <c r="A602" s="2">
        <v>44497.0</v>
      </c>
      <c r="B602" s="3">
        <v>390.05</v>
      </c>
      <c r="C602" s="3">
        <f t="shared" si="2"/>
        <v>0.02147440094</v>
      </c>
      <c r="D602" s="113">
        <v>0.0215</v>
      </c>
      <c r="E602" s="2">
        <v>44497.0</v>
      </c>
      <c r="F602" s="1">
        <v>17857.25</v>
      </c>
      <c r="G602" s="3">
        <f t="shared" si="3"/>
        <v>-0.01942238049</v>
      </c>
      <c r="H602" s="113">
        <v>-0.0194</v>
      </c>
    </row>
    <row r="603" ht="14.25" customHeight="1">
      <c r="A603" s="2">
        <v>44496.0</v>
      </c>
      <c r="B603" s="3">
        <v>381.85</v>
      </c>
      <c r="C603" s="3">
        <f t="shared" si="2"/>
        <v>0.003943736033</v>
      </c>
      <c r="D603" s="113">
        <v>0.0039</v>
      </c>
      <c r="E603" s="2">
        <v>44496.0</v>
      </c>
      <c r="F603" s="1">
        <v>18210.95</v>
      </c>
      <c r="G603" s="3">
        <f t="shared" si="3"/>
        <v>-0.003144774583</v>
      </c>
      <c r="H603" s="113">
        <v>-0.0031</v>
      </c>
    </row>
    <row r="604" ht="14.25" customHeight="1">
      <c r="A604" s="2">
        <v>44495.0</v>
      </c>
      <c r="B604" s="3">
        <v>380.35</v>
      </c>
      <c r="C604" s="3">
        <f t="shared" si="2"/>
        <v>0.01183825486</v>
      </c>
      <c r="D604" s="113">
        <v>0.0118</v>
      </c>
      <c r="E604" s="2">
        <v>44495.0</v>
      </c>
      <c r="F604" s="1">
        <v>18268.4</v>
      </c>
      <c r="G604" s="3">
        <f t="shared" si="3"/>
        <v>0.00788948106</v>
      </c>
      <c r="H604" s="113">
        <v>0.0079</v>
      </c>
    </row>
    <row r="605" ht="14.25" customHeight="1">
      <c r="A605" s="2">
        <v>44494.0</v>
      </c>
      <c r="B605" s="3">
        <v>375.9</v>
      </c>
      <c r="C605" s="3">
        <f t="shared" si="2"/>
        <v>-0.0005317734645</v>
      </c>
      <c r="D605" s="113">
        <v>-5.0E-4</v>
      </c>
      <c r="E605" s="2">
        <v>44494.0</v>
      </c>
      <c r="F605" s="1">
        <v>18125.4</v>
      </c>
      <c r="G605" s="3">
        <f t="shared" si="3"/>
        <v>0.0005796333405</v>
      </c>
      <c r="H605" s="113">
        <v>6.0E-4</v>
      </c>
    </row>
    <row r="606" ht="14.25" customHeight="1">
      <c r="A606" s="2">
        <v>44491.0</v>
      </c>
      <c r="B606" s="3">
        <v>376.1</v>
      </c>
      <c r="C606" s="3">
        <f t="shared" si="2"/>
        <v>-0.01000263227</v>
      </c>
      <c r="D606" s="113">
        <v>-0.01</v>
      </c>
      <c r="E606" s="2">
        <v>44491.0</v>
      </c>
      <c r="F606" s="1">
        <v>18114.9</v>
      </c>
      <c r="G606" s="3">
        <f t="shared" si="3"/>
        <v>-0.003476710987</v>
      </c>
      <c r="H606" s="113">
        <v>-0.0035</v>
      </c>
    </row>
    <row r="607" ht="14.25" customHeight="1">
      <c r="A607" s="2">
        <v>44490.0</v>
      </c>
      <c r="B607" s="3">
        <v>379.9</v>
      </c>
      <c r="C607" s="3">
        <f t="shared" si="2"/>
        <v>-0.032718014</v>
      </c>
      <c r="D607" s="113">
        <v>-0.0327</v>
      </c>
      <c r="E607" s="2">
        <v>44490.0</v>
      </c>
      <c r="F607" s="1">
        <v>18178.1</v>
      </c>
      <c r="G607" s="3">
        <f t="shared" si="3"/>
        <v>-0.004844908193</v>
      </c>
      <c r="H607" s="113">
        <v>-0.0048</v>
      </c>
    </row>
    <row r="608" ht="14.25" customHeight="1">
      <c r="A608" s="2">
        <v>44489.0</v>
      </c>
      <c r="B608" s="3">
        <v>392.75</v>
      </c>
      <c r="C608" s="3">
        <f t="shared" si="2"/>
        <v>0.008732502889</v>
      </c>
      <c r="D608" s="113">
        <v>0.0087</v>
      </c>
      <c r="E608" s="2">
        <v>44489.0</v>
      </c>
      <c r="F608" s="1">
        <v>18266.6</v>
      </c>
      <c r="G608" s="3">
        <f t="shared" si="3"/>
        <v>-0.008260604004</v>
      </c>
      <c r="H608" s="113">
        <v>-0.0083</v>
      </c>
    </row>
    <row r="609" ht="14.25" customHeight="1">
      <c r="A609" s="2">
        <v>44488.0</v>
      </c>
      <c r="B609" s="3">
        <v>389.35</v>
      </c>
      <c r="C609" s="3">
        <f t="shared" si="2"/>
        <v>-0.05175353142</v>
      </c>
      <c r="D609" s="113">
        <v>-0.0518</v>
      </c>
      <c r="E609" s="2">
        <v>44488.0</v>
      </c>
      <c r="F609" s="1">
        <v>18418.75</v>
      </c>
      <c r="G609" s="3">
        <f t="shared" si="3"/>
        <v>-0.003155265586</v>
      </c>
      <c r="H609" s="113">
        <v>-0.0032</v>
      </c>
    </row>
    <row r="610" ht="14.25" customHeight="1">
      <c r="A610" s="2">
        <v>44487.0</v>
      </c>
      <c r="B610" s="3">
        <v>410.6</v>
      </c>
      <c r="C610" s="3">
        <f t="shared" si="2"/>
        <v>0.004525993884</v>
      </c>
      <c r="D610" s="113">
        <v>0.0045</v>
      </c>
      <c r="E610" s="2">
        <v>44487.0</v>
      </c>
      <c r="F610" s="1">
        <v>18477.05</v>
      </c>
      <c r="G610" s="3">
        <f t="shared" si="3"/>
        <v>0.007552396454</v>
      </c>
      <c r="H610" s="113">
        <v>0.0076</v>
      </c>
    </row>
    <row r="611" ht="14.25" customHeight="1">
      <c r="A611" s="2">
        <v>44483.0</v>
      </c>
      <c r="B611" s="3">
        <v>408.75</v>
      </c>
      <c r="C611" s="3">
        <f t="shared" si="2"/>
        <v>0.01175742574</v>
      </c>
      <c r="D611" s="113">
        <v>0.0118</v>
      </c>
      <c r="E611" s="2">
        <v>44483.0</v>
      </c>
      <c r="F611" s="1">
        <v>18338.55</v>
      </c>
      <c r="G611" s="3">
        <f t="shared" si="3"/>
        <v>0.009734744724</v>
      </c>
      <c r="H611" s="113">
        <v>0.0097</v>
      </c>
    </row>
    <row r="612" ht="14.25" customHeight="1">
      <c r="A612" s="2">
        <v>44482.0</v>
      </c>
      <c r="B612" s="3">
        <v>404.0</v>
      </c>
      <c r="C612" s="3">
        <f t="shared" si="2"/>
        <v>0.0009910802775</v>
      </c>
      <c r="D612" s="113">
        <v>0.001</v>
      </c>
      <c r="E612" s="2">
        <v>44482.0</v>
      </c>
      <c r="F612" s="1">
        <v>18161.75</v>
      </c>
      <c r="G612" s="3">
        <f t="shared" si="3"/>
        <v>0.009437554017</v>
      </c>
      <c r="H612" s="113">
        <v>0.0094</v>
      </c>
    </row>
    <row r="613" ht="14.25" customHeight="1">
      <c r="A613" s="2">
        <v>44481.0</v>
      </c>
      <c r="B613" s="3">
        <v>403.6</v>
      </c>
      <c r="C613" s="3">
        <f t="shared" si="2"/>
        <v>0.001613103363</v>
      </c>
      <c r="D613" s="113">
        <v>0.0016</v>
      </c>
      <c r="E613" s="2">
        <v>44481.0</v>
      </c>
      <c r="F613" s="1">
        <v>17991.95</v>
      </c>
      <c r="G613" s="3">
        <f t="shared" si="3"/>
        <v>0.002563252433</v>
      </c>
      <c r="H613" s="113">
        <v>0.0026</v>
      </c>
    </row>
    <row r="614" ht="14.25" customHeight="1">
      <c r="A614" s="2">
        <v>44480.0</v>
      </c>
      <c r="B614" s="3">
        <v>402.95</v>
      </c>
      <c r="C614" s="3">
        <f t="shared" si="2"/>
        <v>-0.0002481081752</v>
      </c>
      <c r="D614" s="113">
        <v>-2.0E-4</v>
      </c>
      <c r="E614" s="2">
        <v>44480.0</v>
      </c>
      <c r="F614" s="1">
        <v>17945.95</v>
      </c>
      <c r="G614" s="3">
        <f t="shared" si="3"/>
        <v>0.002835956011</v>
      </c>
      <c r="H614" s="113">
        <v>0.0028</v>
      </c>
    </row>
    <row r="615" ht="14.25" customHeight="1">
      <c r="A615" s="2">
        <v>44477.0</v>
      </c>
      <c r="B615" s="3">
        <v>403.05</v>
      </c>
      <c r="C615" s="3">
        <f t="shared" si="2"/>
        <v>0.0003723008191</v>
      </c>
      <c r="D615" s="113">
        <v>4.0E-4</v>
      </c>
      <c r="E615" s="2">
        <v>44477.0</v>
      </c>
      <c r="F615" s="1">
        <v>17895.2</v>
      </c>
      <c r="G615" s="3">
        <f t="shared" si="3"/>
        <v>0.005893644588</v>
      </c>
      <c r="H615" s="113">
        <v>0.0059</v>
      </c>
    </row>
    <row r="616" ht="14.25" customHeight="1">
      <c r="A616" s="2">
        <v>44476.0</v>
      </c>
      <c r="B616" s="3">
        <v>402.9</v>
      </c>
      <c r="C616" s="3">
        <f t="shared" si="2"/>
        <v>0.02025829324</v>
      </c>
      <c r="D616" s="113">
        <v>0.0203</v>
      </c>
      <c r="E616" s="2">
        <v>44476.0</v>
      </c>
      <c r="F616" s="1">
        <v>17790.35</v>
      </c>
      <c r="G616" s="3">
        <f t="shared" si="3"/>
        <v>0.008180324153</v>
      </c>
      <c r="H616" s="113">
        <v>0.0082</v>
      </c>
    </row>
    <row r="617" ht="14.25" customHeight="1">
      <c r="A617" s="2">
        <v>44475.0</v>
      </c>
      <c r="B617" s="3">
        <v>394.9</v>
      </c>
      <c r="C617" s="3">
        <f t="shared" si="2"/>
        <v>-0.02167719559</v>
      </c>
      <c r="D617" s="113">
        <v>-0.0217</v>
      </c>
      <c r="E617" s="2">
        <v>44475.0</v>
      </c>
      <c r="F617" s="1">
        <v>17646.0</v>
      </c>
      <c r="G617" s="3">
        <f t="shared" si="3"/>
        <v>-0.009892101468</v>
      </c>
      <c r="H617" s="113">
        <v>-0.0099</v>
      </c>
    </row>
    <row r="618" ht="14.25" customHeight="1">
      <c r="A618" s="2">
        <v>44474.0</v>
      </c>
      <c r="B618" s="3">
        <v>403.65</v>
      </c>
      <c r="C618" s="3">
        <f t="shared" si="2"/>
        <v>-0.007011070111</v>
      </c>
      <c r="D618" s="113">
        <v>-0.007</v>
      </c>
      <c r="E618" s="2">
        <v>44474.0</v>
      </c>
      <c r="F618" s="1">
        <v>17822.3</v>
      </c>
      <c r="G618" s="3">
        <f t="shared" si="3"/>
        <v>0.00740761676</v>
      </c>
      <c r="H618" s="113">
        <v>0.0074</v>
      </c>
    </row>
    <row r="619" ht="14.25" customHeight="1">
      <c r="A619" s="2">
        <v>44473.0</v>
      </c>
      <c r="B619" s="3">
        <v>406.5</v>
      </c>
      <c r="C619" s="3">
        <f t="shared" si="2"/>
        <v>0.01056556868</v>
      </c>
      <c r="D619" s="113">
        <v>0.0106</v>
      </c>
      <c r="E619" s="2">
        <v>44473.0</v>
      </c>
      <c r="F619" s="1">
        <v>17691.25</v>
      </c>
      <c r="G619" s="3">
        <f t="shared" si="3"/>
        <v>0.009080512547</v>
      </c>
      <c r="H619" s="113">
        <v>0.0091</v>
      </c>
    </row>
    <row r="620" ht="14.25" customHeight="1">
      <c r="A620" s="2">
        <v>44470.0</v>
      </c>
      <c r="B620" s="3">
        <v>402.25</v>
      </c>
      <c r="C620" s="3">
        <f t="shared" si="2"/>
        <v>0.005122438781</v>
      </c>
      <c r="D620" s="113">
        <v>0.0051</v>
      </c>
      <c r="E620" s="2">
        <v>44470.0</v>
      </c>
      <c r="F620" s="1">
        <v>17532.05</v>
      </c>
      <c r="G620" s="3">
        <f t="shared" si="3"/>
        <v>-0.00488700573</v>
      </c>
      <c r="H620" s="113">
        <v>-0.0049</v>
      </c>
    </row>
    <row r="621" ht="14.25" customHeight="1">
      <c r="A621" s="2">
        <v>44469.0</v>
      </c>
      <c r="B621" s="3">
        <v>400.2</v>
      </c>
      <c r="C621" s="3">
        <f t="shared" si="2"/>
        <v>-0.01537704515</v>
      </c>
      <c r="D621" s="113">
        <v>-0.0154</v>
      </c>
      <c r="E621" s="2">
        <v>44469.0</v>
      </c>
      <c r="F621" s="1">
        <v>17618.15</v>
      </c>
      <c r="G621" s="3">
        <f t="shared" si="3"/>
        <v>-0.005259354198</v>
      </c>
      <c r="H621" s="113">
        <v>-0.0053</v>
      </c>
    </row>
    <row r="622" ht="14.25" customHeight="1">
      <c r="A622" s="2">
        <v>44468.0</v>
      </c>
      <c r="B622" s="3">
        <v>406.45</v>
      </c>
      <c r="C622" s="3">
        <f t="shared" si="2"/>
        <v>-0.01609779714</v>
      </c>
      <c r="D622" s="113">
        <v>-0.0161</v>
      </c>
      <c r="E622" s="2">
        <v>44468.0</v>
      </c>
      <c r="F622" s="1">
        <v>17711.3</v>
      </c>
      <c r="G622" s="3">
        <f t="shared" si="3"/>
        <v>-0.002101574209</v>
      </c>
      <c r="H622" s="113">
        <v>-0.0021</v>
      </c>
    </row>
    <row r="623" ht="14.25" customHeight="1">
      <c r="A623" s="2">
        <v>44467.0</v>
      </c>
      <c r="B623" s="3">
        <v>413.1</v>
      </c>
      <c r="C623" s="3">
        <f t="shared" si="2"/>
        <v>-0.01172248804</v>
      </c>
      <c r="D623" s="113">
        <v>-0.0117</v>
      </c>
      <c r="E623" s="2">
        <v>44467.0</v>
      </c>
      <c r="F623" s="1">
        <v>17748.6</v>
      </c>
      <c r="G623" s="3">
        <f t="shared" si="3"/>
        <v>-0.00596468236</v>
      </c>
      <c r="H623" s="113">
        <v>-0.006</v>
      </c>
    </row>
    <row r="624" ht="14.25" customHeight="1">
      <c r="A624" s="2">
        <v>44466.0</v>
      </c>
      <c r="B624" s="3">
        <v>418.0</v>
      </c>
      <c r="C624" s="3">
        <f t="shared" si="2"/>
        <v>0.01777453129</v>
      </c>
      <c r="D624" s="113">
        <v>0.0178</v>
      </c>
      <c r="E624" s="2">
        <v>44466.0</v>
      </c>
      <c r="F624" s="1">
        <v>17855.1</v>
      </c>
      <c r="G624" s="3">
        <f t="shared" si="3"/>
        <v>0.0001064234983</v>
      </c>
      <c r="H624" s="113">
        <v>1.0E-4</v>
      </c>
    </row>
    <row r="625" ht="14.25" customHeight="1">
      <c r="A625" s="2">
        <v>44463.0</v>
      </c>
      <c r="B625" s="3">
        <v>410.7</v>
      </c>
      <c r="C625" s="3">
        <f t="shared" si="2"/>
        <v>-0.02109402932</v>
      </c>
      <c r="D625" s="113">
        <v>-0.0211</v>
      </c>
      <c r="E625" s="2">
        <v>44463.0</v>
      </c>
      <c r="F625" s="1">
        <v>17853.2</v>
      </c>
      <c r="G625" s="3">
        <f t="shared" si="3"/>
        <v>0.001697249894</v>
      </c>
      <c r="H625" s="113">
        <v>0.0017</v>
      </c>
    </row>
    <row r="626" ht="14.25" customHeight="1">
      <c r="A626" s="2">
        <v>44462.0</v>
      </c>
      <c r="B626" s="3">
        <v>419.55</v>
      </c>
      <c r="C626" s="3">
        <f t="shared" si="2"/>
        <v>0.0001191895113</v>
      </c>
      <c r="D626" s="113">
        <v>1.0E-4</v>
      </c>
      <c r="E626" s="2">
        <v>44462.0</v>
      </c>
      <c r="F626" s="1">
        <v>17822.95</v>
      </c>
      <c r="G626" s="3">
        <f t="shared" si="3"/>
        <v>0.0157465955</v>
      </c>
      <c r="H626" s="113">
        <v>0.0157</v>
      </c>
    </row>
    <row r="627" ht="14.25" customHeight="1">
      <c r="A627" s="2">
        <v>44461.0</v>
      </c>
      <c r="B627" s="3">
        <v>419.5</v>
      </c>
      <c r="C627" s="3">
        <f t="shared" si="2"/>
        <v>0.01524685382</v>
      </c>
      <c r="D627" s="113">
        <v>0.0152</v>
      </c>
      <c r="E627" s="2">
        <v>44461.0</v>
      </c>
      <c r="F627" s="1">
        <v>17546.65</v>
      </c>
      <c r="G627" s="3">
        <f t="shared" si="3"/>
        <v>-0.0008740462362</v>
      </c>
      <c r="H627" s="113">
        <v>-9.0E-4</v>
      </c>
    </row>
    <row r="628" ht="14.25" customHeight="1">
      <c r="A628" s="2">
        <v>44460.0</v>
      </c>
      <c r="B628" s="3">
        <v>413.2</v>
      </c>
      <c r="C628" s="3">
        <f t="shared" si="2"/>
        <v>0.008296730112</v>
      </c>
      <c r="D628" s="113">
        <v>0.0083</v>
      </c>
      <c r="E628" s="2">
        <v>44460.0</v>
      </c>
      <c r="F628" s="1">
        <v>17562.0</v>
      </c>
      <c r="G628" s="3">
        <f t="shared" si="3"/>
        <v>0.009490196529</v>
      </c>
      <c r="H628" s="113">
        <v>0.0095</v>
      </c>
    </row>
    <row r="629" ht="14.25" customHeight="1">
      <c r="A629" s="2">
        <v>44459.0</v>
      </c>
      <c r="B629" s="3">
        <v>409.8</v>
      </c>
      <c r="C629" s="3">
        <f t="shared" si="2"/>
        <v>-0.02382086708</v>
      </c>
      <c r="D629" s="113">
        <v>-0.0238</v>
      </c>
      <c r="E629" s="2">
        <v>44459.0</v>
      </c>
      <c r="F629" s="1">
        <v>17396.9</v>
      </c>
      <c r="G629" s="3">
        <f t="shared" si="3"/>
        <v>-0.01070505512</v>
      </c>
      <c r="H629" s="113">
        <v>-0.0107</v>
      </c>
    </row>
    <row r="630" ht="14.25" customHeight="1">
      <c r="A630" s="2">
        <v>44456.0</v>
      </c>
      <c r="B630" s="3">
        <v>419.8</v>
      </c>
      <c r="C630" s="3">
        <f t="shared" si="2"/>
        <v>-0.02417480242</v>
      </c>
      <c r="D630" s="113">
        <v>-0.0242</v>
      </c>
      <c r="E630" s="2">
        <v>44456.0</v>
      </c>
      <c r="F630" s="1">
        <v>17585.15</v>
      </c>
      <c r="G630" s="3">
        <f t="shared" si="3"/>
        <v>-0.002515669758</v>
      </c>
      <c r="H630" s="113">
        <v>-0.0025</v>
      </c>
    </row>
    <row r="631" ht="14.25" customHeight="1">
      <c r="A631" s="2">
        <v>44455.0</v>
      </c>
      <c r="B631" s="3">
        <v>430.2</v>
      </c>
      <c r="C631" s="3">
        <f t="shared" si="2"/>
        <v>-0.01567326393</v>
      </c>
      <c r="D631" s="113">
        <v>-0.0157</v>
      </c>
      <c r="E631" s="2">
        <v>44455.0</v>
      </c>
      <c r="F631" s="1">
        <v>17629.5</v>
      </c>
      <c r="G631" s="3">
        <f t="shared" si="3"/>
        <v>0.00628158989</v>
      </c>
      <c r="H631" s="113">
        <v>0.0063</v>
      </c>
    </row>
    <row r="632" ht="14.25" customHeight="1">
      <c r="A632" s="2">
        <v>44454.0</v>
      </c>
      <c r="B632" s="3">
        <v>437.05</v>
      </c>
      <c r="C632" s="3">
        <f t="shared" si="2"/>
        <v>0.01063706787</v>
      </c>
      <c r="D632" s="113">
        <v>0.0106</v>
      </c>
      <c r="E632" s="2">
        <v>44454.0</v>
      </c>
      <c r="F632" s="1">
        <v>17519.45</v>
      </c>
      <c r="G632" s="3">
        <f t="shared" si="3"/>
        <v>0.008023590334</v>
      </c>
      <c r="H632" s="113">
        <v>0.008</v>
      </c>
    </row>
    <row r="633" ht="14.25" customHeight="1">
      <c r="A633" s="2">
        <v>44453.0</v>
      </c>
      <c r="B633" s="3">
        <v>432.45</v>
      </c>
      <c r="C633" s="3">
        <f t="shared" si="2"/>
        <v>-0.008710601719</v>
      </c>
      <c r="D633" s="113">
        <v>-0.0087</v>
      </c>
      <c r="E633" s="2">
        <v>44453.0</v>
      </c>
      <c r="F633" s="1">
        <v>17380.0</v>
      </c>
      <c r="G633" s="3">
        <f t="shared" si="3"/>
        <v>0.001423196372</v>
      </c>
      <c r="H633" s="113">
        <v>0.0014</v>
      </c>
    </row>
    <row r="634" ht="14.25" customHeight="1">
      <c r="A634" s="2">
        <v>44452.0</v>
      </c>
      <c r="B634" s="3">
        <v>436.25</v>
      </c>
      <c r="C634" s="3">
        <f t="shared" si="2"/>
        <v>-0.004790692369</v>
      </c>
      <c r="D634" s="113">
        <v>-0.0048</v>
      </c>
      <c r="E634" s="2">
        <v>44452.0</v>
      </c>
      <c r="F634" s="1">
        <v>17355.3</v>
      </c>
      <c r="G634" s="3">
        <f t="shared" si="3"/>
        <v>-0.0008031434863</v>
      </c>
      <c r="H634" s="113">
        <v>-8.0E-4</v>
      </c>
    </row>
    <row r="635" ht="14.25" customHeight="1">
      <c r="A635" s="2">
        <v>44448.0</v>
      </c>
      <c r="B635" s="3">
        <v>438.35</v>
      </c>
      <c r="C635" s="3">
        <f t="shared" si="2"/>
        <v>0.005505218488</v>
      </c>
      <c r="D635" s="113">
        <v>0.0055</v>
      </c>
      <c r="E635" s="2">
        <v>44448.0</v>
      </c>
      <c r="F635" s="1">
        <v>17369.25</v>
      </c>
      <c r="G635" s="3">
        <f t="shared" si="3"/>
        <v>0.0009075978909</v>
      </c>
      <c r="H635" s="113">
        <v>9.0E-4</v>
      </c>
    </row>
    <row r="636" ht="14.25" customHeight="1">
      <c r="A636" s="2">
        <v>44447.0</v>
      </c>
      <c r="B636" s="3">
        <v>435.95</v>
      </c>
      <c r="C636" s="3">
        <f t="shared" si="2"/>
        <v>-0.01257078143</v>
      </c>
      <c r="D636" s="113">
        <v>-0.0126</v>
      </c>
      <c r="E636" s="2">
        <v>44447.0</v>
      </c>
      <c r="F636" s="1">
        <v>17353.5</v>
      </c>
      <c r="G636" s="3">
        <f t="shared" si="3"/>
        <v>-0.0004953317859</v>
      </c>
      <c r="H636" s="113">
        <v>-5.0E-4</v>
      </c>
    </row>
    <row r="637" ht="14.25" customHeight="1">
      <c r="A637" s="2">
        <v>44446.0</v>
      </c>
      <c r="B637" s="3">
        <v>441.5</v>
      </c>
      <c r="C637" s="3">
        <f t="shared" si="2"/>
        <v>0.007300935432</v>
      </c>
      <c r="D637" s="113">
        <v>0.0073</v>
      </c>
      <c r="E637" s="2">
        <v>44446.0</v>
      </c>
      <c r="F637" s="1">
        <v>17362.1</v>
      </c>
      <c r="G637" s="3">
        <f t="shared" si="3"/>
        <v>-0.0009034515301</v>
      </c>
      <c r="H637" s="113">
        <v>-9.0E-4</v>
      </c>
    </row>
    <row r="638" ht="14.25" customHeight="1">
      <c r="A638" s="2">
        <v>44445.0</v>
      </c>
      <c r="B638" s="3">
        <v>438.3</v>
      </c>
      <c r="C638" s="3">
        <f t="shared" si="2"/>
        <v>0.002745367193</v>
      </c>
      <c r="D638" s="113">
        <v>0.0027</v>
      </c>
      <c r="E638" s="2">
        <v>44445.0</v>
      </c>
      <c r="F638" s="1">
        <v>17377.8</v>
      </c>
      <c r="G638" s="3">
        <f t="shared" si="3"/>
        <v>0.003128679951</v>
      </c>
      <c r="H638" s="113">
        <v>0.0031</v>
      </c>
    </row>
    <row r="639" ht="14.25" customHeight="1">
      <c r="A639" s="2">
        <v>44442.0</v>
      </c>
      <c r="B639" s="3">
        <v>437.1</v>
      </c>
      <c r="C639" s="3">
        <f t="shared" si="2"/>
        <v>0.01959412176</v>
      </c>
      <c r="D639" s="113">
        <v>0.0196</v>
      </c>
      <c r="E639" s="2">
        <v>44442.0</v>
      </c>
      <c r="F639" s="1">
        <v>17323.6</v>
      </c>
      <c r="G639" s="3">
        <f t="shared" si="3"/>
        <v>0.005190276283</v>
      </c>
      <c r="H639" s="113">
        <v>0.0052</v>
      </c>
    </row>
    <row r="640" ht="14.25" customHeight="1">
      <c r="A640" s="2">
        <v>44441.0</v>
      </c>
      <c r="B640" s="3">
        <v>428.7</v>
      </c>
      <c r="C640" s="3">
        <f t="shared" si="2"/>
        <v>0.01708185053</v>
      </c>
      <c r="D640" s="113">
        <v>0.0171</v>
      </c>
      <c r="E640" s="2">
        <v>44441.0</v>
      </c>
      <c r="F640" s="1">
        <v>17234.15</v>
      </c>
      <c r="G640" s="3">
        <f t="shared" si="3"/>
        <v>0.009246760852</v>
      </c>
      <c r="H640" s="113">
        <v>0.0092</v>
      </c>
    </row>
    <row r="641" ht="14.25" customHeight="1">
      <c r="A641" s="2">
        <v>44440.0</v>
      </c>
      <c r="B641" s="3">
        <v>421.5</v>
      </c>
      <c r="C641" s="3">
        <f t="shared" si="2"/>
        <v>0.00106875668</v>
      </c>
      <c r="D641" s="113">
        <v>0.0011</v>
      </c>
      <c r="E641" s="2">
        <v>44440.0</v>
      </c>
      <c r="F641" s="1">
        <v>17076.25</v>
      </c>
      <c r="G641" s="3">
        <f t="shared" si="3"/>
        <v>-0.003265780227</v>
      </c>
      <c r="H641" s="113">
        <v>-0.0033</v>
      </c>
    </row>
    <row r="642" ht="14.25" customHeight="1">
      <c r="A642" s="2">
        <v>44439.0</v>
      </c>
      <c r="B642" s="3">
        <v>421.05</v>
      </c>
      <c r="C642" s="3">
        <f t="shared" si="2"/>
        <v>0.008020110127</v>
      </c>
      <c r="D642" s="113">
        <v>0.008</v>
      </c>
      <c r="E642" s="2">
        <v>44439.0</v>
      </c>
      <c r="F642" s="1">
        <v>17132.2</v>
      </c>
      <c r="G642" s="3">
        <f t="shared" si="3"/>
        <v>0.01188053901</v>
      </c>
      <c r="H642" s="113">
        <v>0.0119</v>
      </c>
    </row>
    <row r="643" ht="14.25" customHeight="1">
      <c r="A643" s="2">
        <v>44438.0</v>
      </c>
      <c r="B643" s="3">
        <v>417.7</v>
      </c>
      <c r="C643" s="3">
        <f t="shared" si="2"/>
        <v>0.01865626143</v>
      </c>
      <c r="D643" s="113">
        <v>0.0187</v>
      </c>
      <c r="E643" s="2">
        <v>44438.0</v>
      </c>
      <c r="F643" s="1">
        <v>16931.05</v>
      </c>
      <c r="G643" s="3">
        <f t="shared" si="3"/>
        <v>0.01351974236</v>
      </c>
      <c r="H643" s="113">
        <v>0.0135</v>
      </c>
    </row>
    <row r="644" ht="14.25" customHeight="1">
      <c r="A644" s="2">
        <v>44435.0</v>
      </c>
      <c r="B644" s="3">
        <v>410.05</v>
      </c>
      <c r="C644" s="3">
        <f t="shared" si="2"/>
        <v>0.02937115602</v>
      </c>
      <c r="D644" s="113">
        <v>0.0294</v>
      </c>
      <c r="E644" s="2">
        <v>44435.0</v>
      </c>
      <c r="F644" s="1">
        <v>16705.2</v>
      </c>
      <c r="G644" s="3">
        <f t="shared" si="3"/>
        <v>0.004105332123</v>
      </c>
      <c r="H644" s="113">
        <v>0.0041</v>
      </c>
    </row>
    <row r="645" ht="14.25" customHeight="1">
      <c r="A645" s="2">
        <v>44434.0</v>
      </c>
      <c r="B645" s="3">
        <v>398.35</v>
      </c>
      <c r="C645" s="3">
        <f t="shared" si="2"/>
        <v>0.003274146833</v>
      </c>
      <c r="D645" s="113">
        <v>0.0033</v>
      </c>
      <c r="E645" s="2">
        <v>44434.0</v>
      </c>
      <c r="F645" s="1">
        <v>16636.9</v>
      </c>
      <c r="G645" s="3">
        <f t="shared" si="3"/>
        <v>0.0001352598341</v>
      </c>
      <c r="H645" s="113">
        <v>1.0E-4</v>
      </c>
    </row>
    <row r="646" ht="14.25" customHeight="1">
      <c r="A646" s="2">
        <v>44433.0</v>
      </c>
      <c r="B646" s="3">
        <v>397.05</v>
      </c>
      <c r="C646" s="3">
        <f t="shared" si="2"/>
        <v>0.004299987353</v>
      </c>
      <c r="D646" s="113">
        <v>0.0043</v>
      </c>
      <c r="E646" s="2">
        <v>44433.0</v>
      </c>
      <c r="F646" s="1">
        <v>16634.65</v>
      </c>
      <c r="G646" s="3">
        <f t="shared" si="3"/>
        <v>0.0006045258232</v>
      </c>
      <c r="H646" s="113">
        <v>6.0E-4</v>
      </c>
    </row>
    <row r="647" ht="14.25" customHeight="1">
      <c r="A647" s="2">
        <v>44432.0</v>
      </c>
      <c r="B647" s="3">
        <v>395.35</v>
      </c>
      <c r="C647" s="3">
        <f t="shared" si="2"/>
        <v>0.01203123</v>
      </c>
      <c r="D647" s="113">
        <v>0.012</v>
      </c>
      <c r="E647" s="2">
        <v>44432.0</v>
      </c>
      <c r="F647" s="1">
        <v>16624.6</v>
      </c>
      <c r="G647" s="3">
        <f t="shared" si="3"/>
        <v>0.007768338036</v>
      </c>
      <c r="H647" s="113">
        <v>0.0078</v>
      </c>
    </row>
    <row r="648" ht="14.25" customHeight="1">
      <c r="A648" s="2">
        <v>44431.0</v>
      </c>
      <c r="B648" s="3">
        <v>390.65</v>
      </c>
      <c r="C648" s="3">
        <f t="shared" si="2"/>
        <v>-0.002935171006</v>
      </c>
      <c r="D648" s="113">
        <v>-0.0029</v>
      </c>
      <c r="E648" s="2">
        <v>44431.0</v>
      </c>
      <c r="F648" s="1">
        <v>16496.45</v>
      </c>
      <c r="G648" s="3">
        <f t="shared" si="3"/>
        <v>0.002793228169</v>
      </c>
      <c r="H648" s="113">
        <v>0.0028</v>
      </c>
    </row>
    <row r="649" ht="14.25" customHeight="1">
      <c r="A649" s="2">
        <v>44428.0</v>
      </c>
      <c r="B649" s="3">
        <v>391.8</v>
      </c>
      <c r="C649" s="3">
        <f t="shared" si="2"/>
        <v>-0.04298974108</v>
      </c>
      <c r="D649" s="113">
        <v>-0.043</v>
      </c>
      <c r="E649" s="2">
        <v>44428.0</v>
      </c>
      <c r="F649" s="1">
        <v>16450.5</v>
      </c>
      <c r="G649" s="3">
        <f t="shared" si="3"/>
        <v>-0.007142921808</v>
      </c>
      <c r="H649" s="113">
        <v>-0.0071</v>
      </c>
    </row>
    <row r="650" ht="14.25" customHeight="1">
      <c r="A650" s="2">
        <v>44426.0</v>
      </c>
      <c r="B650" s="3">
        <v>409.4</v>
      </c>
      <c r="C650" s="3">
        <f t="shared" si="2"/>
        <v>0.0196762142</v>
      </c>
      <c r="D650" s="113">
        <v>0.0197</v>
      </c>
      <c r="E650" s="2">
        <v>44426.0</v>
      </c>
      <c r="F650" s="1">
        <v>16568.85</v>
      </c>
      <c r="G650" s="3">
        <f t="shared" si="3"/>
        <v>-0.002753602253</v>
      </c>
      <c r="H650" s="113">
        <v>-0.0028</v>
      </c>
    </row>
    <row r="651" ht="14.25" customHeight="1">
      <c r="A651" s="2">
        <v>44425.0</v>
      </c>
      <c r="B651" s="3">
        <v>401.5</v>
      </c>
      <c r="C651" s="3">
        <f t="shared" si="2"/>
        <v>0.01324921136</v>
      </c>
      <c r="D651" s="113">
        <v>0.0132</v>
      </c>
      <c r="E651" s="2">
        <v>44425.0</v>
      </c>
      <c r="F651" s="1">
        <v>16614.6</v>
      </c>
      <c r="G651" s="3">
        <f t="shared" si="3"/>
        <v>0.003112349477</v>
      </c>
      <c r="H651" s="113">
        <v>0.0031</v>
      </c>
    </row>
    <row r="652" ht="14.25" customHeight="1">
      <c r="A652" s="2">
        <v>44424.0</v>
      </c>
      <c r="B652" s="3">
        <v>396.25</v>
      </c>
      <c r="C652" s="3">
        <f t="shared" si="2"/>
        <v>-0.01540564045</v>
      </c>
      <c r="D652" s="113">
        <v>-0.0154</v>
      </c>
      <c r="E652" s="2">
        <v>44424.0</v>
      </c>
      <c r="F652" s="1">
        <v>16563.05</v>
      </c>
      <c r="G652" s="3">
        <f t="shared" si="3"/>
        <v>0.002053953331</v>
      </c>
      <c r="H652" s="113">
        <v>0.0021</v>
      </c>
    </row>
    <row r="653" ht="14.25" customHeight="1">
      <c r="A653" s="2">
        <v>44421.0</v>
      </c>
      <c r="B653" s="3">
        <v>402.45</v>
      </c>
      <c r="C653" s="3">
        <f t="shared" si="2"/>
        <v>0.006628314157</v>
      </c>
      <c r="D653" s="113">
        <v>0.0066</v>
      </c>
      <c r="E653" s="2">
        <v>44421.0</v>
      </c>
      <c r="F653" s="1">
        <v>16529.1</v>
      </c>
      <c r="G653" s="3">
        <f t="shared" si="3"/>
        <v>0.01006453032</v>
      </c>
      <c r="H653" s="113">
        <v>0.0101</v>
      </c>
    </row>
    <row r="654" ht="14.25" customHeight="1">
      <c r="A654" s="2">
        <v>44420.0</v>
      </c>
      <c r="B654" s="3">
        <v>399.8</v>
      </c>
      <c r="C654" s="3">
        <f t="shared" si="2"/>
        <v>0.003892027621</v>
      </c>
      <c r="D654" s="113">
        <v>0.0039</v>
      </c>
      <c r="E654" s="2">
        <v>44420.0</v>
      </c>
      <c r="F654" s="1">
        <v>16364.4</v>
      </c>
      <c r="G654" s="3">
        <f t="shared" si="3"/>
        <v>0.005045371493</v>
      </c>
      <c r="H654" s="113">
        <v>0.005</v>
      </c>
    </row>
    <row r="655" ht="14.25" customHeight="1">
      <c r="A655" s="2">
        <v>44419.0</v>
      </c>
      <c r="B655" s="3">
        <v>398.25</v>
      </c>
      <c r="C655" s="3">
        <f t="shared" si="2"/>
        <v>-0.006114299975</v>
      </c>
      <c r="D655" s="113">
        <v>-0.0061</v>
      </c>
      <c r="E655" s="2">
        <v>44419.0</v>
      </c>
      <c r="F655" s="1">
        <v>16282.25</v>
      </c>
      <c r="G655" s="3">
        <f t="shared" si="3"/>
        <v>0.0001320630709</v>
      </c>
      <c r="H655" s="113">
        <v>1.0E-4</v>
      </c>
    </row>
    <row r="656" ht="14.25" customHeight="1">
      <c r="A656" s="2">
        <v>44418.0</v>
      </c>
      <c r="B656" s="3">
        <v>400.7</v>
      </c>
      <c r="C656" s="3">
        <f t="shared" si="2"/>
        <v>-0.01171537798</v>
      </c>
      <c r="D656" s="113">
        <v>-0.0117</v>
      </c>
      <c r="E656" s="2">
        <v>44418.0</v>
      </c>
      <c r="F656" s="1">
        <v>16280.1</v>
      </c>
      <c r="G656" s="3">
        <f t="shared" si="3"/>
        <v>0.00134393308</v>
      </c>
      <c r="H656" s="113">
        <v>0.0013</v>
      </c>
    </row>
    <row r="657" ht="14.25" customHeight="1">
      <c r="A657" s="2">
        <v>44417.0</v>
      </c>
      <c r="B657" s="3">
        <v>405.45</v>
      </c>
      <c r="C657" s="3">
        <f t="shared" si="2"/>
        <v>0.00383758356</v>
      </c>
      <c r="D657" s="113">
        <v>0.0038</v>
      </c>
      <c r="E657" s="2">
        <v>44417.0</v>
      </c>
      <c r="F657" s="1">
        <v>16258.25</v>
      </c>
      <c r="G657" s="3">
        <f t="shared" si="3"/>
        <v>0.001234742767</v>
      </c>
      <c r="H657" s="113">
        <v>0.0012</v>
      </c>
    </row>
    <row r="658" ht="14.25" customHeight="1">
      <c r="A658" s="2">
        <v>44414.0</v>
      </c>
      <c r="B658" s="3">
        <v>403.9</v>
      </c>
      <c r="C658" s="3">
        <f t="shared" si="2"/>
        <v>-0.03580806875</v>
      </c>
      <c r="D658" s="113">
        <v>-0.0358</v>
      </c>
      <c r="E658" s="2">
        <v>44414.0</v>
      </c>
      <c r="F658" s="1">
        <v>16238.2</v>
      </c>
      <c r="G658" s="3">
        <f t="shared" si="3"/>
        <v>-0.003461269378</v>
      </c>
      <c r="H658" s="113">
        <v>-0.0035</v>
      </c>
    </row>
    <row r="659" ht="14.25" customHeight="1">
      <c r="A659" s="2">
        <v>44413.0</v>
      </c>
      <c r="B659" s="3">
        <v>418.9</v>
      </c>
      <c r="C659" s="3">
        <f t="shared" si="2"/>
        <v>-0.0003579525116</v>
      </c>
      <c r="D659" s="113">
        <v>-4.0E-4</v>
      </c>
      <c r="E659" s="2">
        <v>44413.0</v>
      </c>
      <c r="F659" s="1">
        <v>16294.6</v>
      </c>
      <c r="G659" s="3">
        <f t="shared" si="3"/>
        <v>0.002201884518</v>
      </c>
      <c r="H659" s="113">
        <v>0.0022</v>
      </c>
    </row>
    <row r="660" ht="14.25" customHeight="1">
      <c r="A660" s="2">
        <v>44412.0</v>
      </c>
      <c r="B660" s="3">
        <v>419.05</v>
      </c>
      <c r="C660" s="3">
        <f t="shared" si="2"/>
        <v>-0.007460918996</v>
      </c>
      <c r="D660" s="113">
        <v>-0.0075</v>
      </c>
      <c r="E660" s="2">
        <v>44412.0</v>
      </c>
      <c r="F660" s="1">
        <v>16258.8</v>
      </c>
      <c r="G660" s="3">
        <f t="shared" si="3"/>
        <v>0.007938254576</v>
      </c>
      <c r="H660" s="113">
        <v>0.0079</v>
      </c>
    </row>
    <row r="661" ht="14.25" customHeight="1">
      <c r="A661" s="2">
        <v>44411.0</v>
      </c>
      <c r="B661" s="3">
        <v>422.2</v>
      </c>
      <c r="C661" s="3">
        <f t="shared" si="2"/>
        <v>0.009806266443</v>
      </c>
      <c r="D661" s="113">
        <v>0.0098</v>
      </c>
      <c r="E661" s="2">
        <v>44411.0</v>
      </c>
      <c r="F661" s="1">
        <v>16130.75</v>
      </c>
      <c r="G661" s="3">
        <f t="shared" si="3"/>
        <v>0.01546098085</v>
      </c>
      <c r="H661" s="113">
        <v>0.0155</v>
      </c>
    </row>
    <row r="662" ht="14.25" customHeight="1">
      <c r="A662" s="2">
        <v>44410.0</v>
      </c>
      <c r="B662" s="3">
        <v>418.1</v>
      </c>
      <c r="C662" s="3">
        <f t="shared" si="2"/>
        <v>0.0169038064</v>
      </c>
      <c r="D662" s="113">
        <v>0.0169</v>
      </c>
      <c r="E662" s="2">
        <v>44410.0</v>
      </c>
      <c r="F662" s="1">
        <v>15885.15</v>
      </c>
      <c r="G662" s="3">
        <f t="shared" si="3"/>
        <v>0.007745962869</v>
      </c>
      <c r="H662" s="113">
        <v>0.0077</v>
      </c>
    </row>
    <row r="663" ht="14.25" customHeight="1">
      <c r="A663" s="2">
        <v>44407.0</v>
      </c>
      <c r="B663" s="3">
        <v>411.15</v>
      </c>
      <c r="C663" s="3">
        <f t="shared" si="2"/>
        <v>0.005871559633</v>
      </c>
      <c r="D663" s="113">
        <v>0.0059</v>
      </c>
      <c r="E663" s="2">
        <v>44407.0</v>
      </c>
      <c r="F663" s="1">
        <v>15763.05</v>
      </c>
      <c r="G663" s="3">
        <f t="shared" si="3"/>
        <v>-0.0009760147543</v>
      </c>
      <c r="H663" s="113">
        <v>-0.001</v>
      </c>
    </row>
    <row r="664" ht="14.25" customHeight="1">
      <c r="A664" s="2">
        <v>44406.0</v>
      </c>
      <c r="B664" s="3">
        <v>408.75</v>
      </c>
      <c r="C664" s="3">
        <f t="shared" si="2"/>
        <v>-0.001587689301</v>
      </c>
      <c r="D664" s="113">
        <v>-0.0016</v>
      </c>
      <c r="E664" s="2">
        <v>44406.0</v>
      </c>
      <c r="F664" s="1">
        <v>15778.45</v>
      </c>
      <c r="G664" s="3">
        <f t="shared" si="3"/>
        <v>0.004395457497</v>
      </c>
      <c r="H664" s="113">
        <v>0.0044</v>
      </c>
    </row>
    <row r="665" ht="14.25" customHeight="1">
      <c r="A665" s="2">
        <v>44405.0</v>
      </c>
      <c r="B665" s="3">
        <v>409.4</v>
      </c>
      <c r="C665" s="3">
        <f t="shared" si="2"/>
        <v>0.001467710372</v>
      </c>
      <c r="D665" s="113">
        <v>0.0015</v>
      </c>
      <c r="E665" s="2">
        <v>44405.0</v>
      </c>
      <c r="F665" s="1">
        <v>15709.4</v>
      </c>
      <c r="G665" s="3">
        <f t="shared" si="3"/>
        <v>-0.002352911291</v>
      </c>
      <c r="H665" s="113">
        <v>-0.0024</v>
      </c>
    </row>
    <row r="666" ht="14.25" customHeight="1">
      <c r="A666" s="2">
        <v>44404.0</v>
      </c>
      <c r="B666" s="3">
        <v>408.8</v>
      </c>
      <c r="C666" s="3">
        <f t="shared" si="2"/>
        <v>0.001715265866</v>
      </c>
      <c r="D666" s="113">
        <v>0.0017</v>
      </c>
      <c r="E666" s="2">
        <v>44404.0</v>
      </c>
      <c r="F666" s="1">
        <v>15746.45</v>
      </c>
      <c r="G666" s="3">
        <f t="shared" si="3"/>
        <v>-0.004929081263</v>
      </c>
      <c r="H666" s="113">
        <v>-0.0049</v>
      </c>
    </row>
    <row r="667" ht="14.25" customHeight="1">
      <c r="A667" s="2">
        <v>44403.0</v>
      </c>
      <c r="B667" s="3">
        <v>408.1</v>
      </c>
      <c r="C667" s="3">
        <f t="shared" si="2"/>
        <v>0.01441710167</v>
      </c>
      <c r="D667" s="113">
        <v>0.0144</v>
      </c>
      <c r="E667" s="2">
        <v>44403.0</v>
      </c>
      <c r="F667" s="1">
        <v>15824.45</v>
      </c>
      <c r="G667" s="3">
        <f t="shared" si="3"/>
        <v>-0.001992930143</v>
      </c>
      <c r="H667" s="113">
        <v>-0.002</v>
      </c>
    </row>
    <row r="668" ht="14.25" customHeight="1">
      <c r="A668" s="2">
        <v>44400.0</v>
      </c>
      <c r="B668" s="3">
        <v>402.3</v>
      </c>
      <c r="C668" s="3">
        <f t="shared" si="2"/>
        <v>0.005247376312</v>
      </c>
      <c r="D668" s="113">
        <v>0.0052</v>
      </c>
      <c r="E668" s="2">
        <v>44400.0</v>
      </c>
      <c r="F668" s="1">
        <v>15856.05</v>
      </c>
      <c r="G668" s="3">
        <f t="shared" si="3"/>
        <v>0.002022238302</v>
      </c>
      <c r="H668" s="113">
        <v>0.002</v>
      </c>
    </row>
    <row r="669" ht="14.25" customHeight="1">
      <c r="A669" s="2">
        <v>44399.0</v>
      </c>
      <c r="B669" s="3">
        <v>400.2</v>
      </c>
      <c r="C669" s="3">
        <f t="shared" si="2"/>
        <v>-0.01050809742</v>
      </c>
      <c r="D669" s="113">
        <v>-0.0105</v>
      </c>
      <c r="E669" s="2">
        <v>44399.0</v>
      </c>
      <c r="F669" s="1">
        <v>15824.05</v>
      </c>
      <c r="G669" s="3">
        <f t="shared" si="3"/>
        <v>0.01227922032</v>
      </c>
      <c r="H669" s="113">
        <v>0.0123</v>
      </c>
    </row>
    <row r="670" ht="14.25" customHeight="1">
      <c r="A670" s="2">
        <v>44397.0</v>
      </c>
      <c r="B670" s="3">
        <v>404.45</v>
      </c>
      <c r="C670" s="3">
        <f t="shared" si="2"/>
        <v>0.04630707541</v>
      </c>
      <c r="D670" s="113">
        <v>0.0463</v>
      </c>
      <c r="E670" s="2">
        <v>44397.0</v>
      </c>
      <c r="F670" s="1">
        <v>15632.1</v>
      </c>
      <c r="G670" s="3">
        <f t="shared" si="3"/>
        <v>-0.007636931515</v>
      </c>
      <c r="H670" s="113">
        <v>-0.0076</v>
      </c>
    </row>
    <row r="671" ht="14.25" customHeight="1">
      <c r="A671" s="2">
        <v>44396.0</v>
      </c>
      <c r="B671" s="3">
        <v>386.55</v>
      </c>
      <c r="C671" s="3">
        <f t="shared" si="2"/>
        <v>0.009137188357</v>
      </c>
      <c r="D671" s="113">
        <v>0.0091</v>
      </c>
      <c r="E671" s="2">
        <v>44396.0</v>
      </c>
      <c r="F671" s="1">
        <v>15752.4</v>
      </c>
      <c r="G671" s="3">
        <f t="shared" si="3"/>
        <v>-0.01073891254</v>
      </c>
      <c r="H671" s="113">
        <v>-0.0107</v>
      </c>
    </row>
    <row r="672" ht="14.25" customHeight="1">
      <c r="A672" s="2">
        <v>44393.0</v>
      </c>
      <c r="B672" s="3">
        <v>383.05</v>
      </c>
      <c r="C672" s="3">
        <f t="shared" si="2"/>
        <v>-0.00815639565</v>
      </c>
      <c r="D672" s="113">
        <v>-0.0082</v>
      </c>
      <c r="E672" s="2">
        <v>44393.0</v>
      </c>
      <c r="F672" s="1">
        <v>15923.4</v>
      </c>
      <c r="G672" s="3">
        <f t="shared" si="3"/>
        <v>-0.00005023800254</v>
      </c>
      <c r="H672" s="113">
        <v>-1.0E-4</v>
      </c>
    </row>
    <row r="673" ht="14.25" customHeight="1">
      <c r="A673" s="2">
        <v>44392.0</v>
      </c>
      <c r="B673" s="3">
        <v>386.2</v>
      </c>
      <c r="C673" s="3">
        <f t="shared" si="2"/>
        <v>0.03538873995</v>
      </c>
      <c r="D673" s="113">
        <v>0.0354</v>
      </c>
      <c r="E673" s="2">
        <v>44392.0</v>
      </c>
      <c r="F673" s="1">
        <v>15924.2</v>
      </c>
      <c r="G673" s="3">
        <f t="shared" si="3"/>
        <v>0.004431072383</v>
      </c>
      <c r="H673" s="113">
        <v>0.0044</v>
      </c>
    </row>
    <row r="674" ht="14.25" customHeight="1">
      <c r="A674" s="2">
        <v>44391.0</v>
      </c>
      <c r="B674" s="3">
        <v>373.0</v>
      </c>
      <c r="C674" s="3">
        <f t="shared" si="2"/>
        <v>0.01097709717</v>
      </c>
      <c r="D674" s="113">
        <v>0.011</v>
      </c>
      <c r="E674" s="2">
        <v>44391.0</v>
      </c>
      <c r="F674" s="1">
        <v>15853.95</v>
      </c>
      <c r="G674" s="3">
        <f t="shared" si="3"/>
        <v>0.002630854996</v>
      </c>
      <c r="H674" s="113">
        <v>0.0026</v>
      </c>
    </row>
    <row r="675" ht="14.25" customHeight="1">
      <c r="A675" s="2">
        <v>44390.0</v>
      </c>
      <c r="B675" s="3">
        <v>368.95</v>
      </c>
      <c r="C675" s="3">
        <f t="shared" si="2"/>
        <v>-0.00753194351</v>
      </c>
      <c r="D675" s="113">
        <v>-0.0075</v>
      </c>
      <c r="E675" s="2">
        <v>44390.0</v>
      </c>
      <c r="F675" s="1">
        <v>15812.35</v>
      </c>
      <c r="G675" s="3">
        <f t="shared" si="3"/>
        <v>0.007630985305</v>
      </c>
      <c r="H675" s="113">
        <v>0.0076</v>
      </c>
    </row>
    <row r="676" ht="14.25" customHeight="1">
      <c r="A676" s="2">
        <v>44389.0</v>
      </c>
      <c r="B676" s="3">
        <v>371.75</v>
      </c>
      <c r="C676" s="3">
        <f t="shared" si="2"/>
        <v>0.02241474147</v>
      </c>
      <c r="D676" s="113">
        <v>0.0224</v>
      </c>
      <c r="E676" s="2">
        <v>44389.0</v>
      </c>
      <c r="F676" s="1">
        <v>15692.6</v>
      </c>
      <c r="G676" s="3">
        <f t="shared" si="3"/>
        <v>0.0001784598911</v>
      </c>
      <c r="H676" s="113">
        <v>2.0E-4</v>
      </c>
    </row>
    <row r="677" ht="14.25" customHeight="1">
      <c r="A677" s="2">
        <v>44386.0</v>
      </c>
      <c r="B677" s="3">
        <v>363.6</v>
      </c>
      <c r="C677" s="3">
        <f t="shared" si="2"/>
        <v>0.0079002079</v>
      </c>
      <c r="D677" s="113">
        <v>0.0079</v>
      </c>
      <c r="E677" s="2">
        <v>44386.0</v>
      </c>
      <c r="F677" s="1">
        <v>15689.8</v>
      </c>
      <c r="G677" s="3">
        <f t="shared" si="3"/>
        <v>-0.002422446735</v>
      </c>
      <c r="H677" s="113">
        <v>-0.0024</v>
      </c>
    </row>
    <row r="678" ht="14.25" customHeight="1">
      <c r="A678" s="2">
        <v>44385.0</v>
      </c>
      <c r="B678" s="3">
        <v>360.75</v>
      </c>
      <c r="C678" s="3">
        <f t="shared" si="2"/>
        <v>0.009232060428</v>
      </c>
      <c r="D678" s="113">
        <v>0.0092</v>
      </c>
      <c r="E678" s="2">
        <v>44385.0</v>
      </c>
      <c r="F678" s="1">
        <v>15727.9</v>
      </c>
      <c r="G678" s="3">
        <f t="shared" si="3"/>
        <v>-0.009556255963</v>
      </c>
      <c r="H678" s="113">
        <v>-0.0096</v>
      </c>
    </row>
    <row r="679" ht="14.25" customHeight="1">
      <c r="A679" s="2">
        <v>44384.0</v>
      </c>
      <c r="B679" s="3">
        <v>357.45</v>
      </c>
      <c r="C679" s="3">
        <f t="shared" si="2"/>
        <v>0.01591587324</v>
      </c>
      <c r="D679" s="113">
        <v>0.0159</v>
      </c>
      <c r="E679" s="2">
        <v>44384.0</v>
      </c>
      <c r="F679" s="1">
        <v>15879.65</v>
      </c>
      <c r="G679" s="3">
        <f t="shared" si="3"/>
        <v>0.003881592464</v>
      </c>
      <c r="H679" s="113">
        <v>0.0039</v>
      </c>
    </row>
    <row r="680" ht="14.25" customHeight="1">
      <c r="A680" s="2">
        <v>44383.0</v>
      </c>
      <c r="B680" s="3">
        <v>351.85</v>
      </c>
      <c r="C680" s="3">
        <f t="shared" si="2"/>
        <v>0.03394064061</v>
      </c>
      <c r="D680" s="113">
        <v>0.0339</v>
      </c>
      <c r="E680" s="2">
        <v>44383.0</v>
      </c>
      <c r="F680" s="1">
        <v>15818.25</v>
      </c>
      <c r="G680" s="3">
        <f t="shared" si="3"/>
        <v>-0.001016776817</v>
      </c>
      <c r="H680" s="113">
        <v>-0.001</v>
      </c>
    </row>
    <row r="681" ht="14.25" customHeight="1">
      <c r="A681" s="2">
        <v>44382.0</v>
      </c>
      <c r="B681" s="3">
        <v>340.3</v>
      </c>
      <c r="C681" s="3">
        <f t="shared" si="2"/>
        <v>0.003095062638</v>
      </c>
      <c r="D681" s="113">
        <v>0.0031</v>
      </c>
      <c r="E681" s="2">
        <v>44382.0</v>
      </c>
      <c r="F681" s="1">
        <v>15834.35</v>
      </c>
      <c r="G681" s="3">
        <f t="shared" si="3"/>
        <v>0.00713322563</v>
      </c>
      <c r="H681" s="113">
        <v>0.0071</v>
      </c>
    </row>
    <row r="682" ht="14.25" customHeight="1">
      <c r="A682" s="2">
        <v>44379.0</v>
      </c>
      <c r="B682" s="3">
        <v>339.25</v>
      </c>
      <c r="C682" s="3">
        <f t="shared" si="2"/>
        <v>-0.003085512783</v>
      </c>
      <c r="D682" s="113">
        <v>-0.0031</v>
      </c>
      <c r="E682" s="2">
        <v>44379.0</v>
      </c>
      <c r="F682" s="1">
        <v>15722.2</v>
      </c>
      <c r="G682" s="3">
        <f t="shared" si="3"/>
        <v>0.002691326531</v>
      </c>
      <c r="H682" s="113">
        <v>0.0027</v>
      </c>
    </row>
    <row r="683" ht="14.25" customHeight="1">
      <c r="A683" s="2">
        <v>44378.0</v>
      </c>
      <c r="B683" s="3">
        <v>340.3</v>
      </c>
      <c r="C683" s="3">
        <f t="shared" si="2"/>
        <v>-0.001027447527</v>
      </c>
      <c r="D683" s="113">
        <v>-0.001</v>
      </c>
      <c r="E683" s="2">
        <v>44378.0</v>
      </c>
      <c r="F683" s="1">
        <v>15680.0</v>
      </c>
      <c r="G683" s="3">
        <f t="shared" si="3"/>
        <v>-0.00263969723</v>
      </c>
      <c r="H683" s="113">
        <v>-0.0026</v>
      </c>
    </row>
    <row r="684" ht="14.25" customHeight="1">
      <c r="A684" s="2">
        <v>44377.0</v>
      </c>
      <c r="B684" s="3">
        <v>340.65</v>
      </c>
      <c r="C684" s="3">
        <f t="shared" si="2"/>
        <v>-0.01088850174</v>
      </c>
      <c r="D684" s="113">
        <v>-0.0109</v>
      </c>
      <c r="E684" s="2">
        <v>44377.0</v>
      </c>
      <c r="F684" s="1">
        <v>15721.5</v>
      </c>
      <c r="G684" s="3">
        <f t="shared" si="3"/>
        <v>-0.001711279523</v>
      </c>
      <c r="H684" s="113">
        <v>-0.0017</v>
      </c>
    </row>
    <row r="685" ht="14.25" customHeight="1">
      <c r="A685" s="2">
        <v>44376.0</v>
      </c>
      <c r="B685" s="3">
        <v>344.4</v>
      </c>
      <c r="C685" s="3">
        <f t="shared" si="2"/>
        <v>0.0001452011035</v>
      </c>
      <c r="D685" s="113">
        <v>1.0E-4</v>
      </c>
      <c r="E685" s="2">
        <v>44376.0</v>
      </c>
      <c r="F685" s="1">
        <v>15748.45</v>
      </c>
      <c r="G685" s="3">
        <f t="shared" si="3"/>
        <v>-0.004189140483</v>
      </c>
      <c r="H685" s="113">
        <v>-0.0042</v>
      </c>
    </row>
    <row r="686" ht="14.25" customHeight="1">
      <c r="A686" s="2">
        <v>44375.0</v>
      </c>
      <c r="B686" s="3">
        <v>344.35</v>
      </c>
      <c r="C686" s="3">
        <f t="shared" si="2"/>
        <v>-0.01063065651</v>
      </c>
      <c r="D686" s="113">
        <v>-0.0106</v>
      </c>
      <c r="E686" s="2">
        <v>44375.0</v>
      </c>
      <c r="F686" s="1">
        <v>15814.7</v>
      </c>
      <c r="G686" s="3">
        <f t="shared" si="3"/>
        <v>-0.002878246697</v>
      </c>
      <c r="H686" s="113">
        <v>-0.0029</v>
      </c>
    </row>
    <row r="687" ht="14.25" customHeight="1">
      <c r="A687" s="2">
        <v>44372.0</v>
      </c>
      <c r="B687" s="3">
        <v>348.05</v>
      </c>
      <c r="C687" s="3">
        <f t="shared" si="2"/>
        <v>0.004473304473</v>
      </c>
      <c r="D687" s="113">
        <v>0.0045</v>
      </c>
      <c r="E687" s="2">
        <v>44372.0</v>
      </c>
      <c r="F687" s="1">
        <v>15860.35</v>
      </c>
      <c r="G687" s="3">
        <f t="shared" si="3"/>
        <v>0.004426726281</v>
      </c>
      <c r="H687" s="113">
        <v>0.0044</v>
      </c>
    </row>
    <row r="688" ht="14.25" customHeight="1">
      <c r="A688" s="2">
        <v>44371.0</v>
      </c>
      <c r="B688" s="3">
        <v>346.5</v>
      </c>
      <c r="C688" s="3">
        <f t="shared" si="2"/>
        <v>0.003911342894</v>
      </c>
      <c r="D688" s="113">
        <v>0.0039</v>
      </c>
      <c r="E688" s="2">
        <v>44371.0</v>
      </c>
      <c r="F688" s="1">
        <v>15790.45</v>
      </c>
      <c r="G688" s="3">
        <f t="shared" si="3"/>
        <v>0.00659784088</v>
      </c>
      <c r="H688" s="113">
        <v>0.0066</v>
      </c>
    </row>
    <row r="689" ht="14.25" customHeight="1">
      <c r="A689" s="2">
        <v>44370.0</v>
      </c>
      <c r="B689" s="3">
        <v>345.15</v>
      </c>
      <c r="C689" s="3">
        <f t="shared" si="2"/>
        <v>-0.003176895307</v>
      </c>
      <c r="D689" s="113">
        <v>-0.0032</v>
      </c>
      <c r="E689" s="2">
        <v>44370.0</v>
      </c>
      <c r="F689" s="1">
        <v>15686.95</v>
      </c>
      <c r="G689" s="3">
        <f t="shared" si="3"/>
        <v>-0.005439761614</v>
      </c>
      <c r="H689" s="113">
        <v>-0.0054</v>
      </c>
    </row>
    <row r="690" ht="14.25" customHeight="1">
      <c r="A690" s="2">
        <v>44369.0</v>
      </c>
      <c r="B690" s="3">
        <v>346.25</v>
      </c>
      <c r="C690" s="3">
        <f t="shared" si="2"/>
        <v>0.00435097897</v>
      </c>
      <c r="D690" s="113">
        <v>0.0044</v>
      </c>
      <c r="E690" s="2">
        <v>44369.0</v>
      </c>
      <c r="F690" s="1">
        <v>15772.75</v>
      </c>
      <c r="G690" s="3">
        <f t="shared" si="3"/>
        <v>0.001667037119</v>
      </c>
      <c r="H690" s="113">
        <v>0.0017</v>
      </c>
    </row>
    <row r="691" ht="14.25" customHeight="1">
      <c r="A691" s="2">
        <v>44368.0</v>
      </c>
      <c r="B691" s="3">
        <v>344.75</v>
      </c>
      <c r="C691" s="3">
        <f t="shared" si="2"/>
        <v>0.01010840902</v>
      </c>
      <c r="D691" s="113">
        <v>0.0101</v>
      </c>
      <c r="E691" s="2">
        <v>44368.0</v>
      </c>
      <c r="F691" s="1">
        <v>15746.5</v>
      </c>
      <c r="G691" s="3">
        <f t="shared" si="3"/>
        <v>0.004026563202</v>
      </c>
      <c r="H691" s="113">
        <v>0.004</v>
      </c>
    </row>
    <row r="692" ht="14.25" customHeight="1">
      <c r="A692" s="2">
        <v>44365.0</v>
      </c>
      <c r="B692" s="3">
        <v>341.3</v>
      </c>
      <c r="C692" s="3">
        <f t="shared" si="2"/>
        <v>-0.01429602888</v>
      </c>
      <c r="D692" s="113">
        <v>-0.0143</v>
      </c>
      <c r="E692" s="2">
        <v>44365.0</v>
      </c>
      <c r="F692" s="1">
        <v>15683.35</v>
      </c>
      <c r="G692" s="3">
        <f t="shared" si="3"/>
        <v>-0.0005130198708</v>
      </c>
      <c r="H692" s="113">
        <v>-5.0E-4</v>
      </c>
    </row>
    <row r="693" ht="14.25" customHeight="1">
      <c r="A693" s="2">
        <v>44364.0</v>
      </c>
      <c r="B693" s="3">
        <v>346.25</v>
      </c>
      <c r="C693" s="3">
        <f t="shared" si="2"/>
        <v>0.02168781351</v>
      </c>
      <c r="D693" s="113">
        <v>0.0217</v>
      </c>
      <c r="E693" s="2">
        <v>44364.0</v>
      </c>
      <c r="F693" s="1">
        <v>15691.4</v>
      </c>
      <c r="G693" s="3">
        <f t="shared" si="3"/>
        <v>-0.004829539148</v>
      </c>
      <c r="H693" s="113">
        <v>-0.0048</v>
      </c>
    </row>
    <row r="694" ht="14.25" customHeight="1">
      <c r="A694" s="2">
        <v>44363.0</v>
      </c>
      <c r="B694" s="3">
        <v>338.9</v>
      </c>
      <c r="C694" s="3">
        <f t="shared" si="2"/>
        <v>-0.007468150534</v>
      </c>
      <c r="D694" s="113">
        <v>-0.0075</v>
      </c>
      <c r="E694" s="2">
        <v>44363.0</v>
      </c>
      <c r="F694" s="1">
        <v>15767.55</v>
      </c>
      <c r="G694" s="3">
        <f t="shared" si="3"/>
        <v>-0.006408620445</v>
      </c>
      <c r="H694" s="113">
        <v>-0.0064</v>
      </c>
    </row>
    <row r="695" ht="14.25" customHeight="1">
      <c r="A695" s="2">
        <v>44362.0</v>
      </c>
      <c r="B695" s="3">
        <v>341.45</v>
      </c>
      <c r="C695" s="3">
        <f t="shared" si="2"/>
        <v>0.003231967093</v>
      </c>
      <c r="D695" s="113">
        <v>0.0032</v>
      </c>
      <c r="E695" s="2">
        <v>44362.0</v>
      </c>
      <c r="F695" s="1">
        <v>15869.25</v>
      </c>
      <c r="G695" s="3">
        <f t="shared" si="3"/>
        <v>0.003630188751</v>
      </c>
      <c r="H695" s="113">
        <v>0.0036</v>
      </c>
    </row>
    <row r="696" ht="14.25" customHeight="1">
      <c r="A696" s="2">
        <v>44361.0</v>
      </c>
      <c r="B696" s="3">
        <v>340.35</v>
      </c>
      <c r="C696" s="3">
        <f t="shared" si="2"/>
        <v>0.007847201658</v>
      </c>
      <c r="D696" s="113">
        <v>0.0078</v>
      </c>
      <c r="E696" s="2">
        <v>44361.0</v>
      </c>
      <c r="F696" s="1">
        <v>15811.85</v>
      </c>
      <c r="G696" s="3">
        <f t="shared" si="3"/>
        <v>0.0007911717887</v>
      </c>
      <c r="H696" s="113">
        <v>8.0E-4</v>
      </c>
    </row>
    <row r="697" ht="14.25" customHeight="1">
      <c r="A697" s="2">
        <v>44358.0</v>
      </c>
      <c r="B697" s="3">
        <v>337.7</v>
      </c>
      <c r="C697" s="3">
        <f t="shared" si="2"/>
        <v>-0.01127214171</v>
      </c>
      <c r="D697" s="113">
        <v>-0.0113</v>
      </c>
      <c r="E697" s="2">
        <v>44358.0</v>
      </c>
      <c r="F697" s="1">
        <v>15799.35</v>
      </c>
      <c r="G697" s="3">
        <f t="shared" si="3"/>
        <v>0.003914155454</v>
      </c>
      <c r="H697" s="113">
        <v>0.0039</v>
      </c>
    </row>
    <row r="698" ht="14.25" customHeight="1">
      <c r="A698" s="2">
        <v>44357.0</v>
      </c>
      <c r="B698" s="3">
        <v>341.55</v>
      </c>
      <c r="C698" s="3">
        <f t="shared" si="2"/>
        <v>0.02153432032</v>
      </c>
      <c r="D698" s="113">
        <v>0.0215</v>
      </c>
      <c r="E698" s="2">
        <v>44357.0</v>
      </c>
      <c r="F698" s="1">
        <v>15737.75</v>
      </c>
      <c r="G698" s="3">
        <f t="shared" si="3"/>
        <v>0.006549261769</v>
      </c>
      <c r="H698" s="113">
        <v>0.0065</v>
      </c>
    </row>
    <row r="699" ht="14.25" customHeight="1">
      <c r="A699" s="2">
        <v>44356.0</v>
      </c>
      <c r="B699" s="3">
        <v>334.35</v>
      </c>
      <c r="C699" s="3">
        <f t="shared" si="2"/>
        <v>-0.01762891141</v>
      </c>
      <c r="D699" s="113">
        <v>-0.0176</v>
      </c>
      <c r="E699" s="2">
        <v>44356.0</v>
      </c>
      <c r="F699" s="1">
        <v>15635.35</v>
      </c>
      <c r="G699" s="3">
        <f t="shared" si="3"/>
        <v>-0.006654976779</v>
      </c>
      <c r="H699" s="113">
        <v>-0.0067</v>
      </c>
    </row>
    <row r="700" ht="14.25" customHeight="1">
      <c r="A700" s="2">
        <v>44355.0</v>
      </c>
      <c r="B700" s="3">
        <v>340.35</v>
      </c>
      <c r="C700" s="3">
        <f t="shared" si="2"/>
        <v>0.003834242737</v>
      </c>
      <c r="D700" s="113">
        <v>0.0038</v>
      </c>
      <c r="E700" s="2">
        <v>44355.0</v>
      </c>
      <c r="F700" s="1">
        <v>15740.1</v>
      </c>
      <c r="G700" s="3">
        <f t="shared" si="3"/>
        <v>-0.000733256516</v>
      </c>
      <c r="H700" s="113">
        <v>-7.0E-4</v>
      </c>
    </row>
    <row r="701" ht="14.25" customHeight="1">
      <c r="A701" s="2">
        <v>44354.0</v>
      </c>
      <c r="B701" s="3">
        <v>339.05</v>
      </c>
      <c r="C701" s="3">
        <f t="shared" si="2"/>
        <v>0.02108116248</v>
      </c>
      <c r="D701" s="113">
        <v>0.0211</v>
      </c>
      <c r="E701" s="2">
        <v>44354.0</v>
      </c>
      <c r="F701" s="1">
        <v>15751.65</v>
      </c>
      <c r="G701" s="3">
        <f t="shared" si="3"/>
        <v>0.005194556564</v>
      </c>
      <c r="H701" s="113">
        <v>0.0052</v>
      </c>
    </row>
    <row r="702" ht="14.25" customHeight="1">
      <c r="A702" s="2">
        <v>44351.0</v>
      </c>
      <c r="B702" s="3">
        <v>332.05</v>
      </c>
      <c r="C702" s="3">
        <f t="shared" si="2"/>
        <v>-0.005689474472</v>
      </c>
      <c r="D702" s="113">
        <v>-0.0057</v>
      </c>
      <c r="E702" s="2">
        <v>44351.0</v>
      </c>
      <c r="F702" s="1">
        <v>15670.25</v>
      </c>
      <c r="G702" s="3">
        <f t="shared" si="3"/>
        <v>-0.001281042169</v>
      </c>
      <c r="H702" s="113">
        <v>-0.0013</v>
      </c>
    </row>
    <row r="703" ht="14.25" customHeight="1">
      <c r="A703" s="2">
        <v>44350.0</v>
      </c>
      <c r="B703" s="3">
        <v>333.95</v>
      </c>
      <c r="C703" s="3">
        <f t="shared" si="2"/>
        <v>0.008607671398</v>
      </c>
      <c r="D703" s="113">
        <v>0.0086</v>
      </c>
      <c r="E703" s="2">
        <v>44350.0</v>
      </c>
      <c r="F703" s="1">
        <v>15690.35</v>
      </c>
      <c r="G703" s="3">
        <f t="shared" si="3"/>
        <v>0.007328488335</v>
      </c>
      <c r="H703" s="113">
        <v>0.0073</v>
      </c>
    </row>
    <row r="704" ht="14.25" customHeight="1">
      <c r="A704" s="2">
        <v>44349.0</v>
      </c>
      <c r="B704" s="3">
        <v>331.1</v>
      </c>
      <c r="C704" s="3">
        <f t="shared" si="2"/>
        <v>0.02128315854</v>
      </c>
      <c r="D704" s="113">
        <v>0.0213</v>
      </c>
      <c r="E704" s="2">
        <v>44349.0</v>
      </c>
      <c r="F704" s="1">
        <v>15576.2</v>
      </c>
      <c r="G704" s="3">
        <f t="shared" si="3"/>
        <v>0.00008667820236</v>
      </c>
      <c r="H704" s="113">
        <v>1.0E-4</v>
      </c>
    </row>
    <row r="705" ht="14.25" customHeight="1">
      <c r="A705" s="2">
        <v>44348.0</v>
      </c>
      <c r="B705" s="3">
        <v>324.2</v>
      </c>
      <c r="C705" s="3">
        <f t="shared" si="2"/>
        <v>-0.007955936353</v>
      </c>
      <c r="D705" s="113">
        <v>-0.008</v>
      </c>
      <c r="E705" s="2">
        <v>44348.0</v>
      </c>
      <c r="F705" s="1">
        <v>15574.85</v>
      </c>
      <c r="G705" s="3">
        <f t="shared" si="3"/>
        <v>-0.0005101778884</v>
      </c>
      <c r="H705" s="113">
        <v>-5.0E-4</v>
      </c>
    </row>
    <row r="706" ht="14.25" customHeight="1">
      <c r="A706" s="2">
        <v>44347.0</v>
      </c>
      <c r="B706" s="3">
        <v>326.8</v>
      </c>
      <c r="C706" s="3">
        <f t="shared" si="2"/>
        <v>0.003531398741</v>
      </c>
      <c r="D706" s="113">
        <v>0.0035</v>
      </c>
      <c r="E706" s="2">
        <v>44347.0</v>
      </c>
      <c r="F706" s="1">
        <v>15582.8</v>
      </c>
      <c r="G706" s="3">
        <f t="shared" si="3"/>
        <v>0.009533126237</v>
      </c>
      <c r="H706" s="113">
        <v>0.0095</v>
      </c>
    </row>
    <row r="707" ht="14.25" customHeight="1">
      <c r="A707" s="2">
        <v>44344.0</v>
      </c>
      <c r="B707" s="3">
        <v>325.65</v>
      </c>
      <c r="C707" s="3">
        <f t="shared" si="2"/>
        <v>-0.01348076341</v>
      </c>
      <c r="D707" s="113">
        <v>-0.0135</v>
      </c>
      <c r="E707" s="2">
        <v>44344.0</v>
      </c>
      <c r="F707" s="1">
        <v>15435.65</v>
      </c>
      <c r="G707" s="3">
        <f t="shared" si="3"/>
        <v>0.006376382609</v>
      </c>
      <c r="H707" s="113">
        <v>0.0064</v>
      </c>
    </row>
    <row r="708" ht="14.25" customHeight="1">
      <c r="A708" s="2">
        <v>44343.0</v>
      </c>
      <c r="B708" s="3">
        <v>330.1</v>
      </c>
      <c r="C708" s="3">
        <f t="shared" si="2"/>
        <v>0.02166511916</v>
      </c>
      <c r="D708" s="113">
        <v>0.0217</v>
      </c>
      <c r="E708" s="2">
        <v>44343.0</v>
      </c>
      <c r="F708" s="1">
        <v>15337.85</v>
      </c>
      <c r="G708" s="3">
        <f t="shared" si="3"/>
        <v>0.00237885952</v>
      </c>
      <c r="H708" s="113">
        <v>0.0024</v>
      </c>
    </row>
    <row r="709" ht="14.25" customHeight="1">
      <c r="A709" s="2">
        <v>44342.0</v>
      </c>
      <c r="B709" s="3">
        <v>323.1</v>
      </c>
      <c r="C709" s="3">
        <f t="shared" si="2"/>
        <v>0.002482159479</v>
      </c>
      <c r="D709" s="113">
        <v>0.0025</v>
      </c>
      <c r="E709" s="2">
        <v>44342.0</v>
      </c>
      <c r="F709" s="1">
        <v>15301.45</v>
      </c>
      <c r="G709" s="3">
        <f t="shared" si="3"/>
        <v>0.006115021583</v>
      </c>
      <c r="H709" s="113">
        <v>0.0061</v>
      </c>
    </row>
    <row r="710" ht="14.25" customHeight="1">
      <c r="A710" s="2">
        <v>44341.0</v>
      </c>
      <c r="B710" s="3">
        <v>322.3</v>
      </c>
      <c r="C710" s="3">
        <f t="shared" si="2"/>
        <v>-0.0119558553</v>
      </c>
      <c r="D710" s="113">
        <v>-0.012</v>
      </c>
      <c r="E710" s="2">
        <v>44341.0</v>
      </c>
      <c r="F710" s="1">
        <v>15208.45</v>
      </c>
      <c r="G710" s="3">
        <f t="shared" si="3"/>
        <v>0.0007073438744</v>
      </c>
      <c r="H710" s="113">
        <v>7.0E-4</v>
      </c>
    </row>
    <row r="711" ht="14.25" customHeight="1">
      <c r="A711" s="2">
        <v>44340.0</v>
      </c>
      <c r="B711" s="3">
        <v>326.2</v>
      </c>
      <c r="C711" s="3">
        <f t="shared" si="2"/>
        <v>0.01477679266</v>
      </c>
      <c r="D711" s="113">
        <v>0.0148</v>
      </c>
      <c r="E711" s="2">
        <v>44340.0</v>
      </c>
      <c r="F711" s="1">
        <v>15197.7</v>
      </c>
      <c r="G711" s="3">
        <f t="shared" si="3"/>
        <v>0.001476082845</v>
      </c>
      <c r="H711" s="113">
        <v>0.0015</v>
      </c>
    </row>
    <row r="712" ht="14.25" customHeight="1">
      <c r="A712" s="2">
        <v>44337.0</v>
      </c>
      <c r="B712" s="3">
        <v>321.45</v>
      </c>
      <c r="C712" s="3">
        <f t="shared" si="2"/>
        <v>0.00453125</v>
      </c>
      <c r="D712" s="113">
        <v>0.0045</v>
      </c>
      <c r="E712" s="2">
        <v>44337.0</v>
      </c>
      <c r="F712" s="1">
        <v>15175.3</v>
      </c>
      <c r="G712" s="3">
        <f t="shared" si="3"/>
        <v>0.01806313544</v>
      </c>
      <c r="H712" s="113">
        <v>0.0181</v>
      </c>
    </row>
    <row r="713" ht="14.25" customHeight="1">
      <c r="A713" s="2">
        <v>44336.0</v>
      </c>
      <c r="B713" s="3">
        <v>320.0</v>
      </c>
      <c r="C713" s="3">
        <f t="shared" si="2"/>
        <v>0.007398079647</v>
      </c>
      <c r="D713" s="113">
        <v>0.0074</v>
      </c>
      <c r="E713" s="2">
        <v>44336.0</v>
      </c>
      <c r="F713" s="1">
        <v>14906.05</v>
      </c>
      <c r="G713" s="3">
        <f t="shared" si="3"/>
        <v>-0.008256737291</v>
      </c>
      <c r="H713" s="113">
        <v>-0.0083</v>
      </c>
    </row>
    <row r="714" ht="14.25" customHeight="1">
      <c r="A714" s="2">
        <v>44335.0</v>
      </c>
      <c r="B714" s="3">
        <v>317.65</v>
      </c>
      <c r="C714" s="3">
        <f t="shared" si="2"/>
        <v>0.006336131792</v>
      </c>
      <c r="D714" s="113">
        <v>0.0063</v>
      </c>
      <c r="E714" s="2">
        <v>44335.0</v>
      </c>
      <c r="F714" s="1">
        <v>15030.15</v>
      </c>
      <c r="G714" s="3">
        <f t="shared" si="3"/>
        <v>-0.005159483985</v>
      </c>
      <c r="H714" s="113">
        <v>-0.0052</v>
      </c>
    </row>
    <row r="715" ht="14.25" customHeight="1">
      <c r="A715" s="2">
        <v>44334.0</v>
      </c>
      <c r="B715" s="3">
        <v>315.65</v>
      </c>
      <c r="C715" s="3">
        <f t="shared" si="2"/>
        <v>0.01756931012</v>
      </c>
      <c r="D715" s="113">
        <v>0.0176</v>
      </c>
      <c r="E715" s="2">
        <v>44334.0</v>
      </c>
      <c r="F715" s="1">
        <v>15108.1</v>
      </c>
      <c r="G715" s="3">
        <f t="shared" si="3"/>
        <v>0.01239349601</v>
      </c>
      <c r="H715" s="113">
        <v>0.0124</v>
      </c>
    </row>
    <row r="716" ht="14.25" customHeight="1">
      <c r="A716" s="2">
        <v>44333.0</v>
      </c>
      <c r="B716" s="3">
        <v>310.2</v>
      </c>
      <c r="C716" s="3">
        <f t="shared" si="2"/>
        <v>0.01009443178</v>
      </c>
      <c r="D716" s="113">
        <v>0.0101</v>
      </c>
      <c r="E716" s="2">
        <v>44333.0</v>
      </c>
      <c r="F716" s="1">
        <v>14923.15</v>
      </c>
      <c r="G716" s="3">
        <f t="shared" si="3"/>
        <v>0.01671572034</v>
      </c>
      <c r="H716" s="113">
        <v>0.0167</v>
      </c>
    </row>
    <row r="717" ht="14.25" customHeight="1">
      <c r="A717" s="2">
        <v>44330.0</v>
      </c>
      <c r="B717" s="3">
        <v>307.1</v>
      </c>
      <c r="C717" s="3">
        <f t="shared" si="2"/>
        <v>-0.006309658631</v>
      </c>
      <c r="D717" s="113">
        <v>-0.0063</v>
      </c>
      <c r="E717" s="2">
        <v>44330.0</v>
      </c>
      <c r="F717" s="1">
        <v>14677.8</v>
      </c>
      <c r="G717" s="3">
        <f t="shared" si="3"/>
        <v>-0.001272411799</v>
      </c>
      <c r="H717" s="113">
        <v>-0.0013</v>
      </c>
    </row>
    <row r="718" ht="14.25" customHeight="1">
      <c r="A718" s="2">
        <v>44328.0</v>
      </c>
      <c r="B718" s="3">
        <v>309.05</v>
      </c>
      <c r="C718" s="3">
        <f t="shared" si="2"/>
        <v>-0.01857732614</v>
      </c>
      <c r="D718" s="113">
        <v>-0.0186</v>
      </c>
      <c r="E718" s="2">
        <v>44328.0</v>
      </c>
      <c r="F718" s="1">
        <v>14696.5</v>
      </c>
      <c r="G718" s="3">
        <f t="shared" si="3"/>
        <v>-0.01038668081</v>
      </c>
      <c r="H718" s="113">
        <v>-0.0104</v>
      </c>
    </row>
    <row r="719" ht="14.25" customHeight="1">
      <c r="A719" s="2">
        <v>44327.0</v>
      </c>
      <c r="B719" s="3">
        <v>314.9</v>
      </c>
      <c r="C719" s="3">
        <f t="shared" si="2"/>
        <v>0.01140195921</v>
      </c>
      <c r="D719" s="113">
        <v>0.0114</v>
      </c>
      <c r="E719" s="2">
        <v>44327.0</v>
      </c>
      <c r="F719" s="1">
        <v>14850.75</v>
      </c>
      <c r="G719" s="3">
        <f t="shared" si="3"/>
        <v>-0.006130227173</v>
      </c>
      <c r="H719" s="113">
        <v>-0.0061</v>
      </c>
    </row>
    <row r="720" ht="14.25" customHeight="1">
      <c r="A720" s="2">
        <v>44326.0</v>
      </c>
      <c r="B720" s="3">
        <v>311.35</v>
      </c>
      <c r="C720" s="3">
        <f t="shared" si="2"/>
        <v>-0.002882305845</v>
      </c>
      <c r="D720" s="113">
        <v>-0.0029</v>
      </c>
      <c r="E720" s="2">
        <v>44326.0</v>
      </c>
      <c r="F720" s="1">
        <v>14942.35</v>
      </c>
      <c r="G720" s="3">
        <f t="shared" si="3"/>
        <v>0.008041475665</v>
      </c>
      <c r="H720" s="113">
        <v>0.008</v>
      </c>
    </row>
    <row r="721" ht="14.25" customHeight="1">
      <c r="A721" s="2">
        <v>44323.0</v>
      </c>
      <c r="B721" s="3">
        <v>312.25</v>
      </c>
      <c r="C721" s="3">
        <f t="shared" si="2"/>
        <v>-0.006838422392</v>
      </c>
      <c r="D721" s="113">
        <v>-0.0068</v>
      </c>
      <c r="E721" s="2">
        <v>44323.0</v>
      </c>
      <c r="F721" s="1">
        <v>14823.15</v>
      </c>
      <c r="G721" s="3">
        <f t="shared" si="3"/>
        <v>0.006679207867</v>
      </c>
      <c r="H721" s="113">
        <v>0.0067</v>
      </c>
    </row>
    <row r="722" ht="14.25" customHeight="1">
      <c r="A722" s="2">
        <v>44322.0</v>
      </c>
      <c r="B722" s="3">
        <v>314.4</v>
      </c>
      <c r="C722" s="3">
        <f t="shared" si="2"/>
        <v>0.009471825333</v>
      </c>
      <c r="D722" s="113">
        <v>0.0095</v>
      </c>
      <c r="E722" s="2">
        <v>44322.0</v>
      </c>
      <c r="F722" s="1">
        <v>14724.8</v>
      </c>
      <c r="G722" s="3">
        <f t="shared" si="3"/>
        <v>0.007316397418</v>
      </c>
      <c r="H722" s="113">
        <v>0.0073</v>
      </c>
    </row>
    <row r="723" ht="14.25" customHeight="1">
      <c r="A723" s="2">
        <v>44321.0</v>
      </c>
      <c r="B723" s="3">
        <v>311.45</v>
      </c>
      <c r="C723" s="3">
        <f t="shared" si="2"/>
        <v>0.01466036814</v>
      </c>
      <c r="D723" s="113">
        <v>0.0147</v>
      </c>
      <c r="E723" s="2">
        <v>44321.0</v>
      </c>
      <c r="F723" s="1">
        <v>14617.85</v>
      </c>
      <c r="G723" s="3">
        <f t="shared" si="3"/>
        <v>0.0083709861</v>
      </c>
      <c r="H723" s="113">
        <v>0.0084</v>
      </c>
    </row>
    <row r="724" ht="14.25" customHeight="1">
      <c r="A724" s="2">
        <v>44320.0</v>
      </c>
      <c r="B724" s="3">
        <v>306.95</v>
      </c>
      <c r="C724" s="3">
        <f t="shared" si="2"/>
        <v>-0.01508102038</v>
      </c>
      <c r="D724" s="113">
        <v>-0.0151</v>
      </c>
      <c r="E724" s="2">
        <v>44320.0</v>
      </c>
      <c r="F724" s="1">
        <v>14496.5</v>
      </c>
      <c r="G724" s="3">
        <f t="shared" si="3"/>
        <v>-0.009406080982</v>
      </c>
      <c r="H724" s="113">
        <v>-0.0094</v>
      </c>
    </row>
    <row r="725" ht="14.25" customHeight="1">
      <c r="A725" s="2">
        <v>44319.0</v>
      </c>
      <c r="B725" s="3">
        <v>311.65</v>
      </c>
      <c r="C725" s="3">
        <f t="shared" si="2"/>
        <v>0.008412878175</v>
      </c>
      <c r="D725" s="113">
        <v>0.0084</v>
      </c>
      <c r="E725" s="2">
        <v>44319.0</v>
      </c>
      <c r="F725" s="1">
        <v>14634.15</v>
      </c>
      <c r="G725" s="3">
        <f t="shared" si="3"/>
        <v>0.0002084600611</v>
      </c>
      <c r="H725" s="113">
        <v>2.0E-4</v>
      </c>
    </row>
    <row r="726" ht="14.25" customHeight="1">
      <c r="A726" s="2">
        <v>44316.0</v>
      </c>
      <c r="B726" s="3">
        <v>309.05</v>
      </c>
      <c r="C726" s="3">
        <f t="shared" si="2"/>
        <v>-0.01592103168</v>
      </c>
      <c r="D726" s="113">
        <v>-0.0159</v>
      </c>
      <c r="E726" s="2">
        <v>44316.0</v>
      </c>
      <c r="F726" s="1">
        <v>14631.1</v>
      </c>
      <c r="G726" s="3">
        <f t="shared" si="3"/>
        <v>-0.01771076006</v>
      </c>
      <c r="H726" s="113">
        <v>-0.0177</v>
      </c>
    </row>
    <row r="727" ht="14.25" customHeight="1">
      <c r="A727" s="2">
        <v>44315.0</v>
      </c>
      <c r="B727" s="3">
        <v>314.05</v>
      </c>
      <c r="C727" s="3">
        <f t="shared" si="2"/>
        <v>0.0168366521</v>
      </c>
      <c r="D727" s="113">
        <v>0.0168</v>
      </c>
      <c r="E727" s="2">
        <v>44315.0</v>
      </c>
      <c r="F727" s="1">
        <v>14894.9</v>
      </c>
      <c r="G727" s="3">
        <f t="shared" si="3"/>
        <v>0.002041770521</v>
      </c>
      <c r="H727" s="113">
        <v>0.002</v>
      </c>
    </row>
    <row r="728" ht="14.25" customHeight="1">
      <c r="A728" s="2">
        <v>44314.0</v>
      </c>
      <c r="B728" s="3">
        <v>308.85</v>
      </c>
      <c r="C728" s="3">
        <f t="shared" si="2"/>
        <v>0.007502854347</v>
      </c>
      <c r="D728" s="113">
        <v>0.0075</v>
      </c>
      <c r="E728" s="2">
        <v>44314.0</v>
      </c>
      <c r="F728" s="1">
        <v>14864.55</v>
      </c>
      <c r="G728" s="3">
        <f t="shared" si="3"/>
        <v>0.01443385507</v>
      </c>
      <c r="H728" s="113">
        <v>0.0144</v>
      </c>
    </row>
    <row r="729" ht="14.25" customHeight="1">
      <c r="A729" s="2">
        <v>44313.0</v>
      </c>
      <c r="B729" s="3">
        <v>306.55</v>
      </c>
      <c r="C729" s="3">
        <f t="shared" si="2"/>
        <v>0.01054887094</v>
      </c>
      <c r="D729" s="113">
        <v>0.0105</v>
      </c>
      <c r="E729" s="2">
        <v>44313.0</v>
      </c>
      <c r="F729" s="1">
        <v>14653.05</v>
      </c>
      <c r="G729" s="3">
        <f t="shared" si="3"/>
        <v>0.01160165689</v>
      </c>
      <c r="H729" s="113">
        <v>0.0116</v>
      </c>
    </row>
    <row r="730" ht="14.25" customHeight="1">
      <c r="A730" s="2">
        <v>44312.0</v>
      </c>
      <c r="B730" s="3">
        <v>303.35</v>
      </c>
      <c r="C730" s="3">
        <f t="shared" si="2"/>
        <v>0.02760840108</v>
      </c>
      <c r="D730" s="113">
        <v>0.0276</v>
      </c>
      <c r="E730" s="2">
        <v>44312.0</v>
      </c>
      <c r="F730" s="1">
        <v>14485.0</v>
      </c>
      <c r="G730" s="3">
        <f t="shared" si="3"/>
        <v>0.01001649078</v>
      </c>
      <c r="H730" s="113">
        <v>0.01</v>
      </c>
    </row>
    <row r="731" ht="14.25" customHeight="1">
      <c r="A731" s="2">
        <v>44309.0</v>
      </c>
      <c r="B731" s="3">
        <v>295.2</v>
      </c>
      <c r="C731" s="3">
        <f t="shared" si="2"/>
        <v>-0.001353179973</v>
      </c>
      <c r="D731" s="113">
        <v>-0.0014</v>
      </c>
      <c r="E731" s="2">
        <v>44309.0</v>
      </c>
      <c r="F731" s="1">
        <v>14341.35</v>
      </c>
      <c r="G731" s="3">
        <f t="shared" si="3"/>
        <v>-0.004498078945</v>
      </c>
      <c r="H731" s="113">
        <v>-0.0045</v>
      </c>
    </row>
    <row r="732" ht="14.25" customHeight="1">
      <c r="A732" s="2">
        <v>44308.0</v>
      </c>
      <c r="B732" s="3">
        <v>295.6</v>
      </c>
      <c r="C732" s="3">
        <f t="shared" si="2"/>
        <v>-0.0003381805884</v>
      </c>
      <c r="D732" s="113">
        <v>-3.0E-4</v>
      </c>
      <c r="E732" s="2">
        <v>44308.0</v>
      </c>
      <c r="F732" s="1">
        <v>14406.15</v>
      </c>
      <c r="G732" s="3">
        <f t="shared" si="3"/>
        <v>0.007676757785</v>
      </c>
      <c r="H732" s="113">
        <v>0.0077</v>
      </c>
    </row>
    <row r="733" ht="14.25" customHeight="1">
      <c r="A733" s="2">
        <v>44306.0</v>
      </c>
      <c r="B733" s="3">
        <v>295.7</v>
      </c>
      <c r="C733" s="3">
        <f t="shared" si="2"/>
        <v>-0.01744475827</v>
      </c>
      <c r="D733" s="113">
        <v>-0.0174</v>
      </c>
      <c r="E733" s="2">
        <v>44306.0</v>
      </c>
      <c r="F733" s="1">
        <v>14296.4</v>
      </c>
      <c r="G733" s="3">
        <f t="shared" si="3"/>
        <v>-0.004390836696</v>
      </c>
      <c r="H733" s="113">
        <v>-0.0044</v>
      </c>
    </row>
    <row r="734" ht="14.25" customHeight="1">
      <c r="A734" s="2">
        <v>44305.0</v>
      </c>
      <c r="B734" s="3">
        <v>300.95</v>
      </c>
      <c r="C734" s="3">
        <f t="shared" si="2"/>
        <v>0.0008313934154</v>
      </c>
      <c r="D734" s="113">
        <v>8.0E-4</v>
      </c>
      <c r="E734" s="2">
        <v>44305.0</v>
      </c>
      <c r="F734" s="1">
        <v>14359.45</v>
      </c>
      <c r="G734" s="3">
        <f t="shared" si="3"/>
        <v>-0.01767701817</v>
      </c>
      <c r="H734" s="113">
        <v>-0.0177</v>
      </c>
    </row>
    <row r="735" ht="14.25" customHeight="1">
      <c r="A735" s="2">
        <v>44302.0</v>
      </c>
      <c r="B735" s="3">
        <v>300.7</v>
      </c>
      <c r="C735" s="3">
        <f t="shared" si="2"/>
        <v>0.01863143631</v>
      </c>
      <c r="D735" s="113">
        <v>0.0186</v>
      </c>
      <c r="E735" s="2">
        <v>44302.0</v>
      </c>
      <c r="F735" s="1">
        <v>14617.85</v>
      </c>
      <c r="G735" s="3">
        <f t="shared" si="3"/>
        <v>0.002496322382</v>
      </c>
      <c r="H735" s="113">
        <v>0.0025</v>
      </c>
    </row>
    <row r="736" ht="14.25" customHeight="1">
      <c r="A736" s="2">
        <v>44301.0</v>
      </c>
      <c r="B736" s="3">
        <v>295.2</v>
      </c>
      <c r="C736" s="3">
        <f t="shared" si="2"/>
        <v>-0.02348660271</v>
      </c>
      <c r="D736" s="113">
        <v>-0.0235</v>
      </c>
      <c r="E736" s="2">
        <v>44301.0</v>
      </c>
      <c r="F736" s="1">
        <v>14581.45</v>
      </c>
      <c r="G736" s="3">
        <f t="shared" si="3"/>
        <v>0.005284457559</v>
      </c>
      <c r="H736" s="113">
        <v>0.0053</v>
      </c>
    </row>
    <row r="737" ht="14.25" customHeight="1">
      <c r="A737" s="2">
        <v>44299.0</v>
      </c>
      <c r="B737" s="3">
        <v>302.3</v>
      </c>
      <c r="C737" s="3">
        <f t="shared" si="2"/>
        <v>-0.006572461387</v>
      </c>
      <c r="D737" s="113">
        <v>-0.0066</v>
      </c>
      <c r="E737" s="2">
        <v>44299.0</v>
      </c>
      <c r="F737" s="1">
        <v>14504.8</v>
      </c>
      <c r="G737" s="3">
        <f t="shared" si="3"/>
        <v>0.01355619532</v>
      </c>
      <c r="H737" s="113">
        <v>0.0136</v>
      </c>
    </row>
    <row r="738" ht="14.25" customHeight="1">
      <c r="A738" s="2">
        <v>44298.0</v>
      </c>
      <c r="B738" s="3">
        <v>304.3</v>
      </c>
      <c r="C738" s="3">
        <f t="shared" si="2"/>
        <v>-0.0380907223</v>
      </c>
      <c r="D738" s="113">
        <v>-0.0381</v>
      </c>
      <c r="E738" s="2">
        <v>44298.0</v>
      </c>
      <c r="F738" s="1">
        <v>14310.8</v>
      </c>
      <c r="G738" s="3">
        <f t="shared" si="3"/>
        <v>-0.03532560154</v>
      </c>
      <c r="H738" s="113">
        <v>-0.0353</v>
      </c>
    </row>
    <row r="739" ht="14.25" customHeight="1">
      <c r="A739" s="2">
        <v>44295.0</v>
      </c>
      <c r="B739" s="3">
        <v>316.35</v>
      </c>
      <c r="C739" s="3">
        <f t="shared" si="2"/>
        <v>-0.01387157107</v>
      </c>
      <c r="D739" s="113">
        <v>-0.0139</v>
      </c>
      <c r="E739" s="2">
        <v>44295.0</v>
      </c>
      <c r="F739" s="1">
        <v>14834.85</v>
      </c>
      <c r="G739" s="3">
        <f t="shared" si="3"/>
        <v>-0.002618698651</v>
      </c>
      <c r="H739" s="113">
        <v>-0.0026</v>
      </c>
    </row>
    <row r="740" ht="14.25" customHeight="1">
      <c r="A740" s="2">
        <v>44294.0</v>
      </c>
      <c r="B740" s="3">
        <v>320.8</v>
      </c>
      <c r="C740" s="3">
        <f t="shared" si="2"/>
        <v>0.03936497651</v>
      </c>
      <c r="D740" s="113">
        <v>0.0394</v>
      </c>
      <c r="E740" s="2">
        <v>44294.0</v>
      </c>
      <c r="F740" s="1">
        <v>14873.8</v>
      </c>
      <c r="G740" s="3">
        <f t="shared" si="3"/>
        <v>0.003694568815</v>
      </c>
      <c r="H740" s="113">
        <v>0.0037</v>
      </c>
    </row>
    <row r="741" ht="14.25" customHeight="1">
      <c r="A741" s="2">
        <v>44293.0</v>
      </c>
      <c r="B741" s="3">
        <v>308.65</v>
      </c>
      <c r="C741" s="3">
        <f t="shared" si="2"/>
        <v>0.01031096563</v>
      </c>
      <c r="D741" s="113">
        <v>0.0103</v>
      </c>
      <c r="E741" s="2">
        <v>44293.0</v>
      </c>
      <c r="F741" s="1">
        <v>14819.05</v>
      </c>
      <c r="G741" s="3">
        <f t="shared" si="3"/>
        <v>0.009231450267</v>
      </c>
      <c r="H741" s="113">
        <v>0.0092</v>
      </c>
    </row>
    <row r="742" ht="14.25" customHeight="1">
      <c r="A742" s="2">
        <v>44292.0</v>
      </c>
      <c r="B742" s="3">
        <v>305.5</v>
      </c>
      <c r="C742" s="3">
        <f t="shared" si="2"/>
        <v>-0.001797091978</v>
      </c>
      <c r="D742" s="113">
        <v>-0.0018</v>
      </c>
      <c r="E742" s="2">
        <v>44292.0</v>
      </c>
      <c r="F742" s="1">
        <v>14683.5</v>
      </c>
      <c r="G742" s="3">
        <f t="shared" si="3"/>
        <v>0.003122053861</v>
      </c>
      <c r="H742" s="113">
        <v>0.0031</v>
      </c>
    </row>
    <row r="743" ht="14.25" customHeight="1">
      <c r="A743" s="2">
        <v>44291.0</v>
      </c>
      <c r="B743" s="3">
        <v>306.05</v>
      </c>
      <c r="C743" s="3">
        <f t="shared" si="2"/>
        <v>-0.01591639871</v>
      </c>
      <c r="D743" s="113">
        <v>-0.0159</v>
      </c>
      <c r="E743" s="2">
        <v>44291.0</v>
      </c>
      <c r="F743" s="1">
        <v>14637.8</v>
      </c>
      <c r="G743" s="3">
        <f t="shared" si="3"/>
        <v>-0.01543987328</v>
      </c>
      <c r="H743" s="113">
        <v>-0.0154</v>
      </c>
    </row>
    <row r="744" ht="14.25" customHeight="1">
      <c r="A744" s="2">
        <v>44287.0</v>
      </c>
      <c r="B744" s="3">
        <v>311.0</v>
      </c>
      <c r="D744" s="113">
        <v>0.007</v>
      </c>
      <c r="E744" s="2">
        <v>44287.0</v>
      </c>
      <c r="F744" s="1">
        <v>14867.35</v>
      </c>
      <c r="H744" s="113">
        <v>0.012</v>
      </c>
    </row>
    <row r="745" ht="14.25" customHeight="1">
      <c r="A745" s="2"/>
      <c r="E745" s="2"/>
      <c r="F745" s="1"/>
    </row>
    <row r="746" ht="14.25" customHeight="1">
      <c r="A746" s="2"/>
      <c r="E746" s="2"/>
      <c r="F746" s="1"/>
    </row>
    <row r="747" ht="14.25" customHeight="1">
      <c r="A747" s="2"/>
      <c r="E747" s="2"/>
      <c r="F747" s="1"/>
    </row>
    <row r="748" ht="14.25" customHeight="1">
      <c r="A748" s="2"/>
      <c r="E748" s="2"/>
      <c r="F748" s="1"/>
    </row>
    <row r="749" ht="14.25" customHeight="1">
      <c r="A749" s="2"/>
      <c r="E749" s="2"/>
      <c r="F749" s="1"/>
    </row>
    <row r="750" ht="14.25" customHeight="1">
      <c r="A750" s="2"/>
      <c r="E750" s="2"/>
      <c r="F750" s="1"/>
    </row>
    <row r="751" ht="14.25" customHeight="1">
      <c r="A751" s="2"/>
      <c r="E751" s="2"/>
      <c r="F751" s="1"/>
    </row>
    <row r="752" ht="14.25" customHeight="1">
      <c r="A752" s="2"/>
      <c r="E752" s="2"/>
      <c r="F752" s="1"/>
    </row>
    <row r="753" ht="14.25" customHeight="1">
      <c r="A753" s="2"/>
      <c r="E753" s="2"/>
      <c r="F753" s="1"/>
    </row>
    <row r="754" ht="14.25" customHeight="1">
      <c r="A754" s="2"/>
      <c r="E754" s="2"/>
      <c r="F754" s="1"/>
    </row>
    <row r="755" ht="14.25" customHeight="1">
      <c r="A755" s="2"/>
      <c r="E755" s="2"/>
      <c r="F755" s="1"/>
    </row>
    <row r="756" ht="14.25" customHeight="1">
      <c r="A756" s="2"/>
      <c r="E756" s="2"/>
      <c r="F756" s="1"/>
    </row>
    <row r="757" ht="14.25" customHeight="1">
      <c r="A757" s="2"/>
      <c r="E757" s="2"/>
      <c r="F757" s="1"/>
    </row>
    <row r="758" ht="14.25" customHeight="1">
      <c r="A758" s="2"/>
      <c r="E758" s="2"/>
      <c r="F758" s="1"/>
    </row>
    <row r="759" ht="14.25" customHeight="1">
      <c r="A759" s="2"/>
      <c r="E759" s="2"/>
      <c r="F759" s="1"/>
    </row>
    <row r="760" ht="14.25" customHeight="1">
      <c r="A760" s="2"/>
      <c r="E760" s="2"/>
      <c r="F760" s="1"/>
    </row>
    <row r="761" ht="14.25" customHeight="1">
      <c r="A761" s="2"/>
      <c r="E761" s="2"/>
      <c r="F761" s="1"/>
    </row>
    <row r="762" ht="14.25" customHeight="1">
      <c r="A762" s="2"/>
      <c r="E762" s="2"/>
      <c r="F762" s="1"/>
    </row>
    <row r="763" ht="14.25" customHeight="1">
      <c r="A763" s="2"/>
      <c r="E763" s="2"/>
      <c r="F763" s="1"/>
    </row>
    <row r="764" ht="14.25" customHeight="1">
      <c r="A764" s="2"/>
      <c r="E764" s="2"/>
      <c r="F764" s="1"/>
    </row>
    <row r="765" ht="14.25" customHeight="1">
      <c r="A765" s="2"/>
      <c r="E765" s="2"/>
      <c r="F765" s="1"/>
    </row>
    <row r="766" ht="14.25" customHeight="1">
      <c r="A766" s="2"/>
      <c r="E766" s="2"/>
      <c r="F766" s="1"/>
    </row>
    <row r="767" ht="14.25" customHeight="1">
      <c r="A767" s="2"/>
      <c r="E767" s="2"/>
      <c r="F767" s="1"/>
    </row>
    <row r="768" ht="14.25" customHeight="1">
      <c r="A768" s="2"/>
      <c r="E768" s="2"/>
      <c r="F768" s="1"/>
    </row>
    <row r="769" ht="14.25" customHeight="1">
      <c r="A769" s="2"/>
      <c r="E769" s="2"/>
      <c r="F769" s="1"/>
    </row>
    <row r="770" ht="14.25" customHeight="1">
      <c r="A770" s="2"/>
      <c r="E770" s="2"/>
      <c r="F770" s="1"/>
    </row>
    <row r="771" ht="14.25" customHeight="1">
      <c r="A771" s="2"/>
      <c r="E771" s="2"/>
      <c r="F771" s="1"/>
    </row>
    <row r="772" ht="14.25" customHeight="1">
      <c r="A772" s="2"/>
      <c r="E772" s="2"/>
      <c r="F772" s="1"/>
    </row>
    <row r="773" ht="14.25" customHeight="1">
      <c r="A773" s="2"/>
      <c r="E773" s="2"/>
      <c r="F773" s="1"/>
    </row>
    <row r="774" ht="14.25" customHeight="1">
      <c r="A774" s="2"/>
      <c r="E774" s="2"/>
      <c r="F774" s="1"/>
    </row>
    <row r="775" ht="14.25" customHeight="1">
      <c r="A775" s="2"/>
      <c r="E775" s="2"/>
      <c r="F775" s="1"/>
    </row>
    <row r="776" ht="14.25" customHeight="1">
      <c r="A776" s="2"/>
      <c r="E776" s="2"/>
      <c r="F776" s="1"/>
    </row>
    <row r="777" ht="14.25" customHeight="1">
      <c r="A777" s="2"/>
      <c r="E777" s="2"/>
      <c r="F777" s="1"/>
    </row>
    <row r="778" ht="14.25" customHeight="1">
      <c r="A778" s="2"/>
      <c r="E778" s="2"/>
      <c r="F778" s="1"/>
    </row>
    <row r="779" ht="14.25" customHeight="1">
      <c r="A779" s="2"/>
      <c r="E779" s="2"/>
      <c r="F779" s="1"/>
    </row>
    <row r="780" ht="14.25" customHeight="1">
      <c r="A780" s="2"/>
      <c r="E780" s="2"/>
      <c r="F780" s="1"/>
    </row>
    <row r="781" ht="14.25" customHeight="1">
      <c r="A781" s="2"/>
      <c r="E781" s="2"/>
      <c r="F781" s="1"/>
    </row>
    <row r="782" ht="14.25" customHeight="1">
      <c r="A782" s="2"/>
      <c r="E782" s="2"/>
      <c r="F782" s="1"/>
    </row>
    <row r="783" ht="14.25" customHeight="1">
      <c r="A783" s="2"/>
      <c r="E783" s="2"/>
      <c r="F783" s="1"/>
    </row>
    <row r="784" ht="14.25" customHeight="1">
      <c r="A784" s="2"/>
      <c r="E784" s="2"/>
      <c r="F784" s="1"/>
    </row>
    <row r="785" ht="14.25" customHeight="1">
      <c r="A785" s="2"/>
      <c r="E785" s="2"/>
      <c r="F785" s="1"/>
    </row>
    <row r="786" ht="14.25" customHeight="1">
      <c r="A786" s="2"/>
      <c r="E786" s="2"/>
      <c r="F786" s="1"/>
    </row>
    <row r="787" ht="14.25" customHeight="1">
      <c r="A787" s="2"/>
      <c r="E787" s="2"/>
      <c r="F787" s="1"/>
    </row>
    <row r="788" ht="14.25" customHeight="1">
      <c r="A788" s="2"/>
      <c r="E788" s="2"/>
      <c r="F788" s="1"/>
    </row>
    <row r="789" ht="14.25" customHeight="1">
      <c r="A789" s="2"/>
      <c r="E789" s="2"/>
      <c r="F789" s="1"/>
    </row>
    <row r="790" ht="14.25" customHeight="1">
      <c r="A790" s="2"/>
      <c r="E790" s="2"/>
      <c r="F790" s="1"/>
    </row>
    <row r="791" ht="14.25" customHeight="1">
      <c r="A791" s="2"/>
      <c r="E791" s="2"/>
      <c r="F791" s="1"/>
    </row>
    <row r="792" ht="14.25" customHeight="1">
      <c r="A792" s="2"/>
      <c r="E792" s="2"/>
      <c r="F792" s="1"/>
    </row>
    <row r="793" ht="14.25" customHeight="1">
      <c r="A793" s="2"/>
      <c r="E793" s="2"/>
      <c r="F793" s="1"/>
    </row>
    <row r="794" ht="14.25" customHeight="1">
      <c r="A794" s="2"/>
      <c r="E794" s="2"/>
      <c r="F794" s="1"/>
    </row>
    <row r="795" ht="14.25" customHeight="1">
      <c r="A795" s="2"/>
      <c r="E795" s="2"/>
      <c r="F795" s="1"/>
    </row>
    <row r="796" ht="14.25" customHeight="1">
      <c r="A796" s="2"/>
      <c r="E796" s="2"/>
      <c r="F796" s="1"/>
    </row>
    <row r="797" ht="14.25" customHeight="1">
      <c r="A797" s="2"/>
      <c r="E797" s="2"/>
      <c r="F797" s="1"/>
    </row>
    <row r="798" ht="14.25" customHeight="1">
      <c r="A798" s="2"/>
      <c r="E798" s="2"/>
      <c r="F798" s="1"/>
    </row>
    <row r="799" ht="14.25" customHeight="1">
      <c r="A799" s="2"/>
      <c r="E799" s="2"/>
      <c r="F799" s="1"/>
    </row>
    <row r="800" ht="14.25" customHeight="1">
      <c r="A800" s="2"/>
      <c r="E800" s="2"/>
      <c r="F800" s="1"/>
    </row>
    <row r="801" ht="14.25" customHeight="1">
      <c r="A801" s="2"/>
      <c r="E801" s="2"/>
      <c r="F801" s="1"/>
    </row>
    <row r="802" ht="14.25" customHeight="1">
      <c r="A802" s="2"/>
      <c r="E802" s="2"/>
      <c r="F802" s="1"/>
    </row>
    <row r="803" ht="14.25" customHeight="1">
      <c r="A803" s="2"/>
      <c r="E803" s="2"/>
      <c r="F803" s="1"/>
    </row>
    <row r="804" ht="14.25" customHeight="1">
      <c r="A804" s="2"/>
      <c r="E804" s="2"/>
      <c r="F804" s="1"/>
    </row>
    <row r="805" ht="14.25" customHeight="1">
      <c r="A805" s="2"/>
      <c r="E805" s="2"/>
      <c r="F805" s="1"/>
    </row>
    <row r="806" ht="14.25" customHeight="1">
      <c r="A806" s="2"/>
      <c r="E806" s="2"/>
      <c r="F806" s="1"/>
    </row>
    <row r="807" ht="14.25" customHeight="1">
      <c r="A807" s="2"/>
      <c r="E807" s="2"/>
      <c r="F807" s="1"/>
    </row>
    <row r="808" ht="14.25" customHeight="1">
      <c r="A808" s="2"/>
      <c r="E808" s="2"/>
      <c r="F808" s="1"/>
    </row>
    <row r="809" ht="14.25" customHeight="1">
      <c r="A809" s="2"/>
      <c r="E809" s="2"/>
      <c r="F809" s="1"/>
    </row>
    <row r="810" ht="14.25" customHeight="1">
      <c r="A810" s="2"/>
      <c r="E810" s="2"/>
      <c r="F810" s="1"/>
    </row>
    <row r="811" ht="14.25" customHeight="1">
      <c r="A811" s="2"/>
      <c r="E811" s="2"/>
      <c r="F811" s="1"/>
    </row>
    <row r="812" ht="14.25" customHeight="1">
      <c r="A812" s="2"/>
      <c r="E812" s="2"/>
      <c r="F812" s="1"/>
    </row>
    <row r="813" ht="14.25" customHeight="1">
      <c r="A813" s="2"/>
      <c r="E813" s="2"/>
      <c r="F813" s="1"/>
    </row>
    <row r="814" ht="14.25" customHeight="1">
      <c r="A814" s="2"/>
      <c r="E814" s="2"/>
      <c r="F814" s="1"/>
    </row>
    <row r="815" ht="14.25" customHeight="1">
      <c r="A815" s="2"/>
      <c r="E815" s="2"/>
      <c r="F815" s="1"/>
    </row>
    <row r="816" ht="14.25" customHeight="1">
      <c r="A816" s="2"/>
      <c r="E816" s="2"/>
      <c r="F816" s="1"/>
    </row>
    <row r="817" ht="14.25" customHeight="1">
      <c r="A817" s="2"/>
      <c r="E817" s="2"/>
      <c r="F817" s="1"/>
    </row>
    <row r="818" ht="14.25" customHeight="1">
      <c r="A818" s="2"/>
      <c r="E818" s="2"/>
      <c r="F818" s="1"/>
    </row>
    <row r="819" ht="14.25" customHeight="1">
      <c r="A819" s="2"/>
      <c r="E819" s="2"/>
      <c r="F819" s="1"/>
    </row>
    <row r="820" ht="14.25" customHeight="1">
      <c r="A820" s="2"/>
      <c r="E820" s="2"/>
      <c r="F820" s="1"/>
    </row>
    <row r="821" ht="14.25" customHeight="1">
      <c r="A821" s="2"/>
      <c r="E821" s="2"/>
      <c r="F821" s="1"/>
    </row>
    <row r="822" ht="14.25" customHeight="1">
      <c r="A822" s="2"/>
      <c r="E822" s="2"/>
      <c r="F822" s="1"/>
    </row>
    <row r="823" ht="14.25" customHeight="1">
      <c r="A823" s="2"/>
      <c r="E823" s="2"/>
      <c r="F823" s="1"/>
    </row>
    <row r="824" ht="14.25" customHeight="1">
      <c r="A824" s="2"/>
      <c r="E824" s="2"/>
      <c r="F824" s="1"/>
    </row>
    <row r="825" ht="14.25" customHeight="1">
      <c r="A825" s="2"/>
      <c r="E825" s="2"/>
      <c r="F825" s="1"/>
    </row>
    <row r="826" ht="14.25" customHeight="1">
      <c r="A826" s="2"/>
      <c r="E826" s="2"/>
      <c r="F826" s="1"/>
    </row>
    <row r="827" ht="14.25" customHeight="1">
      <c r="A827" s="2"/>
      <c r="E827" s="2"/>
      <c r="F827" s="1"/>
    </row>
    <row r="828" ht="14.25" customHeight="1">
      <c r="A828" s="2"/>
      <c r="E828" s="2"/>
      <c r="F828" s="1"/>
    </row>
    <row r="829" ht="14.25" customHeight="1">
      <c r="A829" s="2"/>
      <c r="E829" s="2"/>
      <c r="F829" s="1"/>
    </row>
    <row r="830" ht="14.25" customHeight="1">
      <c r="A830" s="2"/>
      <c r="E830" s="2"/>
      <c r="F830" s="1"/>
    </row>
    <row r="831" ht="14.25" customHeight="1">
      <c r="A831" s="2"/>
      <c r="E831" s="2"/>
      <c r="F831" s="1"/>
    </row>
    <row r="832" ht="14.25" customHeight="1">
      <c r="A832" s="2"/>
      <c r="E832" s="2"/>
      <c r="F832" s="1"/>
    </row>
    <row r="833" ht="14.25" customHeight="1">
      <c r="A833" s="2"/>
      <c r="E833" s="2"/>
      <c r="F833" s="1"/>
    </row>
    <row r="834" ht="14.25" customHeight="1">
      <c r="A834" s="2"/>
      <c r="E834" s="2"/>
      <c r="F834" s="1"/>
    </row>
    <row r="835" ht="14.25" customHeight="1">
      <c r="A835" s="2"/>
      <c r="E835" s="2"/>
      <c r="F835" s="1"/>
    </row>
    <row r="836" ht="14.25" customHeight="1">
      <c r="A836" s="2"/>
      <c r="E836" s="2"/>
      <c r="F836" s="1"/>
    </row>
    <row r="837" ht="14.25" customHeight="1">
      <c r="A837" s="2"/>
      <c r="E837" s="2"/>
      <c r="F837" s="1"/>
    </row>
    <row r="838" ht="14.25" customHeight="1">
      <c r="A838" s="2"/>
      <c r="E838" s="2"/>
      <c r="F838" s="1"/>
    </row>
    <row r="839" ht="14.25" customHeight="1">
      <c r="A839" s="2"/>
      <c r="E839" s="2"/>
      <c r="F839" s="1"/>
    </row>
    <row r="840" ht="14.25" customHeight="1">
      <c r="A840" s="2"/>
      <c r="E840" s="2"/>
      <c r="F840" s="1"/>
    </row>
    <row r="841" ht="14.25" customHeight="1">
      <c r="A841" s="2"/>
      <c r="E841" s="2"/>
      <c r="F841" s="1"/>
    </row>
    <row r="842" ht="14.25" customHeight="1">
      <c r="A842" s="2"/>
      <c r="E842" s="2"/>
      <c r="F842" s="1"/>
    </row>
    <row r="843" ht="14.25" customHeight="1">
      <c r="A843" s="2"/>
      <c r="E843" s="2"/>
      <c r="F843" s="1"/>
    </row>
    <row r="844" ht="14.25" customHeight="1">
      <c r="A844" s="2"/>
      <c r="E844" s="2"/>
      <c r="F844" s="1"/>
    </row>
    <row r="845" ht="14.25" customHeight="1">
      <c r="A845" s="2"/>
      <c r="E845" s="2"/>
      <c r="F845" s="1"/>
    </row>
    <row r="846" ht="14.25" customHeight="1">
      <c r="A846" s="2"/>
      <c r="E846" s="2"/>
      <c r="F846" s="1"/>
    </row>
    <row r="847" ht="14.25" customHeight="1">
      <c r="A847" s="2"/>
      <c r="E847" s="2"/>
      <c r="F847" s="1"/>
    </row>
    <row r="848" ht="14.25" customHeight="1">
      <c r="A848" s="2"/>
      <c r="E848" s="2"/>
      <c r="F848" s="1"/>
    </row>
    <row r="849" ht="14.25" customHeight="1">
      <c r="A849" s="2"/>
      <c r="E849" s="2"/>
      <c r="F849" s="1"/>
    </row>
    <row r="850" ht="14.25" customHeight="1">
      <c r="A850" s="2"/>
      <c r="E850" s="2"/>
      <c r="F850" s="1"/>
    </row>
    <row r="851" ht="14.25" customHeight="1">
      <c r="A851" s="2"/>
      <c r="E851" s="2"/>
      <c r="F851" s="1"/>
    </row>
    <row r="852" ht="14.25" customHeight="1">
      <c r="A852" s="2"/>
      <c r="E852" s="2"/>
      <c r="F852" s="1"/>
    </row>
    <row r="853" ht="14.25" customHeight="1">
      <c r="A853" s="2"/>
      <c r="E853" s="2"/>
      <c r="F853" s="1"/>
    </row>
    <row r="854" ht="14.25" customHeight="1">
      <c r="A854" s="2"/>
      <c r="E854" s="2"/>
      <c r="F854" s="1"/>
    </row>
    <row r="855" ht="14.25" customHeight="1">
      <c r="A855" s="2"/>
      <c r="E855" s="2"/>
      <c r="F855" s="1"/>
    </row>
    <row r="856" ht="14.25" customHeight="1">
      <c r="A856" s="2"/>
      <c r="E856" s="2"/>
      <c r="F856" s="1"/>
    </row>
    <row r="857" ht="14.25" customHeight="1">
      <c r="A857" s="2"/>
      <c r="E857" s="2"/>
      <c r="F857" s="1"/>
    </row>
    <row r="858" ht="14.25" customHeight="1">
      <c r="A858" s="2"/>
      <c r="E858" s="2"/>
      <c r="F858" s="1"/>
    </row>
    <row r="859" ht="14.25" customHeight="1">
      <c r="A859" s="2"/>
      <c r="E859" s="2"/>
      <c r="F859" s="1"/>
    </row>
    <row r="860" ht="14.25" customHeight="1">
      <c r="A860" s="2"/>
      <c r="E860" s="2"/>
      <c r="F860" s="1"/>
    </row>
    <row r="861" ht="14.25" customHeight="1">
      <c r="A861" s="2"/>
      <c r="E861" s="2"/>
      <c r="F861" s="1"/>
    </row>
    <row r="862" ht="14.25" customHeight="1">
      <c r="A862" s="2"/>
      <c r="E862" s="2"/>
      <c r="F862" s="1"/>
    </row>
    <row r="863" ht="14.25" customHeight="1">
      <c r="A863" s="2"/>
      <c r="E863" s="2"/>
      <c r="F863" s="1"/>
    </row>
    <row r="864" ht="14.25" customHeight="1">
      <c r="A864" s="2"/>
      <c r="E864" s="2"/>
      <c r="F864" s="1"/>
    </row>
    <row r="865" ht="14.25" customHeight="1">
      <c r="A865" s="2"/>
      <c r="E865" s="2"/>
      <c r="F865" s="1"/>
    </row>
    <row r="866" ht="14.25" customHeight="1">
      <c r="A866" s="2"/>
      <c r="E866" s="2"/>
      <c r="F866" s="1"/>
    </row>
    <row r="867" ht="14.25" customHeight="1">
      <c r="A867" s="2"/>
      <c r="E867" s="2"/>
      <c r="F867" s="1"/>
    </row>
    <row r="868" ht="14.25" customHeight="1">
      <c r="A868" s="2"/>
      <c r="E868" s="2"/>
      <c r="F868" s="1"/>
    </row>
    <row r="869" ht="14.25" customHeight="1">
      <c r="A869" s="2"/>
      <c r="E869" s="2"/>
      <c r="F869" s="1"/>
    </row>
    <row r="870" ht="14.25" customHeight="1">
      <c r="A870" s="2"/>
      <c r="E870" s="2"/>
      <c r="F870" s="1"/>
    </row>
    <row r="871" ht="14.25" customHeight="1">
      <c r="A871" s="2"/>
      <c r="E871" s="2"/>
      <c r="F871" s="1"/>
    </row>
    <row r="872" ht="14.25" customHeight="1">
      <c r="A872" s="2"/>
      <c r="E872" s="2"/>
      <c r="F872" s="1"/>
    </row>
    <row r="873" ht="14.25" customHeight="1">
      <c r="A873" s="2"/>
      <c r="E873" s="2"/>
      <c r="F873" s="1"/>
    </row>
    <row r="874" ht="14.25" customHeight="1">
      <c r="A874" s="2"/>
      <c r="E874" s="2"/>
      <c r="F874" s="1"/>
    </row>
    <row r="875" ht="14.25" customHeight="1">
      <c r="A875" s="2"/>
      <c r="E875" s="2"/>
      <c r="F875" s="1"/>
    </row>
    <row r="876" ht="14.25" customHeight="1">
      <c r="A876" s="2"/>
      <c r="E876" s="2"/>
      <c r="F876" s="1"/>
    </row>
    <row r="877" ht="14.25" customHeight="1">
      <c r="A877" s="2"/>
      <c r="E877" s="2"/>
      <c r="F877" s="1"/>
    </row>
    <row r="878" ht="14.25" customHeight="1">
      <c r="A878" s="2"/>
      <c r="E878" s="2"/>
      <c r="F878" s="1"/>
    </row>
    <row r="879" ht="14.25" customHeight="1">
      <c r="A879" s="2"/>
      <c r="E879" s="2"/>
      <c r="F879" s="1"/>
    </row>
    <row r="880" ht="14.25" customHeight="1">
      <c r="A880" s="2"/>
      <c r="E880" s="2"/>
      <c r="F880" s="1"/>
    </row>
    <row r="881" ht="14.25" customHeight="1">
      <c r="A881" s="2"/>
      <c r="E881" s="2"/>
      <c r="F881" s="1"/>
    </row>
    <row r="882" ht="14.25" customHeight="1">
      <c r="A882" s="2"/>
      <c r="E882" s="2"/>
      <c r="F882" s="1"/>
    </row>
    <row r="883" ht="14.25" customHeight="1">
      <c r="A883" s="2"/>
      <c r="E883" s="2"/>
      <c r="F883" s="1"/>
    </row>
    <row r="884" ht="14.25" customHeight="1">
      <c r="A884" s="2"/>
      <c r="E884" s="2"/>
      <c r="F884" s="1"/>
    </row>
    <row r="885" ht="14.25" customHeight="1">
      <c r="A885" s="2"/>
      <c r="E885" s="2"/>
      <c r="F885" s="1"/>
    </row>
    <row r="886" ht="14.25" customHeight="1">
      <c r="A886" s="2"/>
      <c r="E886" s="2"/>
      <c r="F886" s="1"/>
    </row>
    <row r="887" ht="14.25" customHeight="1">
      <c r="A887" s="2"/>
      <c r="E887" s="2"/>
      <c r="F887" s="1"/>
    </row>
    <row r="888" ht="14.25" customHeight="1">
      <c r="A888" s="2"/>
      <c r="E888" s="2"/>
      <c r="F888" s="1"/>
    </row>
    <row r="889" ht="14.25" customHeight="1">
      <c r="A889" s="2"/>
      <c r="E889" s="2"/>
      <c r="F889" s="1"/>
    </row>
    <row r="890" ht="14.25" customHeight="1">
      <c r="A890" s="2"/>
      <c r="E890" s="2"/>
      <c r="F890" s="1"/>
    </row>
    <row r="891" ht="14.25" customHeight="1">
      <c r="A891" s="2"/>
      <c r="E891" s="2"/>
      <c r="F891" s="1"/>
    </row>
    <row r="892" ht="14.25" customHeight="1">
      <c r="A892" s="2"/>
      <c r="E892" s="2"/>
      <c r="F892" s="1"/>
    </row>
    <row r="893" ht="14.25" customHeight="1">
      <c r="A893" s="2"/>
      <c r="E893" s="2"/>
      <c r="F893" s="1"/>
    </row>
    <row r="894" ht="14.25" customHeight="1">
      <c r="A894" s="2"/>
      <c r="E894" s="2"/>
      <c r="F894" s="1"/>
    </row>
    <row r="895" ht="14.25" customHeight="1">
      <c r="A895" s="2"/>
      <c r="E895" s="2"/>
      <c r="F895" s="1"/>
    </row>
    <row r="896" ht="14.25" customHeight="1">
      <c r="A896" s="2"/>
      <c r="E896" s="2"/>
      <c r="F896" s="1"/>
    </row>
    <row r="897" ht="14.25" customHeight="1">
      <c r="A897" s="2"/>
      <c r="E897" s="2"/>
      <c r="F897" s="1"/>
    </row>
    <row r="898" ht="14.25" customHeight="1">
      <c r="A898" s="2"/>
      <c r="E898" s="2"/>
      <c r="F898" s="1"/>
    </row>
    <row r="899" ht="14.25" customHeight="1">
      <c r="A899" s="2"/>
      <c r="E899" s="2"/>
      <c r="F899" s="1"/>
    </row>
    <row r="900" ht="14.25" customHeight="1">
      <c r="A900" s="2"/>
      <c r="E900" s="2"/>
      <c r="F900" s="1"/>
    </row>
    <row r="901" ht="14.25" customHeight="1">
      <c r="A901" s="2"/>
      <c r="E901" s="2"/>
      <c r="F901" s="1"/>
    </row>
    <row r="902" ht="14.25" customHeight="1">
      <c r="A902" s="2"/>
      <c r="E902" s="2"/>
      <c r="F902" s="1"/>
    </row>
    <row r="903" ht="14.25" customHeight="1">
      <c r="A903" s="2"/>
      <c r="E903" s="2"/>
      <c r="F903" s="1"/>
    </row>
    <row r="904" ht="14.25" customHeight="1">
      <c r="A904" s="2"/>
      <c r="E904" s="2"/>
      <c r="F904" s="1"/>
    </row>
    <row r="905" ht="14.25" customHeight="1">
      <c r="A905" s="2"/>
      <c r="E905" s="2"/>
      <c r="F905" s="1"/>
    </row>
    <row r="906" ht="14.25" customHeight="1">
      <c r="A906" s="2"/>
      <c r="E906" s="2"/>
      <c r="F906" s="1"/>
    </row>
    <row r="907" ht="14.25" customHeight="1">
      <c r="A907" s="2"/>
      <c r="E907" s="2"/>
      <c r="F907" s="1"/>
    </row>
    <row r="908" ht="14.25" customHeight="1">
      <c r="A908" s="2"/>
      <c r="E908" s="2"/>
      <c r="F908" s="1"/>
    </row>
    <row r="909" ht="14.25" customHeight="1">
      <c r="A909" s="2"/>
      <c r="E909" s="2"/>
      <c r="F909" s="1"/>
    </row>
    <row r="910" ht="14.25" customHeight="1">
      <c r="A910" s="2"/>
      <c r="E910" s="2"/>
      <c r="F910" s="1"/>
    </row>
    <row r="911" ht="14.25" customHeight="1">
      <c r="A911" s="2"/>
      <c r="E911" s="2"/>
      <c r="F911" s="1"/>
    </row>
    <row r="912" ht="14.25" customHeight="1">
      <c r="A912" s="2"/>
      <c r="E912" s="2"/>
      <c r="F912" s="1"/>
    </row>
    <row r="913" ht="14.25" customHeight="1">
      <c r="A913" s="2"/>
      <c r="E913" s="2"/>
      <c r="F913" s="1"/>
    </row>
    <row r="914" ht="14.25" customHeight="1">
      <c r="A914" s="2"/>
      <c r="E914" s="2"/>
      <c r="F914" s="1"/>
    </row>
    <row r="915" ht="14.25" customHeight="1">
      <c r="A915" s="2"/>
      <c r="E915" s="2"/>
      <c r="F915" s="1"/>
    </row>
    <row r="916" ht="14.25" customHeight="1">
      <c r="A916" s="2"/>
      <c r="E916" s="2"/>
      <c r="F916" s="1"/>
    </row>
    <row r="917" ht="14.25" customHeight="1">
      <c r="A917" s="2"/>
      <c r="E917" s="2"/>
      <c r="F917" s="1"/>
    </row>
    <row r="918" ht="14.25" customHeight="1">
      <c r="A918" s="2"/>
      <c r="E918" s="2"/>
      <c r="F918" s="1"/>
    </row>
    <row r="919" ht="14.25" customHeight="1">
      <c r="A919" s="2"/>
      <c r="E919" s="2"/>
      <c r="F919" s="1"/>
    </row>
    <row r="920" ht="14.25" customHeight="1">
      <c r="A920" s="2"/>
      <c r="E920" s="2"/>
      <c r="F920" s="1"/>
    </row>
    <row r="921" ht="14.25" customHeight="1">
      <c r="A921" s="2"/>
      <c r="E921" s="2"/>
      <c r="F921" s="1"/>
    </row>
    <row r="922" ht="14.25" customHeight="1">
      <c r="A922" s="2"/>
      <c r="E922" s="2"/>
      <c r="F922" s="1"/>
    </row>
    <row r="923" ht="14.25" customHeight="1">
      <c r="A923" s="2"/>
      <c r="E923" s="2"/>
      <c r="F923" s="1"/>
    </row>
    <row r="924" ht="14.25" customHeight="1">
      <c r="A924" s="2"/>
      <c r="E924" s="2"/>
      <c r="F924" s="1"/>
    </row>
    <row r="925" ht="14.25" customHeight="1">
      <c r="A925" s="2"/>
      <c r="E925" s="2"/>
      <c r="F925" s="1"/>
    </row>
    <row r="926" ht="14.25" customHeight="1">
      <c r="A926" s="2"/>
      <c r="E926" s="2"/>
      <c r="F926" s="1"/>
    </row>
    <row r="927" ht="14.25" customHeight="1">
      <c r="A927" s="2"/>
      <c r="E927" s="2"/>
      <c r="F927" s="1"/>
    </row>
    <row r="928" ht="14.25" customHeight="1">
      <c r="A928" s="2"/>
      <c r="E928" s="2"/>
      <c r="F928" s="1"/>
    </row>
    <row r="929" ht="14.25" customHeight="1">
      <c r="A929" s="2"/>
      <c r="E929" s="2"/>
      <c r="F929" s="1"/>
    </row>
    <row r="930" ht="14.25" customHeight="1">
      <c r="A930" s="2"/>
      <c r="E930" s="2"/>
      <c r="F930" s="1"/>
    </row>
    <row r="931" ht="14.25" customHeight="1">
      <c r="A931" s="2"/>
      <c r="E931" s="2"/>
      <c r="F931" s="1"/>
    </row>
    <row r="932" ht="14.25" customHeight="1">
      <c r="A932" s="2"/>
      <c r="E932" s="2"/>
      <c r="F932" s="1"/>
    </row>
    <row r="933" ht="14.25" customHeight="1">
      <c r="A933" s="2"/>
      <c r="E933" s="2"/>
      <c r="F933" s="1"/>
    </row>
    <row r="934" ht="14.25" customHeight="1">
      <c r="A934" s="2"/>
      <c r="E934" s="2"/>
      <c r="F934" s="1"/>
    </row>
    <row r="935" ht="14.25" customHeight="1">
      <c r="A935" s="2"/>
      <c r="E935" s="2"/>
      <c r="F935" s="1"/>
    </row>
    <row r="936" ht="14.25" customHeight="1">
      <c r="A936" s="2"/>
      <c r="E936" s="2"/>
      <c r="F936" s="1"/>
    </row>
    <row r="937" ht="14.25" customHeight="1">
      <c r="A937" s="2"/>
      <c r="E937" s="2"/>
      <c r="F937" s="1"/>
    </row>
    <row r="938" ht="14.25" customHeight="1">
      <c r="A938" s="2"/>
      <c r="E938" s="2"/>
      <c r="F938" s="1"/>
    </row>
    <row r="939" ht="14.25" customHeight="1">
      <c r="A939" s="2"/>
      <c r="E939" s="2"/>
      <c r="F939" s="1"/>
    </row>
    <row r="940" ht="14.25" customHeight="1">
      <c r="A940" s="2"/>
      <c r="E940" s="2"/>
      <c r="F940" s="1"/>
    </row>
    <row r="941" ht="14.25" customHeight="1">
      <c r="A941" s="2"/>
      <c r="E941" s="2"/>
      <c r="F941" s="1"/>
    </row>
    <row r="942" ht="14.25" customHeight="1">
      <c r="A942" s="2"/>
      <c r="E942" s="2"/>
      <c r="F942" s="1"/>
    </row>
    <row r="943" ht="14.25" customHeight="1">
      <c r="A943" s="2"/>
      <c r="E943" s="2"/>
      <c r="F943" s="1"/>
    </row>
    <row r="944" ht="14.25" customHeight="1">
      <c r="A944" s="2"/>
      <c r="E944" s="2"/>
      <c r="F944" s="1"/>
    </row>
    <row r="945" ht="15.75" customHeight="1">
      <c r="F945" s="1"/>
    </row>
    <row r="946" ht="15.75" customHeight="1">
      <c r="F946" s="1"/>
    </row>
    <row r="947" ht="15.75" customHeight="1">
      <c r="F947" s="1"/>
    </row>
    <row r="948" ht="15.75" customHeight="1">
      <c r="F948" s="1"/>
    </row>
    <row r="949" ht="15.75" customHeight="1">
      <c r="F949" s="1"/>
    </row>
    <row r="950" ht="15.75" customHeight="1">
      <c r="F950" s="1"/>
    </row>
    <row r="951" ht="15.75" customHeight="1">
      <c r="F951" s="1"/>
    </row>
    <row r="952" ht="15.75" customHeight="1">
      <c r="F952" s="1"/>
    </row>
    <row r="953" ht="15.75" customHeight="1">
      <c r="F953" s="1"/>
    </row>
    <row r="954" ht="15.75" customHeight="1">
      <c r="F954" s="1"/>
    </row>
    <row r="955" ht="15.75" customHeight="1">
      <c r="F955" s="1"/>
    </row>
    <row r="956" ht="15.75" customHeight="1">
      <c r="F956" s="1"/>
    </row>
    <row r="957" ht="15.75" customHeight="1">
      <c r="F957" s="1"/>
    </row>
    <row r="958" ht="15.75" customHeight="1">
      <c r="F958" s="1"/>
    </row>
    <row r="959" ht="15.75" customHeight="1">
      <c r="F959" s="1"/>
    </row>
    <row r="960" ht="15.75" customHeight="1">
      <c r="F960" s="1"/>
    </row>
    <row r="961" ht="15.75" customHeight="1">
      <c r="F961" s="1"/>
    </row>
    <row r="962" ht="15.75" customHeight="1">
      <c r="F962" s="1"/>
    </row>
    <row r="963" ht="15.75" customHeight="1">
      <c r="F963" s="1"/>
    </row>
    <row r="964" ht="15.75" customHeight="1">
      <c r="F964" s="1"/>
    </row>
    <row r="965" ht="15.75" customHeight="1">
      <c r="F965" s="1"/>
    </row>
    <row r="966" ht="15.75" customHeight="1">
      <c r="F966" s="1"/>
    </row>
    <row r="967" ht="15.75" customHeight="1">
      <c r="F967" s="1"/>
    </row>
    <row r="968" ht="15.75" customHeight="1">
      <c r="F968" s="1"/>
    </row>
    <row r="969" ht="15.75" customHeight="1">
      <c r="F969" s="1"/>
    </row>
    <row r="970" ht="15.75" customHeight="1">
      <c r="F970" s="1"/>
    </row>
    <row r="971" ht="15.75" customHeight="1">
      <c r="F971" s="1"/>
    </row>
    <row r="972" ht="15.75" customHeight="1">
      <c r="F972" s="1"/>
    </row>
    <row r="973" ht="15.75" customHeight="1">
      <c r="F973" s="1"/>
    </row>
    <row r="974" ht="15.75" customHeight="1">
      <c r="F974" s="1"/>
    </row>
    <row r="975" ht="15.75" customHeight="1">
      <c r="F975" s="1"/>
    </row>
    <row r="976" ht="15.75" customHeight="1">
      <c r="F976" s="1"/>
    </row>
    <row r="977" ht="15.75" customHeight="1">
      <c r="F977" s="1"/>
    </row>
    <row r="978" ht="15.75" customHeight="1">
      <c r="F978" s="1"/>
    </row>
    <row r="979" ht="15.75" customHeight="1">
      <c r="F979" s="1"/>
    </row>
    <row r="980" ht="15.75" customHeight="1">
      <c r="F980" s="1"/>
    </row>
    <row r="981" ht="15.75" customHeight="1">
      <c r="F981" s="1"/>
    </row>
    <row r="982" ht="15.75" customHeight="1">
      <c r="F982" s="1"/>
    </row>
    <row r="983" ht="15.75" customHeight="1">
      <c r="F983" s="1"/>
    </row>
    <row r="984" ht="15.75" customHeight="1">
      <c r="F984" s="1"/>
    </row>
    <row r="985" ht="15.75" customHeight="1">
      <c r="F985" s="1"/>
    </row>
    <row r="986" ht="15.75" customHeight="1">
      <c r="F986" s="1"/>
    </row>
    <row r="987" ht="15.75" customHeight="1">
      <c r="F987" s="1"/>
    </row>
    <row r="988" ht="15.75" customHeight="1">
      <c r="F988" s="1"/>
    </row>
    <row r="989" ht="15.75" customHeight="1">
      <c r="F989" s="1"/>
    </row>
    <row r="990" ht="15.75" customHeight="1">
      <c r="F990" s="1"/>
    </row>
    <row r="991" ht="15.75" customHeight="1">
      <c r="F991" s="1"/>
    </row>
    <row r="992" ht="15.75" customHeight="1">
      <c r="F992" s="1"/>
    </row>
    <row r="993" ht="15.75" customHeight="1">
      <c r="F993" s="1"/>
    </row>
    <row r="994" ht="15.75" customHeight="1">
      <c r="F994" s="1"/>
    </row>
    <row r="995" ht="15.75" customHeight="1">
      <c r="F995" s="1"/>
    </row>
    <row r="996" ht="15.75" customHeight="1">
      <c r="F996" s="1"/>
    </row>
    <row r="997" ht="15.75" customHeight="1">
      <c r="F997" s="1"/>
    </row>
    <row r="998" ht="15.75" customHeight="1">
      <c r="F998" s="1"/>
    </row>
    <row r="999" ht="15.75" customHeight="1">
      <c r="F999" s="1"/>
    </row>
    <row r="1000" ht="15.75" customHeight="1">
      <c r="F1000" s="1"/>
    </row>
  </sheetData>
  <mergeCells count="2">
    <mergeCell ref="L35:O35"/>
    <mergeCell ref="M120:N12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4" width="8.71"/>
    <col customWidth="1" min="5" max="5" width="10.29"/>
    <col customWidth="1" min="6" max="11" width="8.71"/>
    <col customWidth="1" min="12" max="12" width="22.0"/>
    <col customWidth="1" min="13" max="13" width="20.43"/>
    <col customWidth="1" min="14" max="14" width="14.57"/>
    <col customWidth="1" min="15" max="15" width="18.0"/>
    <col customWidth="1" min="16" max="16" width="15.71"/>
    <col customWidth="1" min="17" max="20" width="8.71"/>
  </cols>
  <sheetData>
    <row r="1" ht="14.25" customHeight="1">
      <c r="A1" s="2" t="s">
        <v>4</v>
      </c>
      <c r="B1" s="3" t="s">
        <v>5</v>
      </c>
      <c r="C1" s="3" t="s">
        <v>6</v>
      </c>
      <c r="D1" s="3" t="s">
        <v>7</v>
      </c>
      <c r="E1" s="2" t="s">
        <v>4</v>
      </c>
      <c r="F1" s="1" t="s">
        <v>5</v>
      </c>
      <c r="G1" s="3" t="s">
        <v>6</v>
      </c>
      <c r="H1" s="3" t="s">
        <v>7</v>
      </c>
      <c r="I1" s="43" t="s">
        <v>10</v>
      </c>
      <c r="J1" s="43" t="s">
        <v>11</v>
      </c>
      <c r="K1" s="43"/>
      <c r="L1" s="2"/>
      <c r="M1" s="3">
        <f>(F2/F744)^(1/3)</f>
        <v>1.145156794</v>
      </c>
    </row>
    <row r="2" ht="14.25" customHeight="1">
      <c r="A2" s="2">
        <v>45379.0</v>
      </c>
      <c r="B2" s="130">
        <v>2491.7</v>
      </c>
      <c r="C2" s="3">
        <f t="shared" ref="C2:C743" si="2">B2/B3-1</f>
        <v>0.01532129905</v>
      </c>
      <c r="D2" s="113">
        <v>0.0153</v>
      </c>
      <c r="E2" s="2">
        <v>45379.0</v>
      </c>
      <c r="F2" s="1">
        <v>22326.9</v>
      </c>
      <c r="G2" s="3">
        <f t="shared" ref="G2:G743" si="3">F2/F3-1</f>
        <v>0.009187001241</v>
      </c>
      <c r="H2" s="113">
        <v>0.0092</v>
      </c>
      <c r="I2" s="43">
        <f t="shared" ref="I2:J2" si="1">_xlfn.COVARIANCE.P(C2:C743,G2:G743)/_xlfn.VAR.P(G2:G743)</f>
        <v>1.010779152</v>
      </c>
      <c r="J2" s="43">
        <f t="shared" si="1"/>
        <v>1.010715983</v>
      </c>
      <c r="K2" s="43"/>
      <c r="L2" s="114" t="s">
        <v>104</v>
      </c>
      <c r="M2" s="43">
        <f>M1-1</f>
        <v>0.1451567937</v>
      </c>
      <c r="N2" s="115" t="s">
        <v>105</v>
      </c>
      <c r="O2" s="116">
        <v>0.065991</v>
      </c>
    </row>
    <row r="3" ht="14.25" customHeight="1">
      <c r="A3" s="2">
        <v>45378.0</v>
      </c>
      <c r="B3" s="130">
        <v>2454.1</v>
      </c>
      <c r="C3" s="3">
        <f t="shared" si="2"/>
        <v>0.001673469388</v>
      </c>
      <c r="D3" s="113">
        <v>0.0017</v>
      </c>
      <c r="E3" s="2">
        <v>45378.0</v>
      </c>
      <c r="F3" s="1">
        <v>22123.65</v>
      </c>
      <c r="G3" s="3">
        <f t="shared" si="3"/>
        <v>0.005405663336</v>
      </c>
      <c r="H3" s="113">
        <v>0.0054</v>
      </c>
      <c r="M3" s="117">
        <v>0.1452</v>
      </c>
      <c r="O3" s="1">
        <f>O2</f>
        <v>0.065991</v>
      </c>
    </row>
    <row r="4" ht="14.25" customHeight="1">
      <c r="A4" s="2">
        <v>45377.0</v>
      </c>
      <c r="B4" s="130">
        <v>2450.0</v>
      </c>
      <c r="C4" s="3">
        <f t="shared" si="2"/>
        <v>0.002762713599</v>
      </c>
      <c r="D4" s="113">
        <v>0.0028</v>
      </c>
      <c r="E4" s="2">
        <v>45377.0</v>
      </c>
      <c r="F4" s="1">
        <v>22004.7</v>
      </c>
      <c r="G4" s="3">
        <f t="shared" si="3"/>
        <v>-0.004165770984</v>
      </c>
      <c r="H4" s="113">
        <v>-0.0042</v>
      </c>
    </row>
    <row r="5" ht="14.25" customHeight="1">
      <c r="A5" s="2">
        <v>45373.0</v>
      </c>
      <c r="B5" s="130">
        <v>2443.25</v>
      </c>
      <c r="C5" s="3">
        <f t="shared" si="2"/>
        <v>0.001804128995</v>
      </c>
      <c r="D5" s="113">
        <v>0.0018</v>
      </c>
      <c r="E5" s="2">
        <v>45373.0</v>
      </c>
      <c r="F5" s="1">
        <v>22096.75</v>
      </c>
      <c r="G5" s="3">
        <f t="shared" si="3"/>
        <v>0.003852452872</v>
      </c>
      <c r="H5" s="113">
        <v>0.0039</v>
      </c>
      <c r="L5" s="3" t="s">
        <v>25</v>
      </c>
      <c r="M5" s="1">
        <f>M2-O3</f>
        <v>0.07916579371</v>
      </c>
    </row>
    <row r="6" ht="14.25" customHeight="1">
      <c r="A6" s="2">
        <v>45372.0</v>
      </c>
      <c r="B6" s="130">
        <v>2438.85</v>
      </c>
      <c r="C6" s="3">
        <f t="shared" si="2"/>
        <v>0.01716228052</v>
      </c>
      <c r="D6" s="113">
        <v>0.0172</v>
      </c>
      <c r="E6" s="2">
        <v>45372.0</v>
      </c>
      <c r="F6" s="1">
        <v>22011.95</v>
      </c>
      <c r="G6" s="3">
        <f t="shared" si="3"/>
        <v>0.007914703445</v>
      </c>
      <c r="H6" s="113">
        <v>0.0079</v>
      </c>
      <c r="L6" s="3" t="s">
        <v>27</v>
      </c>
      <c r="M6" s="3">
        <f>M5*I2</f>
        <v>0.08001913379</v>
      </c>
    </row>
    <row r="7" ht="14.25" customHeight="1">
      <c r="A7" s="2">
        <v>45371.0</v>
      </c>
      <c r="B7" s="130">
        <v>2397.7</v>
      </c>
      <c r="C7" s="3">
        <f t="shared" si="2"/>
        <v>-0.002371640176</v>
      </c>
      <c r="D7" s="113">
        <v>-0.0024</v>
      </c>
      <c r="E7" s="2">
        <v>45371.0</v>
      </c>
      <c r="F7" s="1">
        <v>21839.1</v>
      </c>
      <c r="G7" s="3">
        <f t="shared" si="3"/>
        <v>0.0009923249509</v>
      </c>
      <c r="H7" s="113">
        <v>0.001</v>
      </c>
      <c r="L7" s="34" t="s">
        <v>28</v>
      </c>
      <c r="M7" s="63">
        <f>M6+O3</f>
        <v>0.1460101338</v>
      </c>
      <c r="N7" s="3">
        <f>M7*100</f>
        <v>14.60101338</v>
      </c>
    </row>
    <row r="8" ht="14.25" customHeight="1">
      <c r="A8" s="2">
        <v>45370.0</v>
      </c>
      <c r="B8" s="130">
        <v>2403.4</v>
      </c>
      <c r="C8" s="3">
        <f t="shared" si="2"/>
        <v>-0.01562531998</v>
      </c>
      <c r="D8" s="113">
        <v>-0.0156</v>
      </c>
      <c r="E8" s="2">
        <v>45370.0</v>
      </c>
      <c r="F8" s="1">
        <v>21817.45</v>
      </c>
      <c r="G8" s="3">
        <f t="shared" si="3"/>
        <v>-0.01080219626</v>
      </c>
      <c r="H8" s="113">
        <v>-0.0108</v>
      </c>
      <c r="L8" s="34" t="s">
        <v>29</v>
      </c>
      <c r="M8" s="34"/>
      <c r="N8" s="118">
        <f>M7</f>
        <v>0.1460101338</v>
      </c>
    </row>
    <row r="9" ht="14.25" customHeight="1">
      <c r="A9" s="2">
        <v>45369.0</v>
      </c>
      <c r="B9" s="130">
        <v>2441.55</v>
      </c>
      <c r="C9" s="3">
        <f t="shared" si="2"/>
        <v>-0.02453105336</v>
      </c>
      <c r="D9" s="113">
        <v>-0.0245</v>
      </c>
      <c r="E9" s="2">
        <v>45369.0</v>
      </c>
      <c r="F9" s="1">
        <v>22055.7</v>
      </c>
      <c r="G9" s="3">
        <f t="shared" si="3"/>
        <v>0.001468895513</v>
      </c>
      <c r="H9" s="113">
        <v>0.0015</v>
      </c>
    </row>
    <row r="10" ht="14.25" customHeight="1">
      <c r="A10" s="2">
        <v>45366.0</v>
      </c>
      <c r="B10" s="130">
        <v>2502.95</v>
      </c>
      <c r="C10" s="3">
        <f t="shared" si="2"/>
        <v>0.008400145038</v>
      </c>
      <c r="D10" s="113">
        <v>0.0084</v>
      </c>
      <c r="E10" s="2">
        <v>45366.0</v>
      </c>
      <c r="F10" s="1">
        <v>22023.35</v>
      </c>
      <c r="G10" s="3">
        <f t="shared" si="3"/>
        <v>-0.005567433449</v>
      </c>
      <c r="H10" s="113">
        <v>-0.0056</v>
      </c>
    </row>
    <row r="11" ht="14.25" customHeight="1">
      <c r="A11" s="2">
        <v>45365.0</v>
      </c>
      <c r="B11" s="130">
        <v>2482.1</v>
      </c>
      <c r="C11" s="3">
        <f t="shared" si="2"/>
        <v>0.03892679252</v>
      </c>
      <c r="D11" s="113">
        <v>0.0389</v>
      </c>
      <c r="E11" s="2">
        <v>45365.0</v>
      </c>
      <c r="F11" s="1">
        <v>22146.65</v>
      </c>
      <c r="G11" s="3">
        <f t="shared" si="3"/>
        <v>0.00677116244</v>
      </c>
      <c r="H11" s="113">
        <v>0.0068</v>
      </c>
    </row>
    <row r="12" ht="14.25" customHeight="1">
      <c r="A12" s="2">
        <v>45364.0</v>
      </c>
      <c r="B12" s="130">
        <v>2389.1</v>
      </c>
      <c r="C12" s="3">
        <f t="shared" si="2"/>
        <v>-0.06734072455</v>
      </c>
      <c r="D12" s="113">
        <v>-0.0673</v>
      </c>
      <c r="E12" s="2">
        <v>45364.0</v>
      </c>
      <c r="F12" s="1">
        <v>21997.7</v>
      </c>
      <c r="G12" s="3">
        <f t="shared" si="3"/>
        <v>-0.01513272474</v>
      </c>
      <c r="H12" s="113">
        <v>-0.0151</v>
      </c>
    </row>
    <row r="13" ht="14.25" customHeight="1">
      <c r="A13" s="2">
        <v>45363.0</v>
      </c>
      <c r="B13" s="130">
        <v>2561.6</v>
      </c>
      <c r="C13" s="3">
        <f t="shared" si="2"/>
        <v>-0.03039479163</v>
      </c>
      <c r="D13" s="113">
        <v>-0.0304</v>
      </c>
      <c r="E13" s="2">
        <v>45363.0</v>
      </c>
      <c r="F13" s="1">
        <v>22335.7</v>
      </c>
      <c r="G13" s="3">
        <f t="shared" si="3"/>
        <v>0.0001365713429</v>
      </c>
      <c r="H13" s="113">
        <v>1.0E-4</v>
      </c>
    </row>
    <row r="14" ht="14.25" customHeight="1">
      <c r="A14" s="2">
        <v>45362.0</v>
      </c>
      <c r="B14" s="130">
        <v>2641.9</v>
      </c>
      <c r="C14" s="3">
        <f t="shared" si="2"/>
        <v>0.001174776414</v>
      </c>
      <c r="D14" s="113">
        <v>0.0012</v>
      </c>
      <c r="E14" s="2">
        <v>45362.0</v>
      </c>
      <c r="F14" s="1">
        <v>22332.65</v>
      </c>
      <c r="G14" s="3">
        <f t="shared" si="3"/>
        <v>-0.007153161684</v>
      </c>
      <c r="H14" s="113">
        <v>-0.0072</v>
      </c>
    </row>
    <row r="15" ht="14.25" customHeight="1">
      <c r="A15" s="2">
        <v>45358.0</v>
      </c>
      <c r="B15" s="130">
        <v>2638.8</v>
      </c>
      <c r="C15" s="3">
        <f t="shared" si="2"/>
        <v>-0.001211203634</v>
      </c>
      <c r="D15" s="113">
        <v>-0.0012</v>
      </c>
      <c r="E15" s="2">
        <v>45358.0</v>
      </c>
      <c r="F15" s="1">
        <v>22493.55</v>
      </c>
      <c r="G15" s="3">
        <f t="shared" si="3"/>
        <v>0.0008676673764</v>
      </c>
      <c r="H15" s="113">
        <v>9.0E-4</v>
      </c>
    </row>
    <row r="16" ht="14.25" customHeight="1">
      <c r="A16" s="2">
        <v>45357.0</v>
      </c>
      <c r="B16" s="130">
        <v>2642.0</v>
      </c>
      <c r="C16" s="3">
        <f t="shared" si="2"/>
        <v>-0.0100234192</v>
      </c>
      <c r="D16" s="113">
        <v>-0.01</v>
      </c>
      <c r="E16" s="2">
        <v>45357.0</v>
      </c>
      <c r="F16" s="1">
        <v>22474.05</v>
      </c>
      <c r="G16" s="3">
        <f t="shared" si="3"/>
        <v>0.005266971726</v>
      </c>
      <c r="H16" s="113">
        <v>0.0053</v>
      </c>
    </row>
    <row r="17" ht="14.25" customHeight="1">
      <c r="A17" s="2">
        <v>45356.0</v>
      </c>
      <c r="B17" s="130">
        <v>2668.75</v>
      </c>
      <c r="C17" s="3">
        <f t="shared" si="2"/>
        <v>-0.009979040306</v>
      </c>
      <c r="D17" s="113">
        <v>-0.01</v>
      </c>
      <c r="E17" s="2">
        <v>45356.0</v>
      </c>
      <c r="F17" s="1">
        <v>22356.3</v>
      </c>
      <c r="G17" s="3">
        <f t="shared" si="3"/>
        <v>-0.002200342771</v>
      </c>
      <c r="H17" s="113">
        <v>-0.0022</v>
      </c>
    </row>
    <row r="18" ht="14.25" customHeight="1">
      <c r="A18" s="2">
        <v>45355.0</v>
      </c>
      <c r="B18" s="130">
        <v>2695.65</v>
      </c>
      <c r="C18" s="3">
        <f t="shared" si="2"/>
        <v>-0.002553144253</v>
      </c>
      <c r="D18" s="113">
        <v>-0.0026</v>
      </c>
      <c r="E18" s="2">
        <v>45355.0</v>
      </c>
      <c r="F18" s="1">
        <v>22405.6</v>
      </c>
      <c r="G18" s="3">
        <f t="shared" si="3"/>
        <v>0.001215457763</v>
      </c>
      <c r="H18" s="113">
        <v>0.0012</v>
      </c>
    </row>
    <row r="19" ht="14.25" customHeight="1">
      <c r="A19" s="2">
        <v>45353.0</v>
      </c>
      <c r="B19" s="130">
        <v>2702.55</v>
      </c>
      <c r="C19" s="3">
        <f t="shared" si="2"/>
        <v>0.002634068523</v>
      </c>
      <c r="D19" s="113">
        <v>0.0026</v>
      </c>
      <c r="E19" s="2">
        <v>45353.0</v>
      </c>
      <c r="F19" s="1">
        <v>22378.4</v>
      </c>
      <c r="G19" s="3">
        <f t="shared" si="3"/>
        <v>0.001774942645</v>
      </c>
      <c r="H19" s="113">
        <v>0.0018</v>
      </c>
    </row>
    <row r="20" ht="14.25" customHeight="1">
      <c r="A20" s="2">
        <v>45352.0</v>
      </c>
      <c r="B20" s="130">
        <v>2695.45</v>
      </c>
      <c r="C20" s="3">
        <f t="shared" si="2"/>
        <v>0.02515878751</v>
      </c>
      <c r="D20" s="113">
        <v>0.0252</v>
      </c>
      <c r="E20" s="2">
        <v>45352.0</v>
      </c>
      <c r="F20" s="1">
        <v>22338.75</v>
      </c>
      <c r="G20" s="3">
        <f t="shared" si="3"/>
        <v>0.01619220481</v>
      </c>
      <c r="H20" s="113">
        <v>0.0162</v>
      </c>
    </row>
    <row r="21" ht="14.25" customHeight="1">
      <c r="A21" s="2">
        <v>45351.0</v>
      </c>
      <c r="B21" s="130">
        <v>2629.3</v>
      </c>
      <c r="C21" s="3">
        <f t="shared" si="2"/>
        <v>0.02178179345</v>
      </c>
      <c r="D21" s="113">
        <v>0.0218</v>
      </c>
      <c r="E21" s="2">
        <v>45351.0</v>
      </c>
      <c r="F21" s="1">
        <v>21982.8</v>
      </c>
      <c r="G21" s="3">
        <f t="shared" si="3"/>
        <v>0.001441837899</v>
      </c>
      <c r="H21" s="113">
        <v>0.0014</v>
      </c>
    </row>
    <row r="22" ht="14.25" customHeight="1">
      <c r="A22" s="2">
        <v>45350.0</v>
      </c>
      <c r="B22" s="130">
        <v>2573.25</v>
      </c>
      <c r="C22" s="3">
        <f t="shared" si="2"/>
        <v>-0.03601933019</v>
      </c>
      <c r="D22" s="113">
        <v>-0.036</v>
      </c>
      <c r="E22" s="2">
        <v>45350.0</v>
      </c>
      <c r="F22" s="1">
        <v>21951.15</v>
      </c>
      <c r="G22" s="3">
        <f t="shared" si="3"/>
        <v>-0.01113596281</v>
      </c>
      <c r="H22" s="113">
        <v>-0.0111</v>
      </c>
    </row>
    <row r="23" ht="14.25" customHeight="1">
      <c r="A23" s="2">
        <v>45349.0</v>
      </c>
      <c r="B23" s="130">
        <v>2669.4</v>
      </c>
      <c r="C23" s="3">
        <f t="shared" si="2"/>
        <v>-0.001962873647</v>
      </c>
      <c r="D23" s="113">
        <v>-0.002</v>
      </c>
      <c r="E23" s="2">
        <v>45349.0</v>
      </c>
      <c r="F23" s="1">
        <v>22198.35</v>
      </c>
      <c r="G23" s="3">
        <f t="shared" si="3"/>
        <v>0.003449047444</v>
      </c>
      <c r="H23" s="113">
        <v>0.0034</v>
      </c>
    </row>
    <row r="24" ht="14.25" customHeight="1">
      <c r="A24" s="2">
        <v>45348.0</v>
      </c>
      <c r="B24" s="130">
        <v>2674.65</v>
      </c>
      <c r="C24" s="3">
        <f t="shared" si="2"/>
        <v>-0.001828665261</v>
      </c>
      <c r="D24" s="113">
        <v>-0.0018</v>
      </c>
      <c r="E24" s="2">
        <v>45348.0</v>
      </c>
      <c r="F24" s="1">
        <v>22122.05</v>
      </c>
      <c r="G24" s="3">
        <f t="shared" si="3"/>
        <v>-0.004080998708</v>
      </c>
      <c r="H24" s="113">
        <v>-0.0041</v>
      </c>
    </row>
    <row r="25" ht="14.25" customHeight="1">
      <c r="A25" s="2">
        <v>45345.0</v>
      </c>
      <c r="B25" s="130">
        <v>2679.55</v>
      </c>
      <c r="C25" s="3">
        <f t="shared" si="2"/>
        <v>-0.0002052162233</v>
      </c>
      <c r="D25" s="113">
        <v>-2.0E-4</v>
      </c>
      <c r="E25" s="2">
        <v>45345.0</v>
      </c>
      <c r="F25" s="1">
        <v>22212.7</v>
      </c>
      <c r="G25" s="3">
        <f t="shared" si="3"/>
        <v>-0.0002137959127</v>
      </c>
      <c r="H25" s="113">
        <v>-2.0E-4</v>
      </c>
    </row>
    <row r="26" ht="14.25" customHeight="1">
      <c r="A26" s="2">
        <v>45344.0</v>
      </c>
      <c r="B26" s="130">
        <v>2680.1</v>
      </c>
      <c r="C26" s="3">
        <f t="shared" si="2"/>
        <v>0.00500609356</v>
      </c>
      <c r="D26" s="113">
        <v>0.005</v>
      </c>
      <c r="E26" s="2">
        <v>45344.0</v>
      </c>
      <c r="F26" s="1">
        <v>22217.45</v>
      </c>
      <c r="G26" s="3">
        <f t="shared" si="3"/>
        <v>0.007363392964</v>
      </c>
      <c r="H26" s="113">
        <v>0.0074</v>
      </c>
    </row>
    <row r="27" ht="14.25" customHeight="1">
      <c r="A27" s="2">
        <v>45343.0</v>
      </c>
      <c r="B27" s="130">
        <v>2666.75</v>
      </c>
      <c r="C27" s="3">
        <f t="shared" si="2"/>
        <v>-0.007425466185</v>
      </c>
      <c r="D27" s="113">
        <v>-0.0074</v>
      </c>
      <c r="E27" s="2">
        <v>45343.0</v>
      </c>
      <c r="F27" s="1">
        <v>22055.05</v>
      </c>
      <c r="G27" s="3">
        <f t="shared" si="3"/>
        <v>-0.006392770178</v>
      </c>
      <c r="H27" s="113">
        <v>-0.0064</v>
      </c>
    </row>
    <row r="28" ht="14.25" customHeight="1">
      <c r="A28" s="2">
        <v>45342.0</v>
      </c>
      <c r="B28" s="130">
        <v>2686.7</v>
      </c>
      <c r="C28" s="3">
        <f t="shared" si="2"/>
        <v>0.006066279723</v>
      </c>
      <c r="D28" s="113">
        <v>0.0061</v>
      </c>
      <c r="E28" s="2">
        <v>45342.0</v>
      </c>
      <c r="F28" s="1">
        <v>22196.95</v>
      </c>
      <c r="G28" s="3">
        <f t="shared" si="3"/>
        <v>0.003376690888</v>
      </c>
      <c r="H28" s="113">
        <v>0.0034</v>
      </c>
    </row>
    <row r="29" ht="14.25" customHeight="1">
      <c r="A29" s="2">
        <v>45341.0</v>
      </c>
      <c r="B29" s="130">
        <v>2670.5</v>
      </c>
      <c r="C29" s="3">
        <f t="shared" si="2"/>
        <v>-0.01834289075</v>
      </c>
      <c r="D29" s="113">
        <v>-0.0183</v>
      </c>
      <c r="E29" s="2">
        <v>45341.0</v>
      </c>
      <c r="F29" s="1">
        <v>22122.25</v>
      </c>
      <c r="G29" s="3">
        <f t="shared" si="3"/>
        <v>0.003699973231</v>
      </c>
      <c r="H29" s="113">
        <v>0.0037</v>
      </c>
    </row>
    <row r="30" ht="14.25" customHeight="1">
      <c r="A30" s="2">
        <v>45338.0</v>
      </c>
      <c r="B30" s="130">
        <v>2720.4</v>
      </c>
      <c r="C30" s="3">
        <f t="shared" si="2"/>
        <v>0.03137262336</v>
      </c>
      <c r="D30" s="113">
        <v>0.0314</v>
      </c>
      <c r="E30" s="2">
        <v>45338.0</v>
      </c>
      <c r="F30" s="1">
        <v>22040.7</v>
      </c>
      <c r="G30" s="3">
        <f t="shared" si="3"/>
        <v>0.005930878678</v>
      </c>
      <c r="H30" s="113">
        <v>0.0059</v>
      </c>
    </row>
    <row r="31" ht="14.25" customHeight="1">
      <c r="A31" s="2">
        <v>45337.0</v>
      </c>
      <c r="B31" s="130">
        <v>2637.65</v>
      </c>
      <c r="C31" s="3">
        <f t="shared" si="2"/>
        <v>0.006890364941</v>
      </c>
      <c r="D31" s="113">
        <v>0.0069</v>
      </c>
      <c r="E31" s="2">
        <v>45337.0</v>
      </c>
      <c r="F31" s="1">
        <v>21910.75</v>
      </c>
      <c r="G31" s="3">
        <f t="shared" si="3"/>
        <v>0.003237172076</v>
      </c>
      <c r="H31" s="113">
        <v>0.0032</v>
      </c>
    </row>
    <row r="32" ht="14.25" customHeight="1">
      <c r="A32" s="2">
        <v>45336.0</v>
      </c>
      <c r="B32" s="130">
        <v>2619.6</v>
      </c>
      <c r="C32" s="3">
        <f t="shared" si="2"/>
        <v>0.001912338407</v>
      </c>
      <c r="D32" s="113">
        <v>0.0019</v>
      </c>
      <c r="E32" s="2">
        <v>45336.0</v>
      </c>
      <c r="F32" s="1">
        <v>21840.05</v>
      </c>
      <c r="G32" s="3">
        <f t="shared" si="3"/>
        <v>0.004451956354</v>
      </c>
      <c r="H32" s="113">
        <v>0.0045</v>
      </c>
    </row>
    <row r="33" ht="14.25" customHeight="1">
      <c r="A33" s="2">
        <v>45335.0</v>
      </c>
      <c r="B33" s="130">
        <v>2614.6</v>
      </c>
      <c r="C33" s="3">
        <f t="shared" si="2"/>
        <v>-0.008250042673</v>
      </c>
      <c r="D33" s="113">
        <v>-0.0083</v>
      </c>
      <c r="E33" s="2">
        <v>45335.0</v>
      </c>
      <c r="F33" s="1">
        <v>21743.25</v>
      </c>
      <c r="G33" s="3">
        <f t="shared" si="3"/>
        <v>0.005884516366</v>
      </c>
      <c r="H33" s="113">
        <v>0.0059</v>
      </c>
    </row>
    <row r="34" ht="14.25" customHeight="1">
      <c r="A34" s="2">
        <v>45334.0</v>
      </c>
      <c r="B34" s="130">
        <v>2636.35</v>
      </c>
      <c r="C34" s="3">
        <f t="shared" si="2"/>
        <v>0.003158235193</v>
      </c>
      <c r="D34" s="113">
        <v>0.0032</v>
      </c>
      <c r="E34" s="2">
        <v>45334.0</v>
      </c>
      <c r="F34" s="1">
        <v>21616.05</v>
      </c>
      <c r="G34" s="3">
        <f t="shared" si="3"/>
        <v>-0.007641455297</v>
      </c>
      <c r="H34" s="113">
        <v>-0.0076</v>
      </c>
    </row>
    <row r="35" ht="14.25" customHeight="1">
      <c r="A35" s="2">
        <v>45331.0</v>
      </c>
      <c r="B35" s="130">
        <v>2628.05</v>
      </c>
      <c r="C35" s="3">
        <f t="shared" si="2"/>
        <v>0.04667742</v>
      </c>
      <c r="D35" s="113">
        <v>0.0467</v>
      </c>
      <c r="E35" s="2">
        <v>45331.0</v>
      </c>
      <c r="F35" s="1">
        <v>21782.5</v>
      </c>
      <c r="G35" s="3">
        <f t="shared" si="3"/>
        <v>0.00297219581</v>
      </c>
      <c r="H35" s="113">
        <v>0.003</v>
      </c>
      <c r="L35" s="52" t="s">
        <v>32</v>
      </c>
      <c r="M35" s="50"/>
      <c r="N35" s="50"/>
      <c r="O35" s="51"/>
      <c r="P35" s="131"/>
    </row>
    <row r="36" ht="14.25" customHeight="1">
      <c r="A36" s="2">
        <v>45330.0</v>
      </c>
      <c r="B36" s="130">
        <v>2510.85</v>
      </c>
      <c r="C36" s="3">
        <f t="shared" si="2"/>
        <v>0.002115304025</v>
      </c>
      <c r="D36" s="113">
        <v>0.0021</v>
      </c>
      <c r="E36" s="2">
        <v>45330.0</v>
      </c>
      <c r="F36" s="1">
        <v>21717.95</v>
      </c>
      <c r="G36" s="3">
        <f t="shared" si="3"/>
        <v>-0.009691981487</v>
      </c>
      <c r="H36" s="113">
        <v>-0.0097</v>
      </c>
      <c r="L36" s="53" t="s">
        <v>33</v>
      </c>
      <c r="M36" s="53" t="s">
        <v>34</v>
      </c>
      <c r="N36" s="53" t="s">
        <v>35</v>
      </c>
      <c r="O36" s="53" t="s">
        <v>36</v>
      </c>
      <c r="P36" s="53" t="s">
        <v>37</v>
      </c>
    </row>
    <row r="37" ht="14.25" customHeight="1">
      <c r="A37" s="2">
        <v>45329.0</v>
      </c>
      <c r="B37" s="130">
        <v>2505.55</v>
      </c>
      <c r="C37" s="3">
        <f t="shared" si="2"/>
        <v>-0.00897854247</v>
      </c>
      <c r="D37" s="113">
        <v>-0.009</v>
      </c>
      <c r="E37" s="2">
        <v>45329.0</v>
      </c>
      <c r="F37" s="1">
        <v>21930.5</v>
      </c>
      <c r="G37" s="3">
        <f t="shared" si="3"/>
        <v>0.00005016097112</v>
      </c>
      <c r="H37" s="113">
        <v>1.0E-4</v>
      </c>
      <c r="L37" s="53" t="s">
        <v>38</v>
      </c>
      <c r="M37" s="54">
        <v>1255.88</v>
      </c>
      <c r="N37" s="54">
        <v>1318.1</v>
      </c>
      <c r="O37" s="128">
        <v>1530.4</v>
      </c>
      <c r="P37" s="128">
        <v>3548.5</v>
      </c>
    </row>
    <row r="38" ht="14.25" customHeight="1">
      <c r="A38" s="2">
        <v>45328.0</v>
      </c>
      <c r="B38" s="130">
        <v>2528.25</v>
      </c>
      <c r="C38" s="3">
        <f t="shared" si="2"/>
        <v>0.01691336176</v>
      </c>
      <c r="D38" s="113">
        <v>0.0169</v>
      </c>
      <c r="E38" s="2">
        <v>45328.0</v>
      </c>
      <c r="F38" s="1">
        <v>21929.4</v>
      </c>
      <c r="G38" s="3">
        <f t="shared" si="3"/>
        <v>0.007243348016</v>
      </c>
      <c r="H38" s="113">
        <v>0.0072</v>
      </c>
      <c r="L38" s="53" t="s">
        <v>39</v>
      </c>
      <c r="M38" s="128">
        <v>57.04</v>
      </c>
      <c r="N38" s="128">
        <v>54.63</v>
      </c>
      <c r="O38" s="54">
        <v>77.18</v>
      </c>
      <c r="P38" s="54">
        <v>153.79</v>
      </c>
    </row>
    <row r="39" ht="14.25" customHeight="1">
      <c r="A39" s="2">
        <v>45327.0</v>
      </c>
      <c r="B39" s="130">
        <v>2486.2</v>
      </c>
      <c r="C39" s="3">
        <f t="shared" si="2"/>
        <v>-0.005301166257</v>
      </c>
      <c r="D39" s="113">
        <v>-0.0053</v>
      </c>
      <c r="E39" s="2">
        <v>45327.0</v>
      </c>
      <c r="F39" s="1">
        <v>21771.7</v>
      </c>
      <c r="G39" s="3">
        <f t="shared" si="3"/>
        <v>-0.003756783717</v>
      </c>
      <c r="H39" s="113">
        <v>-0.0038</v>
      </c>
      <c r="L39" s="53" t="s">
        <v>40</v>
      </c>
      <c r="M39" s="55">
        <f t="shared" ref="M39:P39" si="4">M38/M37</f>
        <v>0.04541835207</v>
      </c>
      <c r="N39" s="55">
        <f t="shared" si="4"/>
        <v>0.04144602079</v>
      </c>
      <c r="O39" s="55">
        <f t="shared" si="4"/>
        <v>0.0504312598</v>
      </c>
      <c r="P39" s="55">
        <f t="shared" si="4"/>
        <v>0.0433394392</v>
      </c>
    </row>
    <row r="40" ht="14.25" customHeight="1">
      <c r="A40" s="2">
        <v>45324.0</v>
      </c>
      <c r="B40" s="130">
        <v>2499.45</v>
      </c>
      <c r="C40" s="3">
        <f t="shared" si="2"/>
        <v>-0.01207509881</v>
      </c>
      <c r="D40" s="113">
        <v>-0.0121</v>
      </c>
      <c r="E40" s="2">
        <v>45324.0</v>
      </c>
      <c r="F40" s="1">
        <v>21853.8</v>
      </c>
      <c r="G40" s="3">
        <f t="shared" si="3"/>
        <v>0.007205915903</v>
      </c>
      <c r="H40" s="113">
        <v>0.0072</v>
      </c>
      <c r="L40" s="53" t="s">
        <v>42</v>
      </c>
      <c r="M40" s="56">
        <v>25063.8</v>
      </c>
      <c r="N40" s="56">
        <v>871.25</v>
      </c>
      <c r="O40" s="56">
        <v>1182.13</v>
      </c>
      <c r="P40" s="56">
        <v>2519.08</v>
      </c>
    </row>
    <row r="41" ht="14.25" customHeight="1">
      <c r="A41" s="2">
        <v>45323.0</v>
      </c>
      <c r="B41" s="130">
        <v>2530.0</v>
      </c>
      <c r="C41" s="3">
        <f t="shared" si="2"/>
        <v>-0.005620406399</v>
      </c>
      <c r="D41" s="113">
        <v>-0.0056</v>
      </c>
      <c r="E41" s="2">
        <v>45323.0</v>
      </c>
      <c r="F41" s="1">
        <v>21697.45</v>
      </c>
      <c r="G41" s="3">
        <f t="shared" si="3"/>
        <v>-0.001300303327</v>
      </c>
      <c r="H41" s="113">
        <v>-0.0013</v>
      </c>
      <c r="L41" s="53" t="s">
        <v>43</v>
      </c>
      <c r="M41" s="56">
        <v>6432.8</v>
      </c>
      <c r="N41" s="56">
        <v>2217.0</v>
      </c>
      <c r="O41" s="56">
        <v>1814.4</v>
      </c>
      <c r="P41" s="56">
        <v>4227.7</v>
      </c>
      <c r="R41" s="57"/>
      <c r="S41" s="58">
        <v>0.086</v>
      </c>
      <c r="T41" s="59"/>
    </row>
    <row r="42" ht="14.25" customHeight="1">
      <c r="A42" s="2">
        <v>45322.0</v>
      </c>
      <c r="B42" s="130">
        <v>2544.3</v>
      </c>
      <c r="C42" s="3">
        <f t="shared" si="2"/>
        <v>0.01239480333</v>
      </c>
      <c r="D42" s="113">
        <v>0.0124</v>
      </c>
      <c r="E42" s="2">
        <v>45322.0</v>
      </c>
      <c r="F42" s="1">
        <v>21725.7</v>
      </c>
      <c r="G42" s="3">
        <f t="shared" si="3"/>
        <v>0.009460043397</v>
      </c>
      <c r="H42" s="113">
        <v>0.0095</v>
      </c>
      <c r="L42" s="53" t="s">
        <v>44</v>
      </c>
      <c r="M42" s="60">
        <f t="shared" ref="M42:P42" si="5">M41/M40</f>
        <v>0.2566570113</v>
      </c>
      <c r="N42" s="60">
        <f t="shared" si="5"/>
        <v>2.544619799</v>
      </c>
      <c r="O42" s="60">
        <f t="shared" si="5"/>
        <v>1.534856572</v>
      </c>
      <c r="P42" s="60">
        <f t="shared" si="5"/>
        <v>1.678271432</v>
      </c>
      <c r="R42" s="62" t="s">
        <v>98</v>
      </c>
      <c r="S42" s="63">
        <f>S41*100</f>
        <v>8.6</v>
      </c>
      <c r="T42" s="64" t="s">
        <v>94</v>
      </c>
    </row>
    <row r="43" ht="14.25" customHeight="1">
      <c r="A43" s="2">
        <v>45321.0</v>
      </c>
      <c r="B43" s="130">
        <v>2513.15</v>
      </c>
      <c r="C43" s="3">
        <f t="shared" si="2"/>
        <v>0.008123069517</v>
      </c>
      <c r="D43" s="113">
        <v>0.0081</v>
      </c>
      <c r="E43" s="2">
        <v>45321.0</v>
      </c>
      <c r="F43" s="1">
        <v>21522.1</v>
      </c>
      <c r="G43" s="3">
        <f t="shared" si="3"/>
        <v>-0.009913697924</v>
      </c>
      <c r="H43" s="113">
        <v>-0.0099</v>
      </c>
      <c r="L43" s="53" t="s">
        <v>45</v>
      </c>
      <c r="M43" s="55">
        <f t="shared" ref="M43:P43" si="6">M39*(1-M42)</f>
        <v>0.03376141357</v>
      </c>
      <c r="N43" s="55">
        <f t="shared" si="6"/>
        <v>-0.0640183443</v>
      </c>
      <c r="O43" s="55">
        <f t="shared" si="6"/>
        <v>-0.02697349076</v>
      </c>
      <c r="P43" s="55">
        <f t="shared" si="6"/>
        <v>-0.02939590351</v>
      </c>
      <c r="R43" s="65" t="s">
        <v>99</v>
      </c>
      <c r="S43" s="44"/>
      <c r="T43" s="66"/>
    </row>
    <row r="44" ht="14.25" customHeight="1">
      <c r="A44" s="2">
        <v>45320.0</v>
      </c>
      <c r="B44" s="130">
        <v>2492.9</v>
      </c>
      <c r="C44" s="3">
        <f t="shared" si="2"/>
        <v>0.01023240735</v>
      </c>
      <c r="D44" s="113">
        <v>0.0102</v>
      </c>
      <c r="E44" s="2">
        <v>45320.0</v>
      </c>
      <c r="F44" s="1">
        <v>21737.6</v>
      </c>
      <c r="G44" s="3">
        <f t="shared" si="3"/>
        <v>0.01803059112</v>
      </c>
      <c r="H44" s="113">
        <v>0.018</v>
      </c>
      <c r="L44" s="53" t="s">
        <v>46</v>
      </c>
      <c r="M44" s="53">
        <v>143121.8</v>
      </c>
      <c r="N44" s="53">
        <v>138895.0</v>
      </c>
      <c r="O44" s="53">
        <v>14149.5</v>
      </c>
      <c r="P44" s="53">
        <v>163333.1</v>
      </c>
    </row>
    <row r="45" ht="14.25" customHeight="1">
      <c r="A45" s="2">
        <v>45316.0</v>
      </c>
      <c r="B45" s="130">
        <v>2467.65</v>
      </c>
      <c r="C45" s="3">
        <f t="shared" si="2"/>
        <v>0.101334464</v>
      </c>
      <c r="D45" s="113">
        <v>0.1013</v>
      </c>
      <c r="E45" s="2">
        <v>45316.0</v>
      </c>
      <c r="F45" s="1">
        <v>21352.6</v>
      </c>
      <c r="G45" s="3">
        <f t="shared" si="3"/>
        <v>-0.004724071791</v>
      </c>
      <c r="H45" s="113">
        <v>-0.0047</v>
      </c>
      <c r="L45" s="53" t="s">
        <v>47</v>
      </c>
      <c r="M45" s="53">
        <f t="shared" ref="M45:P45" si="7">M37/(M37+M44)</f>
        <v>0.008698574461</v>
      </c>
      <c r="N45" s="53">
        <f t="shared" si="7"/>
        <v>0.009400690806</v>
      </c>
      <c r="O45" s="53">
        <f t="shared" si="7"/>
        <v>0.09760266328</v>
      </c>
      <c r="P45" s="53">
        <f t="shared" si="7"/>
        <v>0.02126357849</v>
      </c>
    </row>
    <row r="46" ht="14.25" customHeight="1">
      <c r="A46" s="2">
        <v>45315.0</v>
      </c>
      <c r="B46" s="130">
        <v>2240.6</v>
      </c>
      <c r="C46" s="3">
        <f t="shared" si="2"/>
        <v>0.01478747254</v>
      </c>
      <c r="D46" s="113">
        <v>0.0148</v>
      </c>
      <c r="E46" s="2">
        <v>45315.0</v>
      </c>
      <c r="F46" s="1">
        <v>21453.95</v>
      </c>
      <c r="G46" s="3">
        <f t="shared" si="3"/>
        <v>0.01013004501</v>
      </c>
      <c r="H46" s="113">
        <v>0.0101</v>
      </c>
      <c r="L46" s="53" t="s">
        <v>48</v>
      </c>
      <c r="M46" s="53">
        <f t="shared" ref="M46:P46" si="8">M45*100</f>
        <v>0.8698574461</v>
      </c>
      <c r="N46" s="53">
        <f t="shared" si="8"/>
        <v>0.9400690806</v>
      </c>
      <c r="O46" s="53">
        <f t="shared" si="8"/>
        <v>9.760266328</v>
      </c>
      <c r="P46" s="53">
        <f t="shared" si="8"/>
        <v>2.126357849</v>
      </c>
    </row>
    <row r="47" ht="14.25" customHeight="1">
      <c r="A47" s="2">
        <v>45314.0</v>
      </c>
      <c r="B47" s="130">
        <v>2207.95</v>
      </c>
      <c r="C47" s="3">
        <f t="shared" si="2"/>
        <v>-0.03587179599</v>
      </c>
      <c r="D47" s="113">
        <v>-0.0359</v>
      </c>
      <c r="E47" s="2">
        <v>45314.0</v>
      </c>
      <c r="F47" s="1">
        <v>21238.8</v>
      </c>
      <c r="G47" s="3">
        <f t="shared" si="3"/>
        <v>-0.01543682029</v>
      </c>
      <c r="H47" s="113">
        <v>-0.0154</v>
      </c>
      <c r="L47" s="53" t="s">
        <v>49</v>
      </c>
      <c r="M47" s="53">
        <f t="shared" ref="M47:P47" si="9">1-M45</f>
        <v>0.9913014255</v>
      </c>
      <c r="N47" s="53">
        <f t="shared" si="9"/>
        <v>0.9905993092</v>
      </c>
      <c r="O47" s="53">
        <f t="shared" si="9"/>
        <v>0.9023973367</v>
      </c>
      <c r="P47" s="53">
        <f t="shared" si="9"/>
        <v>0.9787364215</v>
      </c>
    </row>
    <row r="48" ht="14.25" customHeight="1">
      <c r="A48" s="2">
        <v>45311.0</v>
      </c>
      <c r="B48" s="130">
        <v>2290.1</v>
      </c>
      <c r="C48" s="3">
        <f t="shared" si="2"/>
        <v>0.005709015853</v>
      </c>
      <c r="D48" s="113">
        <v>0.0057</v>
      </c>
      <c r="E48" s="2">
        <v>45311.0</v>
      </c>
      <c r="F48" s="1">
        <v>21571.8</v>
      </c>
      <c r="G48" s="3">
        <f t="shared" si="3"/>
        <v>-0.002340165754</v>
      </c>
      <c r="H48" s="113">
        <v>-0.0023</v>
      </c>
      <c r="L48" s="53" t="s">
        <v>50</v>
      </c>
      <c r="M48" s="53">
        <f t="shared" ref="M48:P48" si="10">M47*100</f>
        <v>99.13014255</v>
      </c>
      <c r="N48" s="53">
        <f t="shared" si="10"/>
        <v>99.05993092</v>
      </c>
      <c r="O48" s="53">
        <f t="shared" si="10"/>
        <v>90.23973367</v>
      </c>
      <c r="P48" s="53">
        <f t="shared" si="10"/>
        <v>97.87364215</v>
      </c>
    </row>
    <row r="49" ht="14.25" customHeight="1">
      <c r="A49" s="2">
        <v>45310.0</v>
      </c>
      <c r="B49" s="130">
        <v>2277.1</v>
      </c>
      <c r="C49" s="3">
        <f t="shared" si="2"/>
        <v>0.007521791071</v>
      </c>
      <c r="D49" s="113">
        <v>0.0075</v>
      </c>
      <c r="E49" s="2">
        <v>45310.0</v>
      </c>
      <c r="F49" s="1">
        <v>21622.4</v>
      </c>
      <c r="G49" s="3">
        <f t="shared" si="3"/>
        <v>0.007461938986</v>
      </c>
      <c r="H49" s="113">
        <v>0.0075</v>
      </c>
      <c r="L49" s="53" t="s">
        <v>51</v>
      </c>
      <c r="M49" s="53" t="s">
        <v>100</v>
      </c>
      <c r="N49" s="53" t="s">
        <v>100</v>
      </c>
      <c r="O49" s="53" t="s">
        <v>100</v>
      </c>
      <c r="P49" s="53">
        <f>(P46*P43)+(P48*O4)</f>
        <v>-0.06250621015</v>
      </c>
    </row>
    <row r="50" ht="14.25" customHeight="1">
      <c r="A50" s="2">
        <v>45309.0</v>
      </c>
      <c r="B50" s="130">
        <v>2260.1</v>
      </c>
      <c r="C50" s="3">
        <f t="shared" si="2"/>
        <v>0.003685940137</v>
      </c>
      <c r="D50" s="113">
        <v>0.0037</v>
      </c>
      <c r="E50" s="2">
        <v>45309.0</v>
      </c>
      <c r="F50" s="1">
        <v>21462.25</v>
      </c>
      <c r="G50" s="3">
        <f t="shared" si="3"/>
        <v>-0.005085307541</v>
      </c>
      <c r="H50" s="113">
        <v>-0.0051</v>
      </c>
      <c r="L50" s="53" t="s">
        <v>51</v>
      </c>
      <c r="M50" s="55">
        <v>0.2796</v>
      </c>
      <c r="N50" s="55">
        <v>0.2785</v>
      </c>
      <c r="O50" s="55">
        <v>0.2517</v>
      </c>
      <c r="P50" s="55">
        <v>-0.0625</v>
      </c>
    </row>
    <row r="51" ht="14.25" customHeight="1">
      <c r="A51" s="2">
        <v>45308.0</v>
      </c>
      <c r="B51" s="130">
        <v>2251.8</v>
      </c>
      <c r="C51" s="3">
        <f t="shared" si="2"/>
        <v>-0.01858833272</v>
      </c>
      <c r="D51" s="113">
        <v>-0.0186</v>
      </c>
      <c r="E51" s="2">
        <v>45308.0</v>
      </c>
      <c r="F51" s="1">
        <v>21571.95</v>
      </c>
      <c r="G51" s="3">
        <f t="shared" si="3"/>
        <v>-0.02089432333</v>
      </c>
      <c r="H51" s="113">
        <v>-0.0209</v>
      </c>
      <c r="L51" s="53" t="s">
        <v>52</v>
      </c>
      <c r="M51" s="119">
        <f>(M50+N50+O50+P50)/4</f>
        <v>0.186825</v>
      </c>
      <c r="N51" s="53"/>
      <c r="O51" s="53"/>
      <c r="P51" s="53"/>
    </row>
    <row r="52" ht="14.25" customHeight="1">
      <c r="A52" s="2">
        <v>45307.0</v>
      </c>
      <c r="B52" s="130">
        <v>2294.45</v>
      </c>
      <c r="C52" s="3">
        <f t="shared" si="2"/>
        <v>-0.01118341665</v>
      </c>
      <c r="D52" s="113">
        <v>-0.0112</v>
      </c>
      <c r="E52" s="2">
        <v>45307.0</v>
      </c>
      <c r="F52" s="1">
        <v>22032.3</v>
      </c>
      <c r="G52" s="3">
        <f t="shared" si="3"/>
        <v>-0.00294830399</v>
      </c>
      <c r="H52" s="113">
        <v>-0.0029</v>
      </c>
      <c r="L52" s="67" t="s">
        <v>52</v>
      </c>
      <c r="M52" s="68">
        <f>ACC!$M$51</f>
        <v>0.186825</v>
      </c>
    </row>
    <row r="53" ht="14.25" customHeight="1">
      <c r="A53" s="2">
        <v>45306.0</v>
      </c>
      <c r="B53" s="130">
        <v>2320.4</v>
      </c>
      <c r="C53" s="3">
        <f t="shared" si="2"/>
        <v>-0.005144915109</v>
      </c>
      <c r="D53" s="113">
        <v>-0.0051</v>
      </c>
      <c r="E53" s="2">
        <v>45306.0</v>
      </c>
      <c r="F53" s="1">
        <v>22097.45</v>
      </c>
      <c r="G53" s="3">
        <f t="shared" si="3"/>
        <v>0.00926714639</v>
      </c>
      <c r="H53" s="113">
        <v>0.0093</v>
      </c>
    </row>
    <row r="54" ht="14.25" customHeight="1">
      <c r="A54" s="2">
        <v>45303.0</v>
      </c>
      <c r="B54" s="130">
        <v>2332.4</v>
      </c>
      <c r="C54" s="3">
        <f t="shared" si="2"/>
        <v>0.004587057177</v>
      </c>
      <c r="D54" s="113">
        <v>0.0046</v>
      </c>
      <c r="E54" s="2">
        <v>45303.0</v>
      </c>
      <c r="F54" s="1">
        <v>21894.55</v>
      </c>
      <c r="G54" s="3">
        <f t="shared" si="3"/>
        <v>0.01142642005</v>
      </c>
      <c r="H54" s="113">
        <v>0.0114</v>
      </c>
    </row>
    <row r="55" ht="14.25" customHeight="1">
      <c r="A55" s="2">
        <v>45302.0</v>
      </c>
      <c r="B55" s="130">
        <v>2321.75</v>
      </c>
      <c r="C55" s="3">
        <f t="shared" si="2"/>
        <v>0.006568108905</v>
      </c>
      <c r="D55" s="113">
        <v>0.0066</v>
      </c>
      <c r="E55" s="2">
        <v>45302.0</v>
      </c>
      <c r="F55" s="1">
        <v>21647.2</v>
      </c>
      <c r="G55" s="3">
        <f t="shared" si="3"/>
        <v>0.001318303136</v>
      </c>
      <c r="H55" s="113">
        <v>0.0013</v>
      </c>
    </row>
    <row r="56" ht="14.25" customHeight="1">
      <c r="A56" s="2">
        <v>45301.0</v>
      </c>
      <c r="B56" s="130">
        <v>2306.6</v>
      </c>
      <c r="C56" s="3">
        <f t="shared" si="2"/>
        <v>-0.001320546403</v>
      </c>
      <c r="D56" s="113">
        <v>-0.0013</v>
      </c>
      <c r="E56" s="2">
        <v>45301.0</v>
      </c>
      <c r="F56" s="1">
        <v>21618.7</v>
      </c>
      <c r="G56" s="3">
        <f t="shared" si="3"/>
        <v>0.00342773331</v>
      </c>
      <c r="H56" s="113">
        <v>0.0034</v>
      </c>
    </row>
    <row r="57" ht="14.25" customHeight="1">
      <c r="A57" s="2">
        <v>45300.0</v>
      </c>
      <c r="B57" s="130">
        <v>2309.65</v>
      </c>
      <c r="C57" s="3">
        <f t="shared" si="2"/>
        <v>-0.0191527763</v>
      </c>
      <c r="D57" s="113">
        <v>-0.0192</v>
      </c>
      <c r="E57" s="2">
        <v>45300.0</v>
      </c>
      <c r="F57" s="1">
        <v>21544.85</v>
      </c>
      <c r="G57" s="3">
        <f t="shared" si="3"/>
        <v>0.001480500163</v>
      </c>
      <c r="H57" s="113">
        <v>0.0015</v>
      </c>
    </row>
    <row r="58" ht="14.25" customHeight="1">
      <c r="A58" s="2">
        <v>45299.0</v>
      </c>
      <c r="B58" s="130">
        <v>2354.75</v>
      </c>
      <c r="C58" s="3">
        <f t="shared" si="2"/>
        <v>-0.009548045174</v>
      </c>
      <c r="D58" s="113">
        <v>-0.0095</v>
      </c>
      <c r="E58" s="2">
        <v>45299.0</v>
      </c>
      <c r="F58" s="1">
        <v>21513.0</v>
      </c>
      <c r="G58" s="3">
        <f t="shared" si="3"/>
        <v>-0.009110673029</v>
      </c>
      <c r="H58" s="113">
        <v>-0.0091</v>
      </c>
    </row>
    <row r="59" ht="14.25" customHeight="1">
      <c r="A59" s="2">
        <v>45296.0</v>
      </c>
      <c r="B59" s="130">
        <v>2377.45</v>
      </c>
      <c r="C59" s="3">
        <f t="shared" si="2"/>
        <v>0.008163005682</v>
      </c>
      <c r="D59" s="113">
        <v>0.0082</v>
      </c>
      <c r="E59" s="2">
        <v>45296.0</v>
      </c>
      <c r="F59" s="1">
        <v>21710.8</v>
      </c>
      <c r="G59" s="3">
        <f t="shared" si="3"/>
        <v>0.002410128078</v>
      </c>
      <c r="H59" s="113">
        <v>0.0024</v>
      </c>
    </row>
    <row r="60" ht="14.25" customHeight="1">
      <c r="A60" s="2">
        <v>45295.0</v>
      </c>
      <c r="B60" s="130">
        <v>2358.2</v>
      </c>
      <c r="C60" s="3">
        <f t="shared" si="2"/>
        <v>0.03420752566</v>
      </c>
      <c r="D60" s="113">
        <v>0.0342</v>
      </c>
      <c r="E60" s="2">
        <v>45295.0</v>
      </c>
      <c r="F60" s="1">
        <v>21658.6</v>
      </c>
      <c r="G60" s="3">
        <f t="shared" si="3"/>
        <v>0.006564470067</v>
      </c>
      <c r="H60" s="113">
        <v>0.0066</v>
      </c>
    </row>
    <row r="61" ht="14.25" customHeight="1">
      <c r="A61" s="2">
        <v>45294.0</v>
      </c>
      <c r="B61" s="130">
        <v>2280.2</v>
      </c>
      <c r="C61" s="3">
        <f t="shared" si="2"/>
        <v>0.005689586733</v>
      </c>
      <c r="D61" s="113">
        <v>0.0057</v>
      </c>
      <c r="E61" s="2">
        <v>45294.0</v>
      </c>
      <c r="F61" s="1">
        <v>21517.35</v>
      </c>
      <c r="G61" s="3">
        <f t="shared" si="3"/>
        <v>-0.006851812534</v>
      </c>
      <c r="H61" s="113">
        <v>-0.0069</v>
      </c>
    </row>
    <row r="62" ht="14.25" customHeight="1">
      <c r="A62" s="2">
        <v>45293.0</v>
      </c>
      <c r="B62" s="130">
        <v>2267.3</v>
      </c>
      <c r="C62" s="3">
        <f t="shared" si="2"/>
        <v>0.0106985245</v>
      </c>
      <c r="D62" s="113">
        <v>0.0107</v>
      </c>
      <c r="E62" s="2">
        <v>45293.0</v>
      </c>
      <c r="F62" s="1">
        <v>21665.8</v>
      </c>
      <c r="G62" s="3">
        <f t="shared" si="3"/>
        <v>-0.00350015408</v>
      </c>
      <c r="H62" s="113">
        <v>-0.0035</v>
      </c>
    </row>
    <row r="63" ht="14.25" customHeight="1">
      <c r="A63" s="2">
        <v>45292.0</v>
      </c>
      <c r="B63" s="130">
        <v>2243.3</v>
      </c>
      <c r="C63" s="3">
        <f t="shared" si="2"/>
        <v>0.01449406444</v>
      </c>
      <c r="D63" s="113">
        <v>0.0145</v>
      </c>
      <c r="E63" s="2">
        <v>45292.0</v>
      </c>
      <c r="F63" s="1">
        <v>21741.9</v>
      </c>
      <c r="G63" s="3">
        <f t="shared" si="3"/>
        <v>0.0004831718159</v>
      </c>
      <c r="H63" s="113">
        <v>5.0E-4</v>
      </c>
    </row>
    <row r="64" ht="14.25" customHeight="1">
      <c r="A64" s="2">
        <v>45289.0</v>
      </c>
      <c r="B64" s="130">
        <v>2211.25</v>
      </c>
      <c r="C64" s="3">
        <f t="shared" si="2"/>
        <v>0.01868060994</v>
      </c>
      <c r="D64" s="113">
        <v>0.0187</v>
      </c>
      <c r="E64" s="2">
        <v>45289.0</v>
      </c>
      <c r="F64" s="1">
        <v>21731.4</v>
      </c>
      <c r="G64" s="3">
        <f t="shared" si="3"/>
        <v>-0.002171846804</v>
      </c>
      <c r="H64" s="113">
        <v>-0.0022</v>
      </c>
    </row>
    <row r="65" ht="14.25" customHeight="1">
      <c r="A65" s="2">
        <v>45288.0</v>
      </c>
      <c r="B65" s="130">
        <v>2170.7</v>
      </c>
      <c r="C65" s="3">
        <f t="shared" si="2"/>
        <v>0.000991445897</v>
      </c>
      <c r="D65" s="113">
        <v>0.001</v>
      </c>
      <c r="E65" s="2">
        <v>45288.0</v>
      </c>
      <c r="F65" s="1">
        <v>21778.7</v>
      </c>
      <c r="G65" s="3">
        <f t="shared" si="3"/>
        <v>0.005723917385</v>
      </c>
      <c r="H65" s="113">
        <v>0.0057</v>
      </c>
    </row>
    <row r="66" ht="14.25" customHeight="1">
      <c r="A66" s="2">
        <v>45287.0</v>
      </c>
      <c r="B66" s="130">
        <v>2168.55</v>
      </c>
      <c r="C66" s="3">
        <f t="shared" si="2"/>
        <v>0.02602256866</v>
      </c>
      <c r="D66" s="113">
        <v>0.026</v>
      </c>
      <c r="E66" s="2">
        <v>45287.0</v>
      </c>
      <c r="F66" s="1">
        <v>21654.75</v>
      </c>
      <c r="G66" s="3">
        <f t="shared" si="3"/>
        <v>0.009952731521</v>
      </c>
      <c r="H66" s="113">
        <v>0.01</v>
      </c>
    </row>
    <row r="67" ht="14.25" customHeight="1">
      <c r="A67" s="2">
        <v>45286.0</v>
      </c>
      <c r="B67" s="130">
        <v>2113.55</v>
      </c>
      <c r="C67" s="3">
        <f t="shared" si="2"/>
        <v>0.01090517757</v>
      </c>
      <c r="D67" s="113">
        <v>0.0109</v>
      </c>
      <c r="E67" s="2">
        <v>45286.0</v>
      </c>
      <c r="F67" s="1">
        <v>21441.35</v>
      </c>
      <c r="G67" s="3">
        <f t="shared" si="3"/>
        <v>0.004306912606</v>
      </c>
      <c r="H67" s="113">
        <v>0.0043</v>
      </c>
    </row>
    <row r="68" ht="14.25" customHeight="1">
      <c r="A68" s="2">
        <v>45282.0</v>
      </c>
      <c r="B68" s="130">
        <v>2090.75</v>
      </c>
      <c r="C68" s="3">
        <f t="shared" si="2"/>
        <v>-0.007900730758</v>
      </c>
      <c r="D68" s="113">
        <v>-0.0079</v>
      </c>
      <c r="E68" s="2">
        <v>45282.0</v>
      </c>
      <c r="F68" s="1">
        <v>21349.4</v>
      </c>
      <c r="G68" s="3">
        <f t="shared" si="3"/>
        <v>0.004438945098</v>
      </c>
      <c r="H68" s="113">
        <v>0.0044</v>
      </c>
    </row>
    <row r="69" ht="14.25" customHeight="1">
      <c r="A69" s="2">
        <v>45281.0</v>
      </c>
      <c r="B69" s="130">
        <v>2107.4</v>
      </c>
      <c r="C69" s="3">
        <f t="shared" si="2"/>
        <v>0.009944168883</v>
      </c>
      <c r="D69" s="113">
        <v>0.0099</v>
      </c>
      <c r="E69" s="2">
        <v>45281.0</v>
      </c>
      <c r="F69" s="1">
        <v>21255.05</v>
      </c>
      <c r="G69" s="3">
        <f t="shared" si="3"/>
        <v>0.004959775699</v>
      </c>
      <c r="H69" s="113">
        <v>0.005</v>
      </c>
    </row>
    <row r="70" ht="14.25" customHeight="1">
      <c r="A70" s="2">
        <v>45280.0</v>
      </c>
      <c r="B70" s="130">
        <v>2086.65</v>
      </c>
      <c r="C70" s="3">
        <f t="shared" si="2"/>
        <v>-0.05270684372</v>
      </c>
      <c r="D70" s="113">
        <v>-0.0527</v>
      </c>
      <c r="E70" s="2">
        <v>45280.0</v>
      </c>
      <c r="F70" s="1">
        <v>21150.15</v>
      </c>
      <c r="G70" s="3">
        <f t="shared" si="3"/>
        <v>-0.01412150225</v>
      </c>
      <c r="H70" s="113">
        <v>-0.0141</v>
      </c>
    </row>
    <row r="71" ht="14.25" customHeight="1">
      <c r="A71" s="2">
        <v>45279.0</v>
      </c>
      <c r="B71" s="130">
        <v>2202.75</v>
      </c>
      <c r="C71" s="3">
        <f t="shared" si="2"/>
        <v>-0.0154207174</v>
      </c>
      <c r="D71" s="113">
        <v>-0.0154</v>
      </c>
      <c r="E71" s="2">
        <v>45279.0</v>
      </c>
      <c r="F71" s="1">
        <v>21453.1</v>
      </c>
      <c r="G71" s="3">
        <f t="shared" si="3"/>
        <v>0.001608411361</v>
      </c>
      <c r="H71" s="113">
        <v>0.0016</v>
      </c>
    </row>
    <row r="72" ht="14.25" customHeight="1">
      <c r="A72" s="2">
        <v>45278.0</v>
      </c>
      <c r="B72" s="130">
        <v>2237.25</v>
      </c>
      <c r="C72" s="3">
        <f t="shared" si="2"/>
        <v>0.01125500034</v>
      </c>
      <c r="D72" s="113">
        <v>0.0113</v>
      </c>
      <c r="E72" s="2">
        <v>45278.0</v>
      </c>
      <c r="F72" s="1">
        <v>21418.65</v>
      </c>
      <c r="G72" s="3">
        <f t="shared" si="3"/>
        <v>-0.001771012716</v>
      </c>
      <c r="H72" s="113">
        <v>-0.0018</v>
      </c>
    </row>
    <row r="73" ht="14.25" customHeight="1">
      <c r="A73" s="2">
        <v>45275.0</v>
      </c>
      <c r="B73" s="130">
        <v>2212.35</v>
      </c>
      <c r="C73" s="3">
        <f t="shared" si="2"/>
        <v>-0.009824105984</v>
      </c>
      <c r="D73" s="113">
        <v>-0.0098</v>
      </c>
      <c r="E73" s="2">
        <v>45275.0</v>
      </c>
      <c r="F73" s="1">
        <v>21456.65</v>
      </c>
      <c r="G73" s="3">
        <f t="shared" si="3"/>
        <v>0.0129327234</v>
      </c>
      <c r="H73" s="113">
        <v>0.0129</v>
      </c>
    </row>
    <row r="74" ht="14.25" customHeight="1">
      <c r="A74" s="2">
        <v>45274.0</v>
      </c>
      <c r="B74" s="130">
        <v>2234.3</v>
      </c>
      <c r="C74" s="3">
        <f t="shared" si="2"/>
        <v>0.02293745994</v>
      </c>
      <c r="D74" s="113">
        <v>0.0229</v>
      </c>
      <c r="E74" s="2">
        <v>45274.0</v>
      </c>
      <c r="F74" s="1">
        <v>21182.7</v>
      </c>
      <c r="G74" s="3">
        <f t="shared" si="3"/>
        <v>0.01225010573</v>
      </c>
      <c r="H74" s="113">
        <v>0.0123</v>
      </c>
    </row>
    <row r="75" ht="14.25" customHeight="1">
      <c r="A75" s="2">
        <v>45273.0</v>
      </c>
      <c r="B75" s="130">
        <v>2184.2</v>
      </c>
      <c r="C75" s="3">
        <f t="shared" si="2"/>
        <v>0.004022156335</v>
      </c>
      <c r="D75" s="113">
        <v>0.004</v>
      </c>
      <c r="E75" s="2">
        <v>45273.0</v>
      </c>
      <c r="F75" s="1">
        <v>20926.35</v>
      </c>
      <c r="G75" s="3">
        <f t="shared" si="3"/>
        <v>0.000954253243</v>
      </c>
      <c r="H75" s="113">
        <v>0.001</v>
      </c>
    </row>
    <row r="76" ht="14.25" customHeight="1">
      <c r="A76" s="2">
        <v>45272.0</v>
      </c>
      <c r="B76" s="130">
        <v>2175.45</v>
      </c>
      <c r="C76" s="3">
        <f t="shared" si="2"/>
        <v>-0.001720814978</v>
      </c>
      <c r="D76" s="113">
        <v>-0.0017</v>
      </c>
      <c r="E76" s="2">
        <v>45272.0</v>
      </c>
      <c r="F76" s="1">
        <v>20906.4</v>
      </c>
      <c r="G76" s="3">
        <f t="shared" si="3"/>
        <v>-0.004319644141</v>
      </c>
      <c r="H76" s="113">
        <v>-0.0043</v>
      </c>
    </row>
    <row r="77" ht="14.25" customHeight="1">
      <c r="A77" s="2">
        <v>45271.0</v>
      </c>
      <c r="B77" s="130">
        <v>2179.2</v>
      </c>
      <c r="C77" s="3">
        <f t="shared" si="2"/>
        <v>0.01936570306</v>
      </c>
      <c r="D77" s="113">
        <v>0.0194</v>
      </c>
      <c r="E77" s="2">
        <v>45271.0</v>
      </c>
      <c r="F77" s="1">
        <v>20997.1</v>
      </c>
      <c r="G77" s="3">
        <f t="shared" si="3"/>
        <v>0.001320972465</v>
      </c>
      <c r="H77" s="113">
        <v>0.0013</v>
      </c>
    </row>
    <row r="78" ht="14.25" customHeight="1">
      <c r="A78" s="2">
        <v>45268.0</v>
      </c>
      <c r="B78" s="130">
        <v>2137.8</v>
      </c>
      <c r="C78" s="3">
        <f t="shared" si="2"/>
        <v>-0.001751068152</v>
      </c>
      <c r="D78" s="113">
        <v>-0.0018</v>
      </c>
      <c r="E78" s="2">
        <v>45268.0</v>
      </c>
      <c r="F78" s="1">
        <v>20969.4</v>
      </c>
      <c r="G78" s="3">
        <f t="shared" si="3"/>
        <v>0.003265370566</v>
      </c>
      <c r="H78" s="113">
        <v>0.0033</v>
      </c>
    </row>
    <row r="79" ht="14.25" customHeight="1">
      <c r="A79" s="2">
        <v>45267.0</v>
      </c>
      <c r="B79" s="130">
        <v>2141.55</v>
      </c>
      <c r="C79" s="3">
        <f t="shared" si="2"/>
        <v>0.006249265829</v>
      </c>
      <c r="D79" s="113">
        <v>0.0062</v>
      </c>
      <c r="E79" s="2">
        <v>45267.0</v>
      </c>
      <c r="F79" s="1">
        <v>20901.15</v>
      </c>
      <c r="G79" s="3">
        <f t="shared" si="3"/>
        <v>-0.001745654967</v>
      </c>
      <c r="H79" s="113">
        <v>-0.0017</v>
      </c>
    </row>
    <row r="80" ht="14.25" customHeight="1">
      <c r="A80" s="2">
        <v>45266.0</v>
      </c>
      <c r="B80" s="130">
        <v>2128.25</v>
      </c>
      <c r="C80" s="3">
        <f t="shared" si="2"/>
        <v>-0.02588337605</v>
      </c>
      <c r="D80" s="113">
        <v>-0.0259</v>
      </c>
      <c r="E80" s="2">
        <v>45266.0</v>
      </c>
      <c r="F80" s="1">
        <v>20937.7</v>
      </c>
      <c r="G80" s="3">
        <f t="shared" si="3"/>
        <v>0.0039606619</v>
      </c>
      <c r="H80" s="113">
        <v>0.004</v>
      </c>
    </row>
    <row r="81" ht="14.25" customHeight="1">
      <c r="A81" s="2">
        <v>45265.0</v>
      </c>
      <c r="B81" s="130">
        <v>2184.8</v>
      </c>
      <c r="C81" s="3">
        <f t="shared" si="2"/>
        <v>0.08185194355</v>
      </c>
      <c r="D81" s="113">
        <v>0.0819</v>
      </c>
      <c r="E81" s="2">
        <v>45265.0</v>
      </c>
      <c r="F81" s="1">
        <v>20855.1</v>
      </c>
      <c r="G81" s="3">
        <f t="shared" si="3"/>
        <v>0.008135622716</v>
      </c>
      <c r="H81" s="113">
        <v>0.0081</v>
      </c>
    </row>
    <row r="82" ht="14.25" customHeight="1">
      <c r="A82" s="2">
        <v>45264.0</v>
      </c>
      <c r="B82" s="130">
        <v>2019.5</v>
      </c>
      <c r="C82" s="3">
        <f t="shared" si="2"/>
        <v>0.06275490067</v>
      </c>
      <c r="D82" s="113">
        <v>0.0628</v>
      </c>
      <c r="E82" s="2">
        <v>45264.0</v>
      </c>
      <c r="F82" s="1">
        <v>20686.8</v>
      </c>
      <c r="G82" s="3">
        <f t="shared" si="3"/>
        <v>0.02066815013</v>
      </c>
      <c r="H82" s="113">
        <v>0.0207</v>
      </c>
    </row>
    <row r="83" ht="14.25" customHeight="1">
      <c r="A83" s="2">
        <v>45261.0</v>
      </c>
      <c r="B83" s="130">
        <v>1900.25</v>
      </c>
      <c r="C83" s="3">
        <f t="shared" si="2"/>
        <v>0.01316947029</v>
      </c>
      <c r="D83" s="113">
        <v>0.0132</v>
      </c>
      <c r="E83" s="2">
        <v>45261.0</v>
      </c>
      <c r="F83" s="1">
        <v>20267.9</v>
      </c>
      <c r="G83" s="3">
        <f t="shared" si="3"/>
        <v>0.00669294174</v>
      </c>
      <c r="H83" s="113">
        <v>0.0067</v>
      </c>
    </row>
    <row r="84" ht="14.25" customHeight="1">
      <c r="A84" s="2">
        <v>45260.0</v>
      </c>
      <c r="B84" s="130">
        <v>1875.55</v>
      </c>
      <c r="C84" s="3">
        <f t="shared" si="2"/>
        <v>0.002003419169</v>
      </c>
      <c r="D84" s="113">
        <v>0.002</v>
      </c>
      <c r="E84" s="2">
        <v>45260.0</v>
      </c>
      <c r="F84" s="1">
        <v>20133.15</v>
      </c>
      <c r="G84" s="3">
        <f t="shared" si="3"/>
        <v>0.001818715604</v>
      </c>
      <c r="H84" s="113">
        <v>0.0018</v>
      </c>
    </row>
    <row r="85" ht="14.25" customHeight="1">
      <c r="A85" s="2">
        <v>45259.0</v>
      </c>
      <c r="B85" s="130">
        <v>1871.8</v>
      </c>
      <c r="C85" s="3">
        <f t="shared" si="2"/>
        <v>0.001498127341</v>
      </c>
      <c r="D85" s="113">
        <v>0.0015</v>
      </c>
      <c r="E85" s="2">
        <v>45259.0</v>
      </c>
      <c r="F85" s="1">
        <v>20096.6</v>
      </c>
      <c r="G85" s="3">
        <f t="shared" si="3"/>
        <v>0.01040236907</v>
      </c>
      <c r="H85" s="113">
        <v>0.0104</v>
      </c>
    </row>
    <row r="86" ht="14.25" customHeight="1">
      <c r="A86" s="2">
        <v>45258.0</v>
      </c>
      <c r="B86" s="130">
        <v>1869.0</v>
      </c>
      <c r="C86" s="3">
        <f t="shared" si="2"/>
        <v>0.02664103268</v>
      </c>
      <c r="D86" s="113">
        <v>0.0266</v>
      </c>
      <c r="E86" s="2">
        <v>45258.0</v>
      </c>
      <c r="F86" s="1">
        <v>19889.7</v>
      </c>
      <c r="G86" s="3">
        <f t="shared" si="3"/>
        <v>0.00479926445</v>
      </c>
      <c r="H86" s="113">
        <v>0.0048</v>
      </c>
    </row>
    <row r="87" ht="14.25" customHeight="1">
      <c r="A87" s="2">
        <v>45254.0</v>
      </c>
      <c r="B87" s="130">
        <v>1820.5</v>
      </c>
      <c r="C87" s="3">
        <f t="shared" si="2"/>
        <v>0.0004396329065</v>
      </c>
      <c r="D87" s="113">
        <v>4.0E-4</v>
      </c>
      <c r="E87" s="2">
        <v>45254.0</v>
      </c>
      <c r="F87" s="1">
        <v>19794.7</v>
      </c>
      <c r="G87" s="3">
        <f t="shared" si="3"/>
        <v>-0.0003686496314</v>
      </c>
      <c r="H87" s="113">
        <v>-4.0E-4</v>
      </c>
    </row>
    <row r="88" ht="14.25" customHeight="1">
      <c r="A88" s="2">
        <v>45253.0</v>
      </c>
      <c r="B88" s="130">
        <v>1819.7</v>
      </c>
      <c r="C88" s="3">
        <f t="shared" si="2"/>
        <v>0.002451452968</v>
      </c>
      <c r="D88" s="113">
        <v>0.0025</v>
      </c>
      <c r="E88" s="2">
        <v>45253.0</v>
      </c>
      <c r="F88" s="1">
        <v>19802.0</v>
      </c>
      <c r="G88" s="3">
        <f t="shared" si="3"/>
        <v>-0.0004971771945</v>
      </c>
      <c r="H88" s="113">
        <v>-5.0E-4</v>
      </c>
    </row>
    <row r="89" ht="14.25" customHeight="1">
      <c r="A89" s="2">
        <v>45252.0</v>
      </c>
      <c r="B89" s="130">
        <v>1815.25</v>
      </c>
      <c r="C89" s="3">
        <f t="shared" si="2"/>
        <v>-0.01320975239</v>
      </c>
      <c r="D89" s="113">
        <v>-0.0132</v>
      </c>
      <c r="E89" s="2">
        <v>45252.0</v>
      </c>
      <c r="F89" s="1">
        <v>19811.85</v>
      </c>
      <c r="G89" s="3">
        <f t="shared" si="3"/>
        <v>0.001438074345</v>
      </c>
      <c r="H89" s="113">
        <v>0.0014</v>
      </c>
    </row>
    <row r="90" ht="14.25" customHeight="1">
      <c r="A90" s="2">
        <v>45251.0</v>
      </c>
      <c r="B90" s="130">
        <v>1839.55</v>
      </c>
      <c r="C90" s="3">
        <f t="shared" si="2"/>
        <v>0.006070715633</v>
      </c>
      <c r="D90" s="113">
        <v>0.0061</v>
      </c>
      <c r="E90" s="2">
        <v>45251.0</v>
      </c>
      <c r="F90" s="1">
        <v>19783.4</v>
      </c>
      <c r="G90" s="3">
        <f t="shared" si="3"/>
        <v>0.004539453641</v>
      </c>
      <c r="H90" s="113">
        <v>0.0045</v>
      </c>
    </row>
    <row r="91" ht="14.25" customHeight="1">
      <c r="A91" s="2">
        <v>45250.0</v>
      </c>
      <c r="B91" s="130">
        <v>1828.45</v>
      </c>
      <c r="C91" s="3">
        <f t="shared" si="2"/>
        <v>-0.01071283647</v>
      </c>
      <c r="D91" s="113">
        <v>-0.0107</v>
      </c>
      <c r="E91" s="2">
        <v>45250.0</v>
      </c>
      <c r="F91" s="1">
        <v>19694.0</v>
      </c>
      <c r="G91" s="3">
        <f t="shared" si="3"/>
        <v>-0.001915689395</v>
      </c>
      <c r="H91" s="113">
        <v>-0.0019</v>
      </c>
    </row>
    <row r="92" ht="14.25" customHeight="1">
      <c r="A92" s="2">
        <v>45247.0</v>
      </c>
      <c r="B92" s="130">
        <v>1848.25</v>
      </c>
      <c r="C92" s="3">
        <f t="shared" si="2"/>
        <v>0.001842968263</v>
      </c>
      <c r="D92" s="113">
        <v>0.0018</v>
      </c>
      <c r="E92" s="2">
        <v>45247.0</v>
      </c>
      <c r="F92" s="1">
        <v>19731.8</v>
      </c>
      <c r="G92" s="3">
        <f t="shared" si="3"/>
        <v>-0.001689838706</v>
      </c>
      <c r="H92" s="113">
        <v>-0.0017</v>
      </c>
    </row>
    <row r="93" ht="14.25" customHeight="1">
      <c r="A93" s="2">
        <v>45246.0</v>
      </c>
      <c r="B93" s="130">
        <v>1844.85</v>
      </c>
      <c r="C93" s="3">
        <f t="shared" si="2"/>
        <v>0.004628747243</v>
      </c>
      <c r="D93" s="113">
        <v>0.0046</v>
      </c>
      <c r="E93" s="2">
        <v>45246.0</v>
      </c>
      <c r="F93" s="1">
        <v>19765.2</v>
      </c>
      <c r="G93" s="3">
        <f t="shared" si="3"/>
        <v>0.0045615221</v>
      </c>
      <c r="H93" s="113">
        <v>0.0046</v>
      </c>
    </row>
    <row r="94" ht="14.25" customHeight="1">
      <c r="A94" s="2">
        <v>45245.0</v>
      </c>
      <c r="B94" s="130">
        <v>1836.35</v>
      </c>
      <c r="C94" s="3">
        <f t="shared" si="2"/>
        <v>0.0008175055182</v>
      </c>
      <c r="D94" s="113">
        <v>8.0E-4</v>
      </c>
      <c r="E94" s="2">
        <v>45245.0</v>
      </c>
      <c r="F94" s="1">
        <v>19675.45</v>
      </c>
      <c r="G94" s="3">
        <f t="shared" si="3"/>
        <v>0.01192683435</v>
      </c>
      <c r="H94" s="113">
        <v>0.0119</v>
      </c>
    </row>
    <row r="95" ht="14.25" customHeight="1">
      <c r="A95" s="2">
        <v>45243.0</v>
      </c>
      <c r="B95" s="130">
        <v>1834.85</v>
      </c>
      <c r="C95" s="3">
        <f t="shared" si="2"/>
        <v>-0.002338036593</v>
      </c>
      <c r="D95" s="113">
        <v>-0.0023</v>
      </c>
      <c r="E95" s="2">
        <v>45243.0</v>
      </c>
      <c r="F95" s="1">
        <v>19443.55</v>
      </c>
      <c r="G95" s="3">
        <f t="shared" si="3"/>
        <v>-0.004199625619</v>
      </c>
      <c r="H95" s="113">
        <v>-0.0042</v>
      </c>
    </row>
    <row r="96" ht="14.25" customHeight="1">
      <c r="A96" s="2">
        <v>45242.0</v>
      </c>
      <c r="B96" s="130">
        <v>1839.15</v>
      </c>
      <c r="C96" s="3">
        <f t="shared" si="2"/>
        <v>0.007587793787</v>
      </c>
      <c r="D96" s="113">
        <v>0.0076</v>
      </c>
      <c r="E96" s="2">
        <v>45242.0</v>
      </c>
      <c r="F96" s="1">
        <v>19525.55</v>
      </c>
      <c r="G96" s="3">
        <f t="shared" si="3"/>
        <v>0.005158208218</v>
      </c>
      <c r="H96" s="113">
        <v>0.0052</v>
      </c>
      <c r="L96" s="69"/>
    </row>
    <row r="97" ht="14.25" customHeight="1">
      <c r="A97" s="2">
        <v>45240.0</v>
      </c>
      <c r="B97" s="130">
        <v>1825.3</v>
      </c>
      <c r="C97" s="3">
        <f t="shared" si="2"/>
        <v>-0.01065069514</v>
      </c>
      <c r="D97" s="113">
        <v>-0.0107</v>
      </c>
      <c r="E97" s="2">
        <v>45240.0</v>
      </c>
      <c r="F97" s="1">
        <v>19425.35</v>
      </c>
      <c r="G97" s="3">
        <f t="shared" si="3"/>
        <v>0.001549344429</v>
      </c>
      <c r="H97" s="113">
        <v>0.0015</v>
      </c>
    </row>
    <row r="98" ht="14.25" customHeight="1">
      <c r="A98" s="2">
        <v>45239.0</v>
      </c>
      <c r="B98" s="130">
        <v>1844.95</v>
      </c>
      <c r="C98" s="3">
        <f t="shared" si="2"/>
        <v>-0.004961842354</v>
      </c>
      <c r="D98" s="113">
        <v>-0.005</v>
      </c>
      <c r="E98" s="2">
        <v>45239.0</v>
      </c>
      <c r="F98" s="1">
        <v>19395.3</v>
      </c>
      <c r="G98" s="3">
        <f t="shared" si="3"/>
        <v>-0.00247897755</v>
      </c>
      <c r="H98" s="113">
        <v>-0.0025</v>
      </c>
    </row>
    <row r="99" ht="14.25" customHeight="1">
      <c r="A99" s="2">
        <v>45238.0</v>
      </c>
      <c r="B99" s="130">
        <v>1854.15</v>
      </c>
      <c r="C99" s="3">
        <f t="shared" si="2"/>
        <v>-0.00346662367</v>
      </c>
      <c r="D99" s="113">
        <v>-0.0035</v>
      </c>
      <c r="E99" s="2">
        <v>45238.0</v>
      </c>
      <c r="F99" s="1">
        <v>19443.5</v>
      </c>
      <c r="G99" s="3">
        <f t="shared" si="3"/>
        <v>0.001896252325</v>
      </c>
      <c r="H99" s="113">
        <v>0.0019</v>
      </c>
    </row>
    <row r="100" ht="14.25" customHeight="1">
      <c r="A100" s="2">
        <v>45237.0</v>
      </c>
      <c r="B100" s="130">
        <v>1860.6</v>
      </c>
      <c r="C100" s="3">
        <f t="shared" si="2"/>
        <v>-0.001984659121</v>
      </c>
      <c r="D100" s="113">
        <v>-0.002</v>
      </c>
      <c r="E100" s="2">
        <v>45237.0</v>
      </c>
      <c r="F100" s="1">
        <v>19406.7</v>
      </c>
      <c r="G100" s="3">
        <f t="shared" si="3"/>
        <v>-0.0002601517122</v>
      </c>
      <c r="H100" s="113">
        <v>-3.0E-4</v>
      </c>
    </row>
    <row r="101" ht="14.25" customHeight="1">
      <c r="A101" s="2">
        <v>45236.0</v>
      </c>
      <c r="B101" s="130">
        <v>1864.3</v>
      </c>
      <c r="C101" s="3">
        <f t="shared" si="2"/>
        <v>0.002392666075</v>
      </c>
      <c r="D101" s="113">
        <v>0.0024</v>
      </c>
      <c r="E101" s="2">
        <v>45236.0</v>
      </c>
      <c r="F101" s="1">
        <v>19411.75</v>
      </c>
      <c r="G101" s="3">
        <f t="shared" si="3"/>
        <v>0.009419882895</v>
      </c>
      <c r="H101" s="113">
        <v>0.0094</v>
      </c>
    </row>
    <row r="102" ht="14.25" customHeight="1">
      <c r="A102" s="2">
        <v>45233.0</v>
      </c>
      <c r="B102" s="130">
        <v>1859.85</v>
      </c>
      <c r="C102" s="3">
        <f t="shared" si="2"/>
        <v>-0.002306681329</v>
      </c>
      <c r="D102" s="113">
        <v>-0.0023</v>
      </c>
      <c r="E102" s="2">
        <v>45233.0</v>
      </c>
      <c r="F102" s="1">
        <v>19230.6</v>
      </c>
      <c r="G102" s="3">
        <f t="shared" si="3"/>
        <v>0.005088001254</v>
      </c>
      <c r="H102" s="113">
        <v>0.0051</v>
      </c>
    </row>
    <row r="103" ht="14.25" customHeight="1">
      <c r="A103" s="2">
        <v>45232.0</v>
      </c>
      <c r="B103" s="130">
        <v>1864.15</v>
      </c>
      <c r="C103" s="3">
        <f t="shared" si="2"/>
        <v>0.01106440678</v>
      </c>
      <c r="D103" s="113">
        <v>0.0111</v>
      </c>
      <c r="E103" s="2">
        <v>45232.0</v>
      </c>
      <c r="F103" s="1">
        <v>19133.25</v>
      </c>
      <c r="G103" s="3">
        <f t="shared" si="3"/>
        <v>0.007588543984</v>
      </c>
      <c r="H103" s="113">
        <v>0.0076</v>
      </c>
    </row>
    <row r="104" ht="14.25" customHeight="1">
      <c r="A104" s="2">
        <v>45231.0</v>
      </c>
      <c r="B104" s="130">
        <v>1843.75</v>
      </c>
      <c r="C104" s="3">
        <f t="shared" si="2"/>
        <v>-0.02354093846</v>
      </c>
      <c r="D104" s="113">
        <v>-0.0235</v>
      </c>
      <c r="E104" s="2">
        <v>45231.0</v>
      </c>
      <c r="F104" s="1">
        <v>18989.15</v>
      </c>
      <c r="G104" s="3">
        <f t="shared" si="3"/>
        <v>-0.004740665423</v>
      </c>
      <c r="H104" s="113">
        <v>-0.0047</v>
      </c>
    </row>
    <row r="105" ht="14.25" customHeight="1">
      <c r="A105" s="2">
        <v>45230.0</v>
      </c>
      <c r="B105" s="130">
        <v>1888.2</v>
      </c>
      <c r="C105" s="3">
        <f t="shared" si="2"/>
        <v>0.0006359300477</v>
      </c>
      <c r="D105" s="113">
        <v>6.0E-4</v>
      </c>
      <c r="E105" s="2">
        <v>45230.0</v>
      </c>
      <c r="F105" s="1">
        <v>19079.6</v>
      </c>
      <c r="G105" s="3">
        <f t="shared" si="3"/>
        <v>-0.003202566233</v>
      </c>
      <c r="H105" s="113">
        <v>-0.0032</v>
      </c>
    </row>
    <row r="106" ht="14.25" customHeight="1">
      <c r="A106" s="2">
        <v>45229.0</v>
      </c>
      <c r="B106" s="130">
        <v>1887.0</v>
      </c>
      <c r="C106" s="3">
        <f t="shared" si="2"/>
        <v>0.004792332268</v>
      </c>
      <c r="D106" s="113">
        <v>0.0048</v>
      </c>
      <c r="E106" s="2">
        <v>45229.0</v>
      </c>
      <c r="F106" s="1">
        <v>19140.9</v>
      </c>
      <c r="G106" s="3">
        <f t="shared" si="3"/>
        <v>0.004916720261</v>
      </c>
      <c r="H106" s="113">
        <v>0.0049</v>
      </c>
    </row>
    <row r="107" ht="14.25" customHeight="1">
      <c r="A107" s="2">
        <v>45226.0</v>
      </c>
      <c r="B107" s="130">
        <v>1878.0</v>
      </c>
      <c r="C107" s="3">
        <f t="shared" si="2"/>
        <v>-0.01150090797</v>
      </c>
      <c r="D107" s="113">
        <v>-0.0115</v>
      </c>
      <c r="E107" s="2">
        <v>45226.0</v>
      </c>
      <c r="F107" s="1">
        <v>19047.25</v>
      </c>
      <c r="G107" s="3">
        <f t="shared" si="3"/>
        <v>0.01007570033</v>
      </c>
      <c r="H107" s="113">
        <v>0.0101</v>
      </c>
    </row>
    <row r="108" ht="14.25" customHeight="1">
      <c r="A108" s="2">
        <v>45225.0</v>
      </c>
      <c r="B108" s="130">
        <v>1899.85</v>
      </c>
      <c r="C108" s="3">
        <f t="shared" si="2"/>
        <v>0.004626936704</v>
      </c>
      <c r="D108" s="113">
        <v>0.0046</v>
      </c>
      <c r="E108" s="2">
        <v>45225.0</v>
      </c>
      <c r="F108" s="1">
        <v>18857.25</v>
      </c>
      <c r="G108" s="3">
        <f t="shared" si="3"/>
        <v>-0.01385304477</v>
      </c>
      <c r="H108" s="113">
        <v>-0.0139</v>
      </c>
    </row>
    <row r="109" ht="14.25" customHeight="1">
      <c r="A109" s="2">
        <v>45224.0</v>
      </c>
      <c r="B109" s="130">
        <v>1891.1</v>
      </c>
      <c r="C109" s="3">
        <f t="shared" si="2"/>
        <v>-0.003294068042</v>
      </c>
      <c r="D109" s="113">
        <v>-0.0033</v>
      </c>
      <c r="E109" s="2">
        <v>45224.0</v>
      </c>
      <c r="F109" s="1">
        <v>19122.15</v>
      </c>
      <c r="G109" s="3">
        <f t="shared" si="3"/>
        <v>-0.008277256992</v>
      </c>
      <c r="H109" s="113">
        <v>-0.0083</v>
      </c>
    </row>
    <row r="110" ht="14.25" customHeight="1">
      <c r="A110" s="2">
        <v>45222.0</v>
      </c>
      <c r="B110" s="130">
        <v>1897.35</v>
      </c>
      <c r="C110" s="3">
        <f t="shared" si="2"/>
        <v>-0.03351756106</v>
      </c>
      <c r="D110" s="113">
        <v>-0.0335</v>
      </c>
      <c r="E110" s="2">
        <v>45222.0</v>
      </c>
      <c r="F110" s="1">
        <v>19281.75</v>
      </c>
      <c r="G110" s="3">
        <f t="shared" si="3"/>
        <v>-0.0133502877</v>
      </c>
      <c r="H110" s="113">
        <v>-0.0134</v>
      </c>
    </row>
    <row r="111" ht="14.25" customHeight="1">
      <c r="A111" s="2">
        <v>45219.0</v>
      </c>
      <c r="B111" s="130">
        <v>1963.15</v>
      </c>
      <c r="C111" s="3">
        <f t="shared" si="2"/>
        <v>-0.03319297727</v>
      </c>
      <c r="D111" s="113">
        <v>-0.0332</v>
      </c>
      <c r="E111" s="2">
        <v>45219.0</v>
      </c>
      <c r="F111" s="1">
        <v>19542.65</v>
      </c>
      <c r="G111" s="3">
        <f t="shared" si="3"/>
        <v>-0.004180955632</v>
      </c>
      <c r="H111" s="113">
        <v>-0.0042</v>
      </c>
    </row>
    <row r="112" ht="14.25" customHeight="1">
      <c r="A112" s="2">
        <v>45218.0</v>
      </c>
      <c r="B112" s="130">
        <v>2030.55</v>
      </c>
      <c r="C112" s="3">
        <f t="shared" si="2"/>
        <v>0.008192448052</v>
      </c>
      <c r="D112" s="113">
        <v>0.0082</v>
      </c>
      <c r="E112" s="2">
        <v>45218.0</v>
      </c>
      <c r="F112" s="1">
        <v>19624.7</v>
      </c>
      <c r="G112" s="3">
        <f t="shared" si="3"/>
        <v>-0.002358790307</v>
      </c>
      <c r="H112" s="113">
        <v>-0.0024</v>
      </c>
    </row>
    <row r="113" ht="14.25" customHeight="1">
      <c r="A113" s="2">
        <v>45217.0</v>
      </c>
      <c r="B113" s="130">
        <v>2014.05</v>
      </c>
      <c r="C113" s="3">
        <f t="shared" si="2"/>
        <v>-0.01252696607</v>
      </c>
      <c r="D113" s="113">
        <v>-0.0125</v>
      </c>
      <c r="E113" s="2">
        <v>45217.0</v>
      </c>
      <c r="F113" s="1">
        <v>19671.1</v>
      </c>
      <c r="G113" s="3">
        <f t="shared" si="3"/>
        <v>-0.007086793024</v>
      </c>
      <c r="H113" s="113">
        <v>-0.0071</v>
      </c>
    </row>
    <row r="114" ht="14.25" customHeight="1">
      <c r="A114" s="2">
        <v>45216.0</v>
      </c>
      <c r="B114" s="130">
        <v>2039.6</v>
      </c>
      <c r="C114" s="3">
        <f t="shared" si="2"/>
        <v>0.004308540759</v>
      </c>
      <c r="D114" s="113">
        <v>0.0043</v>
      </c>
      <c r="E114" s="2">
        <v>45216.0</v>
      </c>
      <c r="F114" s="1">
        <v>19811.5</v>
      </c>
      <c r="G114" s="3">
        <f t="shared" si="3"/>
        <v>0.004041709428</v>
      </c>
      <c r="H114" s="113">
        <v>0.004</v>
      </c>
    </row>
    <row r="115" ht="14.25" customHeight="1">
      <c r="A115" s="2">
        <v>45215.0</v>
      </c>
      <c r="B115" s="130">
        <v>2030.85</v>
      </c>
      <c r="C115" s="3">
        <f t="shared" si="2"/>
        <v>0.01014698202</v>
      </c>
      <c r="D115" s="113">
        <v>0.0101</v>
      </c>
      <c r="E115" s="2">
        <v>45215.0</v>
      </c>
      <c r="F115" s="1">
        <v>19731.75</v>
      </c>
      <c r="G115" s="3">
        <f t="shared" si="3"/>
        <v>-0.0009771632394</v>
      </c>
      <c r="H115" s="113">
        <v>-0.001</v>
      </c>
    </row>
    <row r="116" ht="14.25" customHeight="1">
      <c r="A116" s="2">
        <v>45212.0</v>
      </c>
      <c r="B116" s="130">
        <v>2010.45</v>
      </c>
      <c r="C116" s="3">
        <f t="shared" si="2"/>
        <v>-0.009410953167</v>
      </c>
      <c r="D116" s="113">
        <v>-0.0094</v>
      </c>
      <c r="E116" s="2">
        <v>45212.0</v>
      </c>
      <c r="F116" s="1">
        <v>19751.05</v>
      </c>
      <c r="G116" s="3">
        <f t="shared" si="3"/>
        <v>-0.002169849449</v>
      </c>
      <c r="H116" s="113">
        <v>-0.0022</v>
      </c>
    </row>
    <row r="117" ht="14.25" customHeight="1">
      <c r="A117" s="2">
        <v>45211.0</v>
      </c>
      <c r="B117" s="130">
        <v>2029.55</v>
      </c>
      <c r="C117" s="3">
        <f t="shared" si="2"/>
        <v>-0.004488154216</v>
      </c>
      <c r="D117" s="113">
        <v>-0.0045</v>
      </c>
      <c r="E117" s="2">
        <v>45211.0</v>
      </c>
      <c r="F117" s="1">
        <v>19794.0</v>
      </c>
      <c r="G117" s="3">
        <f t="shared" si="3"/>
        <v>-0.000875760612</v>
      </c>
      <c r="H117" s="113">
        <v>-9.0E-4</v>
      </c>
    </row>
    <row r="118" ht="14.25" customHeight="1">
      <c r="A118" s="2">
        <v>45210.0</v>
      </c>
      <c r="B118" s="130">
        <v>2038.7</v>
      </c>
      <c r="C118" s="3">
        <f t="shared" si="2"/>
        <v>0.026406545</v>
      </c>
      <c r="D118" s="113">
        <v>0.0264</v>
      </c>
      <c r="E118" s="2">
        <v>45210.0</v>
      </c>
      <c r="F118" s="1">
        <v>19811.35</v>
      </c>
      <c r="G118" s="3">
        <f t="shared" si="3"/>
        <v>0.006170692006</v>
      </c>
      <c r="H118" s="113">
        <v>0.0062</v>
      </c>
      <c r="L118" s="70" t="s">
        <v>53</v>
      </c>
      <c r="M118" s="69"/>
      <c r="N118" s="71"/>
      <c r="O118" s="71" t="s">
        <v>54</v>
      </c>
      <c r="P118" s="71"/>
      <c r="Q118" s="3"/>
      <c r="R118" s="3"/>
    </row>
    <row r="119" ht="14.25" customHeight="1">
      <c r="A119" s="2">
        <v>45209.0</v>
      </c>
      <c r="B119" s="130">
        <v>1986.25</v>
      </c>
      <c r="C119" s="3">
        <f t="shared" si="2"/>
        <v>0.01083997048</v>
      </c>
      <c r="D119" s="113">
        <v>0.0108</v>
      </c>
      <c r="E119" s="2">
        <v>45209.0</v>
      </c>
      <c r="F119" s="1">
        <v>19689.85</v>
      </c>
      <c r="G119" s="3">
        <f t="shared" si="3"/>
        <v>0.009096802794</v>
      </c>
      <c r="H119" s="113">
        <v>0.0091</v>
      </c>
      <c r="L119" s="72">
        <f>_xlfn.VAR.P(C9:C750)</f>
        <v>0.0003427030245</v>
      </c>
      <c r="M119" s="69"/>
      <c r="N119" s="69"/>
      <c r="O119" s="73">
        <f>_xlfn.VAR.P(G8:G750)</f>
        <v>0.00007492099614</v>
      </c>
      <c r="P119" s="69"/>
      <c r="Q119" s="3"/>
      <c r="R119" s="3"/>
    </row>
    <row r="120" ht="14.25" customHeight="1">
      <c r="A120" s="2">
        <v>45208.0</v>
      </c>
      <c r="B120" s="130">
        <v>1964.95</v>
      </c>
      <c r="C120" s="3">
        <f t="shared" si="2"/>
        <v>-0.02238861663</v>
      </c>
      <c r="D120" s="113">
        <v>-0.0224</v>
      </c>
      <c r="E120" s="2">
        <v>45208.0</v>
      </c>
      <c r="F120" s="1">
        <v>19512.35</v>
      </c>
      <c r="G120" s="3">
        <f t="shared" si="3"/>
        <v>-0.007181926883</v>
      </c>
      <c r="H120" s="113">
        <v>-0.0072</v>
      </c>
      <c r="L120" s="74">
        <f>L119-Q121</f>
        <v>0.0003427028559</v>
      </c>
      <c r="M120" s="75" t="s">
        <v>56</v>
      </c>
      <c r="N120" s="51"/>
      <c r="O120" s="3"/>
      <c r="P120" s="3"/>
      <c r="Q120" s="76" t="s">
        <v>57</v>
      </c>
      <c r="R120" s="3"/>
    </row>
    <row r="121" ht="14.25" customHeight="1">
      <c r="A121" s="2">
        <v>45205.0</v>
      </c>
      <c r="B121" s="130">
        <v>2009.95</v>
      </c>
      <c r="C121" s="3">
        <f t="shared" si="2"/>
        <v>0.006358743272</v>
      </c>
      <c r="D121" s="113">
        <v>0.0064</v>
      </c>
      <c r="E121" s="2">
        <v>45205.0</v>
      </c>
      <c r="F121" s="1">
        <v>19653.5</v>
      </c>
      <c r="G121" s="3">
        <f t="shared" si="3"/>
        <v>0.005512707366</v>
      </c>
      <c r="H121" s="113">
        <v>0.0055</v>
      </c>
      <c r="L121" s="77"/>
      <c r="M121" s="69"/>
      <c r="N121" s="69"/>
      <c r="O121" s="3"/>
      <c r="P121" s="3"/>
      <c r="Q121" s="78">
        <f>O119*H9^2</f>
        <v>0.0000000001685722413</v>
      </c>
      <c r="R121" s="3"/>
    </row>
    <row r="122" ht="14.25" customHeight="1">
      <c r="A122" s="2">
        <v>45204.0</v>
      </c>
      <c r="B122" s="130">
        <v>1997.25</v>
      </c>
      <c r="C122" s="3">
        <f t="shared" si="2"/>
        <v>-0.004684424289</v>
      </c>
      <c r="D122" s="113">
        <v>-0.0047</v>
      </c>
      <c r="E122" s="2">
        <v>45204.0</v>
      </c>
      <c r="F122" s="1">
        <v>19545.75</v>
      </c>
      <c r="G122" s="3">
        <f t="shared" si="3"/>
        <v>0.005641563894</v>
      </c>
      <c r="H122" s="113">
        <v>0.0056</v>
      </c>
    </row>
    <row r="123" ht="14.25" customHeight="1">
      <c r="A123" s="2">
        <v>45203.0</v>
      </c>
      <c r="B123" s="130">
        <v>2006.65</v>
      </c>
      <c r="C123" s="3">
        <f t="shared" si="2"/>
        <v>-0.01388274608</v>
      </c>
      <c r="D123" s="113">
        <v>-0.0139</v>
      </c>
      <c r="E123" s="2">
        <v>45203.0</v>
      </c>
      <c r="F123" s="1">
        <v>19436.1</v>
      </c>
      <c r="G123" s="3">
        <f t="shared" si="3"/>
        <v>-0.004744287269</v>
      </c>
      <c r="H123" s="113">
        <v>-0.0047</v>
      </c>
    </row>
    <row r="124" ht="14.25" customHeight="1">
      <c r="A124" s="2">
        <v>45202.0</v>
      </c>
      <c r="B124" s="130">
        <v>2034.9</v>
      </c>
      <c r="C124" s="3">
        <f t="shared" si="2"/>
        <v>0.01125605665</v>
      </c>
      <c r="D124" s="113">
        <v>0.0113</v>
      </c>
      <c r="E124" s="2">
        <v>45202.0</v>
      </c>
      <c r="F124" s="1">
        <v>19528.75</v>
      </c>
      <c r="G124" s="3">
        <f t="shared" si="3"/>
        <v>-0.005578385094</v>
      </c>
      <c r="H124" s="113">
        <v>-0.0056</v>
      </c>
    </row>
    <row r="125" ht="14.25" customHeight="1">
      <c r="A125" s="2">
        <v>45198.0</v>
      </c>
      <c r="B125" s="130">
        <v>2012.25</v>
      </c>
      <c r="C125" s="3">
        <f t="shared" si="2"/>
        <v>0.007964535277</v>
      </c>
      <c r="D125" s="113">
        <v>0.008</v>
      </c>
      <c r="E125" s="2">
        <v>45198.0</v>
      </c>
      <c r="F125" s="1">
        <v>19638.3</v>
      </c>
      <c r="G125" s="3">
        <f t="shared" si="3"/>
        <v>0.005877517152</v>
      </c>
      <c r="H125" s="113">
        <v>0.0059</v>
      </c>
    </row>
    <row r="126" ht="14.25" customHeight="1">
      <c r="A126" s="2">
        <v>45197.0</v>
      </c>
      <c r="B126" s="130">
        <v>1996.35</v>
      </c>
      <c r="C126" s="3">
        <f t="shared" si="2"/>
        <v>-0.01158559228</v>
      </c>
      <c r="D126" s="113">
        <v>-0.0116</v>
      </c>
      <c r="E126" s="2">
        <v>45197.0</v>
      </c>
      <c r="F126" s="1">
        <v>19523.55</v>
      </c>
      <c r="G126" s="3">
        <f t="shared" si="3"/>
        <v>-0.009783708528</v>
      </c>
      <c r="H126" s="113">
        <v>-0.0098</v>
      </c>
    </row>
    <row r="127" ht="14.25" customHeight="1">
      <c r="A127" s="2">
        <v>45196.0</v>
      </c>
      <c r="B127" s="130">
        <v>2019.75</v>
      </c>
      <c r="C127" s="3">
        <f t="shared" si="2"/>
        <v>0.002332448326</v>
      </c>
      <c r="D127" s="113">
        <v>0.0023</v>
      </c>
      <c r="E127" s="2">
        <v>45196.0</v>
      </c>
      <c r="F127" s="1">
        <v>19716.45</v>
      </c>
      <c r="G127" s="3">
        <f t="shared" si="3"/>
        <v>0.002631619094</v>
      </c>
      <c r="H127" s="113">
        <v>0.0026</v>
      </c>
    </row>
    <row r="128" ht="14.25" customHeight="1">
      <c r="A128" s="2">
        <v>45195.0</v>
      </c>
      <c r="B128" s="130">
        <v>2015.05</v>
      </c>
      <c r="C128" s="3">
        <f t="shared" si="2"/>
        <v>0.007474626269</v>
      </c>
      <c r="D128" s="113">
        <v>0.0075</v>
      </c>
      <c r="E128" s="2">
        <v>45195.0</v>
      </c>
      <c r="F128" s="1">
        <v>19664.7</v>
      </c>
      <c r="G128" s="3">
        <f t="shared" si="3"/>
        <v>-0.0005006467746</v>
      </c>
      <c r="H128" s="113">
        <v>-5.0E-4</v>
      </c>
    </row>
    <row r="129" ht="14.25" customHeight="1">
      <c r="A129" s="2">
        <v>45194.0</v>
      </c>
      <c r="B129" s="130">
        <v>2000.1</v>
      </c>
      <c r="C129" s="3">
        <f t="shared" si="2"/>
        <v>0.01091736164</v>
      </c>
      <c r="D129" s="113">
        <v>0.0109</v>
      </c>
      <c r="E129" s="2">
        <v>45194.0</v>
      </c>
      <c r="F129" s="1">
        <v>19674.55</v>
      </c>
      <c r="G129" s="3">
        <f t="shared" si="3"/>
        <v>0.00001524835762</v>
      </c>
      <c r="H129" s="113">
        <v>0.0</v>
      </c>
    </row>
    <row r="130" ht="14.25" customHeight="1">
      <c r="A130" s="2">
        <v>45191.0</v>
      </c>
      <c r="B130" s="130">
        <v>1978.5</v>
      </c>
      <c r="C130" s="3">
        <f t="shared" si="2"/>
        <v>-0.007673788745</v>
      </c>
      <c r="D130" s="113">
        <v>-0.0077</v>
      </c>
      <c r="E130" s="2">
        <v>45191.0</v>
      </c>
      <c r="F130" s="1">
        <v>19674.25</v>
      </c>
      <c r="G130" s="3">
        <f t="shared" si="3"/>
        <v>-0.003449437377</v>
      </c>
      <c r="H130" s="113">
        <v>-0.0034</v>
      </c>
    </row>
    <row r="131" ht="14.25" customHeight="1">
      <c r="A131" s="2">
        <v>45190.0</v>
      </c>
      <c r="B131" s="130">
        <v>1993.8</v>
      </c>
      <c r="C131" s="3">
        <f t="shared" si="2"/>
        <v>0.007071421356</v>
      </c>
      <c r="D131" s="113">
        <v>0.0071</v>
      </c>
      <c r="E131" s="2">
        <v>45190.0</v>
      </c>
      <c r="F131" s="1">
        <v>19742.35</v>
      </c>
      <c r="G131" s="3">
        <f t="shared" si="3"/>
        <v>-0.007991900067</v>
      </c>
      <c r="H131" s="113">
        <v>-0.008</v>
      </c>
    </row>
    <row r="132" ht="14.25" customHeight="1">
      <c r="A132" s="2">
        <v>45189.0</v>
      </c>
      <c r="B132" s="130">
        <v>1979.8</v>
      </c>
      <c r="C132" s="3">
        <f t="shared" si="2"/>
        <v>-0.01340509294</v>
      </c>
      <c r="D132" s="113">
        <v>-0.0134</v>
      </c>
      <c r="E132" s="2">
        <v>45189.0</v>
      </c>
      <c r="F132" s="1">
        <v>19901.4</v>
      </c>
      <c r="G132" s="3">
        <f t="shared" si="3"/>
        <v>-0.01151823099</v>
      </c>
      <c r="H132" s="113">
        <v>-0.0115</v>
      </c>
    </row>
    <row r="133" ht="14.25" customHeight="1">
      <c r="A133" s="2">
        <v>45187.0</v>
      </c>
      <c r="B133" s="130">
        <v>2006.7</v>
      </c>
      <c r="C133" s="3">
        <f t="shared" si="2"/>
        <v>-0.009941534894</v>
      </c>
      <c r="D133" s="113">
        <v>-0.0099</v>
      </c>
      <c r="E133" s="2">
        <v>45187.0</v>
      </c>
      <c r="F133" s="1">
        <v>20133.3</v>
      </c>
      <c r="G133" s="3">
        <f t="shared" si="3"/>
        <v>-0.002924374825</v>
      </c>
      <c r="H133" s="113">
        <v>-0.0029</v>
      </c>
    </row>
    <row r="134" ht="14.25" customHeight="1">
      <c r="A134" s="2">
        <v>45184.0</v>
      </c>
      <c r="B134" s="130">
        <v>2026.85</v>
      </c>
      <c r="C134" s="3">
        <f t="shared" si="2"/>
        <v>-0.005617426287</v>
      </c>
      <c r="D134" s="113">
        <v>-0.0056</v>
      </c>
      <c r="E134" s="2">
        <v>45184.0</v>
      </c>
      <c r="F134" s="1">
        <v>20192.35</v>
      </c>
      <c r="G134" s="3">
        <f t="shared" si="3"/>
        <v>0.004439613791</v>
      </c>
      <c r="H134" s="113">
        <v>0.0044</v>
      </c>
    </row>
    <row r="135" ht="14.25" customHeight="1">
      <c r="A135" s="2">
        <v>45183.0</v>
      </c>
      <c r="B135" s="130">
        <v>2038.3</v>
      </c>
      <c r="C135" s="3">
        <f t="shared" si="2"/>
        <v>-0.01199680085</v>
      </c>
      <c r="D135" s="113">
        <v>-0.012</v>
      </c>
      <c r="E135" s="2">
        <v>45183.0</v>
      </c>
      <c r="F135" s="1">
        <v>20103.1</v>
      </c>
      <c r="G135" s="3">
        <f t="shared" si="3"/>
        <v>0.001649227703</v>
      </c>
      <c r="H135" s="113">
        <v>0.0016</v>
      </c>
    </row>
    <row r="136" ht="14.25" customHeight="1">
      <c r="A136" s="2">
        <v>45182.0</v>
      </c>
      <c r="B136" s="130">
        <v>2063.05</v>
      </c>
      <c r="C136" s="3">
        <f t="shared" si="2"/>
        <v>0.02590815286</v>
      </c>
      <c r="D136" s="113">
        <v>0.0259</v>
      </c>
      <c r="E136" s="2">
        <v>45182.0</v>
      </c>
      <c r="F136" s="1">
        <v>20070.0</v>
      </c>
      <c r="G136" s="3">
        <f t="shared" si="3"/>
        <v>0.003841306044</v>
      </c>
      <c r="H136" s="113">
        <v>0.0038</v>
      </c>
    </row>
    <row r="137" ht="14.25" customHeight="1">
      <c r="A137" s="2">
        <v>45181.0</v>
      </c>
      <c r="B137" s="130">
        <v>2010.95</v>
      </c>
      <c r="C137" s="3">
        <f t="shared" si="2"/>
        <v>-0.0195509617</v>
      </c>
      <c r="D137" s="113">
        <v>-0.0196</v>
      </c>
      <c r="E137" s="2">
        <v>45181.0</v>
      </c>
      <c r="F137" s="1">
        <v>19993.2</v>
      </c>
      <c r="G137" s="3">
        <f t="shared" si="3"/>
        <v>-0.000157528749</v>
      </c>
      <c r="H137" s="113">
        <v>-2.0E-4</v>
      </c>
    </row>
    <row r="138" ht="14.25" customHeight="1">
      <c r="A138" s="2">
        <v>45180.0</v>
      </c>
      <c r="B138" s="130">
        <v>2051.05</v>
      </c>
      <c r="C138" s="3">
        <f t="shared" si="2"/>
        <v>0.01323947141</v>
      </c>
      <c r="D138" s="113">
        <v>0.0132</v>
      </c>
      <c r="E138" s="2">
        <v>45180.0</v>
      </c>
      <c r="F138" s="1">
        <v>19996.35</v>
      </c>
      <c r="G138" s="3">
        <f t="shared" si="3"/>
        <v>0.008900123361</v>
      </c>
      <c r="H138" s="113">
        <v>0.0089</v>
      </c>
      <c r="L138" s="120" t="s">
        <v>58</v>
      </c>
      <c r="M138" s="69"/>
      <c r="N138" s="69"/>
      <c r="O138" s="69"/>
    </row>
    <row r="139" ht="14.25" customHeight="1">
      <c r="A139" s="2">
        <v>45177.0</v>
      </c>
      <c r="B139" s="130">
        <v>2024.25</v>
      </c>
      <c r="C139" s="3">
        <f t="shared" si="2"/>
        <v>-0.008571078731</v>
      </c>
      <c r="D139" s="113">
        <v>-0.0086</v>
      </c>
      <c r="E139" s="2">
        <v>45177.0</v>
      </c>
      <c r="F139" s="1">
        <v>19819.95</v>
      </c>
      <c r="G139" s="3">
        <f t="shared" si="3"/>
        <v>0.004709269759</v>
      </c>
      <c r="H139" s="113">
        <v>0.0047</v>
      </c>
      <c r="L139" s="121" t="s">
        <v>101</v>
      </c>
      <c r="M139" s="122" t="s">
        <v>59</v>
      </c>
      <c r="N139" s="122" t="s">
        <v>60</v>
      </c>
      <c r="O139" s="122" t="s">
        <v>58</v>
      </c>
    </row>
    <row r="140" ht="14.25" customHeight="1">
      <c r="A140" s="2">
        <v>45176.0</v>
      </c>
      <c r="B140" s="130">
        <v>2041.75</v>
      </c>
      <c r="C140" s="3">
        <f t="shared" si="2"/>
        <v>-0.0008563738684</v>
      </c>
      <c r="D140" s="113">
        <v>-9.0E-4</v>
      </c>
      <c r="E140" s="2">
        <v>45176.0</v>
      </c>
      <c r="F140" s="1">
        <v>19727.05</v>
      </c>
      <c r="G140" s="3">
        <f t="shared" si="3"/>
        <v>0.005915032596</v>
      </c>
      <c r="H140" s="113">
        <v>0.0059</v>
      </c>
      <c r="L140" s="121">
        <v>2022.0</v>
      </c>
      <c r="M140" s="125">
        <v>2119.45</v>
      </c>
      <c r="N140" s="129">
        <v>58.0</v>
      </c>
      <c r="O140" s="124">
        <f>ACC!$N140/ACC!$M140</f>
        <v>0.02736559013</v>
      </c>
    </row>
    <row r="141" ht="14.25" customHeight="1">
      <c r="A141" s="2">
        <v>45175.0</v>
      </c>
      <c r="B141" s="130">
        <v>2043.5</v>
      </c>
      <c r="C141" s="3">
        <f t="shared" si="2"/>
        <v>-0.01971601266</v>
      </c>
      <c r="D141" s="113">
        <v>-0.0197</v>
      </c>
      <c r="E141" s="2">
        <v>45175.0</v>
      </c>
      <c r="F141" s="1">
        <v>19611.05</v>
      </c>
      <c r="G141" s="3">
        <f t="shared" si="3"/>
        <v>0.001846752729</v>
      </c>
      <c r="H141" s="113">
        <v>0.0018</v>
      </c>
      <c r="L141" s="121">
        <v>2023.0</v>
      </c>
      <c r="M141" s="123">
        <v>1709.0</v>
      </c>
      <c r="N141" s="122">
        <v>0.0</v>
      </c>
      <c r="O141" s="124">
        <f>ACC!$N141/ACC!$M141</f>
        <v>0</v>
      </c>
    </row>
    <row r="142" ht="14.25" customHeight="1">
      <c r="A142" s="2">
        <v>45174.0</v>
      </c>
      <c r="B142" s="130">
        <v>2084.6</v>
      </c>
      <c r="C142" s="3">
        <f t="shared" si="2"/>
        <v>0.01260534817</v>
      </c>
      <c r="D142" s="113">
        <v>0.0126</v>
      </c>
      <c r="E142" s="2">
        <v>45174.0</v>
      </c>
      <c r="F142" s="1">
        <v>19574.9</v>
      </c>
      <c r="G142" s="3">
        <f t="shared" si="3"/>
        <v>0.002360616116</v>
      </c>
      <c r="H142" s="113">
        <v>0.0024</v>
      </c>
      <c r="L142" s="121">
        <v>2024.0</v>
      </c>
      <c r="M142" s="123">
        <v>1791.5</v>
      </c>
      <c r="N142" s="122">
        <v>9.25</v>
      </c>
      <c r="O142" s="124">
        <f>ACC!$N142/ACC!$M142</f>
        <v>0.005163271002</v>
      </c>
    </row>
    <row r="143" ht="14.25" customHeight="1">
      <c r="A143" s="2">
        <v>45173.0</v>
      </c>
      <c r="B143" s="130">
        <v>2058.65</v>
      </c>
      <c r="C143" s="3">
        <f t="shared" si="2"/>
        <v>0.02356743319</v>
      </c>
      <c r="D143" s="113">
        <v>0.0236</v>
      </c>
      <c r="E143" s="2">
        <v>45173.0</v>
      </c>
      <c r="F143" s="1">
        <v>19528.8</v>
      </c>
      <c r="G143" s="3">
        <f t="shared" si="3"/>
        <v>0.004810833895</v>
      </c>
      <c r="H143" s="113">
        <v>0.0048</v>
      </c>
      <c r="L143" s="121"/>
      <c r="M143" s="132"/>
      <c r="N143" s="122" t="s">
        <v>106</v>
      </c>
      <c r="O143" s="124">
        <f>AVERAGE(O140:O142)</f>
        <v>0.01084295371</v>
      </c>
    </row>
    <row r="144" ht="14.25" customHeight="1">
      <c r="A144" s="2">
        <v>45170.0</v>
      </c>
      <c r="B144" s="130">
        <v>2011.25</v>
      </c>
      <c r="C144" s="3">
        <f t="shared" si="2"/>
        <v>0.002742116415</v>
      </c>
      <c r="D144" s="113">
        <v>0.0027</v>
      </c>
      <c r="E144" s="2">
        <v>45170.0</v>
      </c>
      <c r="F144" s="1">
        <v>19435.3</v>
      </c>
      <c r="G144" s="3">
        <f t="shared" si="3"/>
        <v>0.009426710571</v>
      </c>
      <c r="H144" s="113">
        <v>0.0094</v>
      </c>
    </row>
    <row r="145" ht="14.25" customHeight="1">
      <c r="A145" s="2">
        <v>45169.0</v>
      </c>
      <c r="B145" s="130">
        <v>2005.75</v>
      </c>
      <c r="C145" s="3">
        <f t="shared" si="2"/>
        <v>0.002599285197</v>
      </c>
      <c r="D145" s="113">
        <v>0.0026</v>
      </c>
      <c r="E145" s="2">
        <v>45169.0</v>
      </c>
      <c r="F145" s="1">
        <v>19253.8</v>
      </c>
      <c r="G145" s="3">
        <f t="shared" si="3"/>
        <v>-0.004840431168</v>
      </c>
      <c r="H145" s="113">
        <v>-0.0048</v>
      </c>
    </row>
    <row r="146" ht="14.25" customHeight="1">
      <c r="A146" s="2">
        <v>45168.0</v>
      </c>
      <c r="B146" s="130">
        <v>2000.55</v>
      </c>
      <c r="C146" s="3">
        <f t="shared" si="2"/>
        <v>0.009461095973</v>
      </c>
      <c r="D146" s="113">
        <v>0.0095</v>
      </c>
      <c r="E146" s="2">
        <v>45168.0</v>
      </c>
      <c r="F146" s="1">
        <v>19347.45</v>
      </c>
      <c r="G146" s="3">
        <f t="shared" si="3"/>
        <v>0.0002481562764</v>
      </c>
      <c r="H146" s="113">
        <v>2.0E-4</v>
      </c>
    </row>
    <row r="147" ht="14.25" customHeight="1">
      <c r="A147" s="2">
        <v>45167.0</v>
      </c>
      <c r="B147" s="130">
        <v>1981.8</v>
      </c>
      <c r="C147" s="3">
        <f t="shared" si="2"/>
        <v>-0.001737816396</v>
      </c>
      <c r="D147" s="113">
        <v>-0.0017</v>
      </c>
      <c r="E147" s="2">
        <v>45167.0</v>
      </c>
      <c r="F147" s="1">
        <v>19342.65</v>
      </c>
      <c r="G147" s="3">
        <f t="shared" si="3"/>
        <v>0.001895778784</v>
      </c>
      <c r="H147" s="113">
        <v>0.0019</v>
      </c>
    </row>
    <row r="148" ht="14.25" customHeight="1">
      <c r="A148" s="2">
        <v>45166.0</v>
      </c>
      <c r="B148" s="130">
        <v>1985.25</v>
      </c>
      <c r="C148" s="3">
        <f t="shared" si="2"/>
        <v>0.01156658429</v>
      </c>
      <c r="D148" s="113">
        <v>0.0116</v>
      </c>
      <c r="E148" s="2">
        <v>45166.0</v>
      </c>
      <c r="F148" s="1">
        <v>19306.05</v>
      </c>
      <c r="G148" s="3">
        <f t="shared" si="3"/>
        <v>0.002089194324</v>
      </c>
      <c r="H148" s="113">
        <v>0.0021</v>
      </c>
    </row>
    <row r="149" ht="14.25" customHeight="1">
      <c r="A149" s="2">
        <v>45163.0</v>
      </c>
      <c r="B149" s="130">
        <v>1962.55</v>
      </c>
      <c r="C149" s="3">
        <f t="shared" si="2"/>
        <v>-0.01396739267</v>
      </c>
      <c r="D149" s="113">
        <v>-0.014</v>
      </c>
      <c r="E149" s="2">
        <v>45163.0</v>
      </c>
      <c r="F149" s="1">
        <v>19265.8</v>
      </c>
      <c r="G149" s="3">
        <f t="shared" si="3"/>
        <v>-0.006236234119</v>
      </c>
      <c r="H149" s="113">
        <v>-0.0062</v>
      </c>
    </row>
    <row r="150" ht="14.25" customHeight="1">
      <c r="A150" s="2">
        <v>45162.0</v>
      </c>
      <c r="B150" s="130">
        <v>1990.35</v>
      </c>
      <c r="C150" s="3">
        <f t="shared" si="2"/>
        <v>0.01277191197</v>
      </c>
      <c r="D150" s="113">
        <v>0.0128</v>
      </c>
      <c r="E150" s="2">
        <v>45162.0</v>
      </c>
      <c r="F150" s="1">
        <v>19386.7</v>
      </c>
      <c r="G150" s="3">
        <f t="shared" si="3"/>
        <v>-0.002946924501</v>
      </c>
      <c r="H150" s="113">
        <v>-0.0029</v>
      </c>
    </row>
    <row r="151" ht="14.25" customHeight="1">
      <c r="A151" s="2">
        <v>45161.0</v>
      </c>
      <c r="B151" s="130">
        <v>1965.25</v>
      </c>
      <c r="C151" s="3">
        <f t="shared" si="2"/>
        <v>-0.006998130463</v>
      </c>
      <c r="D151" s="113">
        <v>-0.007</v>
      </c>
      <c r="E151" s="2">
        <v>45161.0</v>
      </c>
      <c r="F151" s="1">
        <v>19444.0</v>
      </c>
      <c r="G151" s="3">
        <f t="shared" si="3"/>
        <v>0.002451479523</v>
      </c>
      <c r="H151" s="113">
        <v>0.0025</v>
      </c>
    </row>
    <row r="152" ht="14.25" customHeight="1">
      <c r="A152" s="2">
        <v>45160.0</v>
      </c>
      <c r="B152" s="130">
        <v>1979.1</v>
      </c>
      <c r="C152" s="3">
        <f t="shared" si="2"/>
        <v>0.003625852582</v>
      </c>
      <c r="D152" s="113">
        <v>0.0036</v>
      </c>
      <c r="E152" s="2">
        <v>45160.0</v>
      </c>
      <c r="F152" s="1">
        <v>19396.45</v>
      </c>
      <c r="G152" s="3">
        <f t="shared" si="3"/>
        <v>0.0001469556967</v>
      </c>
      <c r="H152" s="113">
        <v>1.0E-4</v>
      </c>
    </row>
    <row r="153" ht="14.25" customHeight="1">
      <c r="A153" s="2">
        <v>45159.0</v>
      </c>
      <c r="B153" s="130">
        <v>1971.95</v>
      </c>
      <c r="C153" s="3">
        <f t="shared" si="2"/>
        <v>0.01956982576</v>
      </c>
      <c r="D153" s="113">
        <v>0.0196</v>
      </c>
      <c r="E153" s="2">
        <v>45159.0</v>
      </c>
      <c r="F153" s="1">
        <v>19393.6</v>
      </c>
      <c r="G153" s="3">
        <f t="shared" si="3"/>
        <v>0.004321561459</v>
      </c>
      <c r="H153" s="113">
        <v>0.0043</v>
      </c>
    </row>
    <row r="154" ht="14.25" customHeight="1">
      <c r="A154" s="2">
        <v>45156.0</v>
      </c>
      <c r="B154" s="130">
        <v>1934.1</v>
      </c>
      <c r="C154" s="3">
        <f t="shared" si="2"/>
        <v>0.01749217455</v>
      </c>
      <c r="D154" s="113">
        <v>0.0175</v>
      </c>
      <c r="E154" s="2">
        <v>45156.0</v>
      </c>
      <c r="F154" s="1">
        <v>19310.15</v>
      </c>
      <c r="G154" s="3">
        <f t="shared" si="3"/>
        <v>-0.002845302798</v>
      </c>
      <c r="H154" s="113">
        <v>-0.0028</v>
      </c>
    </row>
    <row r="155" ht="14.25" customHeight="1">
      <c r="A155" s="2">
        <v>45155.0</v>
      </c>
      <c r="B155" s="130">
        <v>1900.85</v>
      </c>
      <c r="C155" s="3">
        <f t="shared" si="2"/>
        <v>0.004597944138</v>
      </c>
      <c r="D155" s="113">
        <v>0.0046</v>
      </c>
      <c r="E155" s="2">
        <v>45155.0</v>
      </c>
      <c r="F155" s="1">
        <v>19365.25</v>
      </c>
      <c r="G155" s="3">
        <f t="shared" si="3"/>
        <v>-0.005124582584</v>
      </c>
      <c r="H155" s="113">
        <v>-0.0051</v>
      </c>
    </row>
    <row r="156" ht="14.25" customHeight="1">
      <c r="A156" s="2">
        <v>45154.0</v>
      </c>
      <c r="B156" s="130">
        <v>1892.15</v>
      </c>
      <c r="C156" s="3">
        <f t="shared" si="2"/>
        <v>-0.009527050017</v>
      </c>
      <c r="D156" s="113">
        <v>-0.0095</v>
      </c>
      <c r="E156" s="2">
        <v>45154.0</v>
      </c>
      <c r="F156" s="1">
        <v>19465.0</v>
      </c>
      <c r="G156" s="3">
        <f t="shared" si="3"/>
        <v>0.001566797276</v>
      </c>
      <c r="H156" s="113">
        <v>0.0016</v>
      </c>
    </row>
    <row r="157" ht="14.25" customHeight="1">
      <c r="A157" s="2">
        <v>45152.0</v>
      </c>
      <c r="B157" s="130">
        <v>1910.35</v>
      </c>
      <c r="C157" s="3">
        <f t="shared" si="2"/>
        <v>-0.02216364241</v>
      </c>
      <c r="D157" s="113">
        <v>-0.0222</v>
      </c>
      <c r="E157" s="2">
        <v>45152.0</v>
      </c>
      <c r="F157" s="1">
        <v>19434.55</v>
      </c>
      <c r="G157" s="3">
        <f t="shared" si="3"/>
        <v>0.0003216956707</v>
      </c>
      <c r="H157" s="113">
        <v>3.0E-4</v>
      </c>
    </row>
    <row r="158" ht="14.25" customHeight="1">
      <c r="A158" s="2">
        <v>45149.0</v>
      </c>
      <c r="B158" s="130">
        <v>1953.65</v>
      </c>
      <c r="C158" s="3">
        <f t="shared" si="2"/>
        <v>-0.003722685433</v>
      </c>
      <c r="D158" s="113">
        <v>-0.0037</v>
      </c>
      <c r="E158" s="2">
        <v>45149.0</v>
      </c>
      <c r="F158" s="1">
        <v>19428.3</v>
      </c>
      <c r="G158" s="3">
        <f t="shared" si="3"/>
        <v>-0.005874196008</v>
      </c>
      <c r="H158" s="113">
        <v>-0.0059</v>
      </c>
    </row>
    <row r="159" ht="14.25" customHeight="1">
      <c r="A159" s="2">
        <v>45148.0</v>
      </c>
      <c r="B159" s="130">
        <v>1960.95</v>
      </c>
      <c r="C159" s="3">
        <f t="shared" si="2"/>
        <v>-0.01318471177</v>
      </c>
      <c r="D159" s="113">
        <v>-0.0132</v>
      </c>
      <c r="E159" s="2">
        <v>45148.0</v>
      </c>
      <c r="F159" s="1">
        <v>19543.1</v>
      </c>
      <c r="G159" s="3">
        <f t="shared" si="3"/>
        <v>-0.004556208949</v>
      </c>
      <c r="H159" s="113">
        <v>-0.0046</v>
      </c>
    </row>
    <row r="160" ht="14.25" customHeight="1">
      <c r="A160" s="2">
        <v>45147.0</v>
      </c>
      <c r="B160" s="130">
        <v>1987.15</v>
      </c>
      <c r="C160" s="3">
        <f t="shared" si="2"/>
        <v>-0.006896724056</v>
      </c>
      <c r="D160" s="113">
        <v>-0.0069</v>
      </c>
      <c r="E160" s="2">
        <v>45147.0</v>
      </c>
      <c r="F160" s="1">
        <v>19632.55</v>
      </c>
      <c r="G160" s="3">
        <f t="shared" si="3"/>
        <v>0.003152647943</v>
      </c>
      <c r="H160" s="113">
        <v>0.0032</v>
      </c>
    </row>
    <row r="161" ht="14.25" customHeight="1">
      <c r="A161" s="2">
        <v>45146.0</v>
      </c>
      <c r="B161" s="130">
        <v>2000.95</v>
      </c>
      <c r="C161" s="3">
        <f t="shared" si="2"/>
        <v>-0.01481992073</v>
      </c>
      <c r="D161" s="113">
        <v>-0.0148</v>
      </c>
      <c r="E161" s="2">
        <v>45146.0</v>
      </c>
      <c r="F161" s="1">
        <v>19570.85</v>
      </c>
      <c r="G161" s="3">
        <f t="shared" si="3"/>
        <v>-0.001349675721</v>
      </c>
      <c r="H161" s="113">
        <v>-0.0013</v>
      </c>
    </row>
    <row r="162" ht="14.25" customHeight="1">
      <c r="A162" s="2">
        <v>45145.0</v>
      </c>
      <c r="B162" s="130">
        <v>2031.05</v>
      </c>
      <c r="C162" s="3">
        <f t="shared" si="2"/>
        <v>-0.005727573124</v>
      </c>
      <c r="D162" s="113">
        <v>-0.0057</v>
      </c>
      <c r="E162" s="2">
        <v>45145.0</v>
      </c>
      <c r="F162" s="1">
        <v>19597.3</v>
      </c>
      <c r="G162" s="3">
        <f t="shared" si="3"/>
        <v>0.004114361838</v>
      </c>
      <c r="H162" s="113">
        <v>0.0041</v>
      </c>
    </row>
    <row r="163" ht="14.25" customHeight="1">
      <c r="A163" s="2">
        <v>45142.0</v>
      </c>
      <c r="B163" s="130">
        <v>2042.75</v>
      </c>
      <c r="C163" s="3">
        <f t="shared" si="2"/>
        <v>0.007198678599</v>
      </c>
      <c r="D163" s="113">
        <v>0.0072</v>
      </c>
      <c r="E163" s="2">
        <v>45142.0</v>
      </c>
      <c r="F163" s="1">
        <v>19517.0</v>
      </c>
      <c r="G163" s="3">
        <f t="shared" si="3"/>
        <v>0.006983409565</v>
      </c>
      <c r="H163" s="113">
        <v>0.007</v>
      </c>
    </row>
    <row r="164" ht="14.25" customHeight="1">
      <c r="A164" s="2">
        <v>45141.0</v>
      </c>
      <c r="B164" s="130">
        <v>2028.15</v>
      </c>
      <c r="C164" s="3">
        <f t="shared" si="2"/>
        <v>0.02886493342</v>
      </c>
      <c r="D164" s="113">
        <v>0.0289</v>
      </c>
      <c r="E164" s="2">
        <v>45141.0</v>
      </c>
      <c r="F164" s="1">
        <v>19381.65</v>
      </c>
      <c r="G164" s="3">
        <f t="shared" si="3"/>
        <v>-0.007420665709</v>
      </c>
      <c r="H164" s="113">
        <v>-0.0074</v>
      </c>
    </row>
    <row r="165" ht="14.25" customHeight="1">
      <c r="A165" s="2">
        <v>45140.0</v>
      </c>
      <c r="B165" s="130">
        <v>1971.25</v>
      </c>
      <c r="C165" s="3">
        <f t="shared" si="2"/>
        <v>-0.01957127226</v>
      </c>
      <c r="D165" s="113">
        <v>-0.0196</v>
      </c>
      <c r="E165" s="2">
        <v>45140.0</v>
      </c>
      <c r="F165" s="1">
        <v>19526.55</v>
      </c>
      <c r="G165" s="3">
        <f t="shared" si="3"/>
        <v>-0.01048974969</v>
      </c>
      <c r="H165" s="113">
        <v>-0.0105</v>
      </c>
    </row>
    <row r="166" ht="14.25" customHeight="1">
      <c r="A166" s="2">
        <v>45139.0</v>
      </c>
      <c r="B166" s="130">
        <v>2010.6</v>
      </c>
      <c r="C166" s="3">
        <f t="shared" si="2"/>
        <v>-0.003617622281</v>
      </c>
      <c r="D166" s="113">
        <v>-0.0036</v>
      </c>
      <c r="E166" s="2">
        <v>45139.0</v>
      </c>
      <c r="F166" s="1">
        <v>19733.55</v>
      </c>
      <c r="G166" s="3">
        <f t="shared" si="3"/>
        <v>-0.001025119218</v>
      </c>
      <c r="H166" s="113">
        <v>-0.001</v>
      </c>
    </row>
    <row r="167" ht="14.25" customHeight="1">
      <c r="A167" s="2">
        <v>45138.0</v>
      </c>
      <c r="B167" s="130">
        <v>2017.9</v>
      </c>
      <c r="C167" s="3">
        <f t="shared" si="2"/>
        <v>0.0354045872</v>
      </c>
      <c r="D167" s="113">
        <v>0.0354</v>
      </c>
      <c r="E167" s="2">
        <v>45138.0</v>
      </c>
      <c r="F167" s="1">
        <v>19753.8</v>
      </c>
      <c r="G167" s="3">
        <f t="shared" si="3"/>
        <v>0.005484563055</v>
      </c>
      <c r="H167" s="113">
        <v>0.0055</v>
      </c>
    </row>
    <row r="168" ht="14.25" customHeight="1">
      <c r="A168" s="2">
        <v>45135.0</v>
      </c>
      <c r="B168" s="130">
        <v>1948.9</v>
      </c>
      <c r="C168" s="3">
        <f t="shared" si="2"/>
        <v>0.004328781242</v>
      </c>
      <c r="D168" s="113">
        <v>0.0043</v>
      </c>
      <c r="E168" s="2">
        <v>45135.0</v>
      </c>
      <c r="F168" s="1">
        <v>19646.05</v>
      </c>
      <c r="G168" s="3">
        <f t="shared" si="3"/>
        <v>-0.0007044796769</v>
      </c>
      <c r="H168" s="113">
        <v>-7.0E-4</v>
      </c>
    </row>
    <row r="169" ht="14.25" customHeight="1">
      <c r="A169" s="2">
        <v>45134.0</v>
      </c>
      <c r="B169" s="130">
        <v>1940.5</v>
      </c>
      <c r="C169" s="3">
        <f t="shared" si="2"/>
        <v>0.009362808843</v>
      </c>
      <c r="D169" s="113">
        <v>0.0094</v>
      </c>
      <c r="E169" s="2">
        <v>45134.0</v>
      </c>
      <c r="F169" s="1">
        <v>19659.9</v>
      </c>
      <c r="G169" s="3">
        <f t="shared" si="3"/>
        <v>-0.005986358787</v>
      </c>
      <c r="H169" s="113">
        <v>-0.006</v>
      </c>
    </row>
    <row r="170" ht="14.25" customHeight="1">
      <c r="A170" s="2">
        <v>45133.0</v>
      </c>
      <c r="B170" s="130">
        <v>1922.5</v>
      </c>
      <c r="C170" s="3">
        <f t="shared" si="2"/>
        <v>0.01625479054</v>
      </c>
      <c r="D170" s="113">
        <v>0.0163</v>
      </c>
      <c r="E170" s="2">
        <v>45133.0</v>
      </c>
      <c r="F170" s="1">
        <v>19778.3</v>
      </c>
      <c r="G170" s="3">
        <f t="shared" si="3"/>
        <v>0.004964279544</v>
      </c>
      <c r="H170" s="113">
        <v>0.005</v>
      </c>
    </row>
    <row r="171" ht="14.25" customHeight="1">
      <c r="A171" s="2">
        <v>45132.0</v>
      </c>
      <c r="B171" s="130">
        <v>1891.75</v>
      </c>
      <c r="C171" s="3">
        <f t="shared" si="2"/>
        <v>0.04829325058</v>
      </c>
      <c r="D171" s="113">
        <v>0.0483</v>
      </c>
      <c r="E171" s="2">
        <v>45132.0</v>
      </c>
      <c r="F171" s="1">
        <v>19680.6</v>
      </c>
      <c r="G171" s="3">
        <f t="shared" si="3"/>
        <v>0.0004193703345</v>
      </c>
      <c r="H171" s="113">
        <v>4.0E-4</v>
      </c>
    </row>
    <row r="172" ht="14.25" customHeight="1">
      <c r="A172" s="2">
        <v>45131.0</v>
      </c>
      <c r="B172" s="130">
        <v>1804.6</v>
      </c>
      <c r="C172" s="3">
        <f t="shared" si="2"/>
        <v>0.02145242543</v>
      </c>
      <c r="D172" s="113">
        <v>0.0215</v>
      </c>
      <c r="E172" s="2">
        <v>45131.0</v>
      </c>
      <c r="F172" s="1">
        <v>19672.35</v>
      </c>
      <c r="G172" s="3">
        <f t="shared" si="3"/>
        <v>-0.003679412509</v>
      </c>
      <c r="H172" s="113">
        <v>-0.0037</v>
      </c>
    </row>
    <row r="173" ht="14.25" customHeight="1">
      <c r="A173" s="2">
        <v>45128.0</v>
      </c>
      <c r="B173" s="130">
        <v>1766.7</v>
      </c>
      <c r="C173" s="3">
        <f t="shared" si="2"/>
        <v>-0.01874531367</v>
      </c>
      <c r="D173" s="113">
        <v>-0.0187</v>
      </c>
      <c r="E173" s="2">
        <v>45128.0</v>
      </c>
      <c r="F173" s="1">
        <v>19745.0</v>
      </c>
      <c r="G173" s="3">
        <f t="shared" si="3"/>
        <v>-0.01171971781</v>
      </c>
      <c r="H173" s="113">
        <v>-0.0117</v>
      </c>
    </row>
    <row r="174" ht="14.25" customHeight="1">
      <c r="A174" s="2">
        <v>45127.0</v>
      </c>
      <c r="B174" s="130">
        <v>1800.45</v>
      </c>
      <c r="C174" s="3">
        <f t="shared" si="2"/>
        <v>0.0002222160496</v>
      </c>
      <c r="D174" s="113">
        <v>2.0E-4</v>
      </c>
      <c r="E174" s="2">
        <v>45127.0</v>
      </c>
      <c r="F174" s="1">
        <v>19979.15</v>
      </c>
      <c r="G174" s="3">
        <f t="shared" si="3"/>
        <v>0.007361412584</v>
      </c>
      <c r="H174" s="113">
        <v>0.0074</v>
      </c>
    </row>
    <row r="175" ht="14.25" customHeight="1">
      <c r="A175" s="2">
        <v>45126.0</v>
      </c>
      <c r="B175" s="130">
        <v>1800.05</v>
      </c>
      <c r="C175" s="3">
        <f t="shared" si="2"/>
        <v>0.002757506546</v>
      </c>
      <c r="D175" s="113">
        <v>0.0028</v>
      </c>
      <c r="E175" s="2">
        <v>45126.0</v>
      </c>
      <c r="F175" s="1">
        <v>19833.15</v>
      </c>
      <c r="G175" s="3">
        <f t="shared" si="3"/>
        <v>0.004248262592</v>
      </c>
      <c r="H175" s="113">
        <v>0.0042</v>
      </c>
    </row>
    <row r="176" ht="14.25" customHeight="1">
      <c r="A176" s="2">
        <v>45125.0</v>
      </c>
      <c r="B176" s="130">
        <v>1795.1</v>
      </c>
      <c r="C176" s="3">
        <f t="shared" si="2"/>
        <v>-0.00905327077</v>
      </c>
      <c r="D176" s="113">
        <v>-0.0091</v>
      </c>
      <c r="E176" s="2">
        <v>45125.0</v>
      </c>
      <c r="F176" s="1">
        <v>19749.25</v>
      </c>
      <c r="G176" s="3">
        <f t="shared" si="3"/>
        <v>0.001917667143</v>
      </c>
      <c r="H176" s="113">
        <v>0.0019</v>
      </c>
    </row>
    <row r="177" ht="14.25" customHeight="1">
      <c r="A177" s="2">
        <v>45124.0</v>
      </c>
      <c r="B177" s="130">
        <v>1811.5</v>
      </c>
      <c r="C177" s="3">
        <f t="shared" si="2"/>
        <v>0.01912798875</v>
      </c>
      <c r="D177" s="113">
        <v>0.0191</v>
      </c>
      <c r="E177" s="2">
        <v>45124.0</v>
      </c>
      <c r="F177" s="1">
        <v>19711.45</v>
      </c>
      <c r="G177" s="3">
        <f t="shared" si="3"/>
        <v>0.007511053183</v>
      </c>
      <c r="H177" s="113">
        <v>0.0075</v>
      </c>
    </row>
    <row r="178" ht="14.25" customHeight="1">
      <c r="A178" s="2">
        <v>45121.0</v>
      </c>
      <c r="B178" s="130">
        <v>1777.5</v>
      </c>
      <c r="C178" s="3">
        <f t="shared" si="2"/>
        <v>0.0039536854</v>
      </c>
      <c r="D178" s="113">
        <v>0.004</v>
      </c>
      <c r="E178" s="2">
        <v>45121.0</v>
      </c>
      <c r="F178" s="1">
        <v>19564.5</v>
      </c>
      <c r="G178" s="3">
        <f t="shared" si="3"/>
        <v>0.007765114931</v>
      </c>
      <c r="H178" s="113">
        <v>0.0078</v>
      </c>
    </row>
    <row r="179" ht="14.25" customHeight="1">
      <c r="A179" s="2">
        <v>45120.0</v>
      </c>
      <c r="B179" s="130">
        <v>1770.5</v>
      </c>
      <c r="C179" s="3">
        <f t="shared" si="2"/>
        <v>-0.01070041628</v>
      </c>
      <c r="D179" s="113">
        <v>-0.0107</v>
      </c>
      <c r="E179" s="2">
        <v>45120.0</v>
      </c>
      <c r="F179" s="1">
        <v>19413.75</v>
      </c>
      <c r="G179" s="3">
        <f t="shared" si="3"/>
        <v>0.00151927075</v>
      </c>
      <c r="H179" s="113">
        <v>0.0015</v>
      </c>
    </row>
    <row r="180" ht="14.25" customHeight="1">
      <c r="A180" s="2">
        <v>45119.0</v>
      </c>
      <c r="B180" s="130">
        <v>1789.65</v>
      </c>
      <c r="C180" s="3">
        <f t="shared" si="2"/>
        <v>0.003588952755</v>
      </c>
      <c r="D180" s="113">
        <v>0.0036</v>
      </c>
      <c r="E180" s="2">
        <v>45119.0</v>
      </c>
      <c r="F180" s="1">
        <v>19384.3</v>
      </c>
      <c r="G180" s="3">
        <f t="shared" si="3"/>
        <v>-0.002834449623</v>
      </c>
      <c r="H180" s="113">
        <v>-0.0028</v>
      </c>
    </row>
    <row r="181" ht="14.25" customHeight="1">
      <c r="A181" s="2">
        <v>45118.0</v>
      </c>
      <c r="B181" s="130">
        <v>1783.25</v>
      </c>
      <c r="C181" s="3">
        <f t="shared" si="2"/>
        <v>-0.006379896362</v>
      </c>
      <c r="D181" s="113">
        <v>-0.0064</v>
      </c>
      <c r="E181" s="2">
        <v>45118.0</v>
      </c>
      <c r="F181" s="1">
        <v>19439.4</v>
      </c>
      <c r="G181" s="3">
        <f t="shared" si="3"/>
        <v>0.004313930119</v>
      </c>
      <c r="H181" s="113">
        <v>0.0043</v>
      </c>
    </row>
    <row r="182" ht="14.25" customHeight="1">
      <c r="A182" s="2">
        <v>45117.0</v>
      </c>
      <c r="B182" s="130">
        <v>1794.7</v>
      </c>
      <c r="C182" s="3">
        <f t="shared" si="2"/>
        <v>0.001786212671</v>
      </c>
      <c r="D182" s="113">
        <v>0.0018</v>
      </c>
      <c r="E182" s="2">
        <v>45117.0</v>
      </c>
      <c r="F182" s="1">
        <v>19355.9</v>
      </c>
      <c r="G182" s="3">
        <f t="shared" si="3"/>
        <v>0.001246650596</v>
      </c>
      <c r="H182" s="113">
        <v>0.0012</v>
      </c>
    </row>
    <row r="183" ht="14.25" customHeight="1">
      <c r="A183" s="2">
        <v>45114.0</v>
      </c>
      <c r="B183" s="130">
        <v>1791.5</v>
      </c>
      <c r="C183" s="3">
        <f t="shared" si="2"/>
        <v>-0.01584860054</v>
      </c>
      <c r="D183" s="113">
        <v>-0.0158</v>
      </c>
      <c r="E183" s="2">
        <v>45114.0</v>
      </c>
      <c r="F183" s="1">
        <v>19331.8</v>
      </c>
      <c r="G183" s="3">
        <f t="shared" si="3"/>
        <v>-0.008488354798</v>
      </c>
      <c r="H183" s="113">
        <v>-0.0085</v>
      </c>
    </row>
    <row r="184" ht="14.25" customHeight="1">
      <c r="A184" s="2">
        <v>45113.0</v>
      </c>
      <c r="B184" s="130">
        <v>1820.35</v>
      </c>
      <c r="C184" s="3">
        <f t="shared" si="2"/>
        <v>-0.0002471441125</v>
      </c>
      <c r="D184" s="113">
        <v>-2.0E-4</v>
      </c>
      <c r="E184" s="2">
        <v>45113.0</v>
      </c>
      <c r="F184" s="1">
        <v>19497.3</v>
      </c>
      <c r="G184" s="3">
        <f t="shared" si="3"/>
        <v>0.005093177308</v>
      </c>
      <c r="H184" s="113">
        <v>0.0051</v>
      </c>
    </row>
    <row r="185" ht="14.25" customHeight="1">
      <c r="A185" s="2">
        <v>45112.0</v>
      </c>
      <c r="B185" s="130">
        <v>1820.8</v>
      </c>
      <c r="C185" s="3">
        <f t="shared" si="2"/>
        <v>0.0001922601555</v>
      </c>
      <c r="D185" s="113">
        <v>2.0E-4</v>
      </c>
      <c r="E185" s="2">
        <v>45112.0</v>
      </c>
      <c r="F185" s="1">
        <v>19398.5</v>
      </c>
      <c r="G185" s="3">
        <f t="shared" si="3"/>
        <v>0.0004899685389</v>
      </c>
      <c r="H185" s="113">
        <v>5.0E-4</v>
      </c>
    </row>
    <row r="186" ht="14.25" customHeight="1">
      <c r="A186" s="2">
        <v>45111.0</v>
      </c>
      <c r="B186" s="130">
        <v>1820.45</v>
      </c>
      <c r="C186" s="3">
        <f t="shared" si="2"/>
        <v>-0.0025478056</v>
      </c>
      <c r="D186" s="113">
        <v>-0.0025</v>
      </c>
      <c r="E186" s="2">
        <v>45111.0</v>
      </c>
      <c r="F186" s="1">
        <v>19389.0</v>
      </c>
      <c r="G186" s="3">
        <f t="shared" si="3"/>
        <v>0.00343898709</v>
      </c>
      <c r="H186" s="113">
        <v>0.0034</v>
      </c>
    </row>
    <row r="187" ht="14.25" customHeight="1">
      <c r="A187" s="2">
        <v>45110.0</v>
      </c>
      <c r="B187" s="130">
        <v>1825.1</v>
      </c>
      <c r="C187" s="3">
        <f t="shared" si="2"/>
        <v>0.006285493742</v>
      </c>
      <c r="D187" s="113">
        <v>0.0063</v>
      </c>
      <c r="E187" s="2">
        <v>45110.0</v>
      </c>
      <c r="F187" s="1">
        <v>19322.55</v>
      </c>
      <c r="G187" s="3">
        <f t="shared" si="3"/>
        <v>0.006957092717</v>
      </c>
      <c r="H187" s="113">
        <v>0.007</v>
      </c>
    </row>
    <row r="188" ht="14.25" customHeight="1">
      <c r="A188" s="2">
        <v>45107.0</v>
      </c>
      <c r="B188" s="130">
        <v>1813.7</v>
      </c>
      <c r="C188" s="3">
        <f t="shared" si="2"/>
        <v>0.0007448892322</v>
      </c>
      <c r="D188" s="113">
        <v>7.0E-4</v>
      </c>
      <c r="E188" s="2">
        <v>45107.0</v>
      </c>
      <c r="F188" s="1">
        <v>19189.05</v>
      </c>
      <c r="G188" s="3">
        <f t="shared" si="3"/>
        <v>0.01143521276</v>
      </c>
      <c r="H188" s="113">
        <v>0.0114</v>
      </c>
    </row>
    <row r="189" ht="14.25" customHeight="1">
      <c r="A189" s="2">
        <v>45105.0</v>
      </c>
      <c r="B189" s="130">
        <v>1812.35</v>
      </c>
      <c r="C189" s="3">
        <f t="shared" si="2"/>
        <v>0.01327854188</v>
      </c>
      <c r="D189" s="113">
        <v>0.0133</v>
      </c>
      <c r="E189" s="2">
        <v>45105.0</v>
      </c>
      <c r="F189" s="1">
        <v>18972.1</v>
      </c>
      <c r="G189" s="3">
        <f t="shared" si="3"/>
        <v>0.0082211145</v>
      </c>
      <c r="H189" s="113">
        <v>0.0082</v>
      </c>
    </row>
    <row r="190" ht="14.25" customHeight="1">
      <c r="A190" s="2">
        <v>45104.0</v>
      </c>
      <c r="B190" s="130">
        <v>1788.6</v>
      </c>
      <c r="C190" s="3">
        <f t="shared" si="2"/>
        <v>-0.002064386542</v>
      </c>
      <c r="D190" s="113">
        <v>-0.0021</v>
      </c>
      <c r="E190" s="2">
        <v>45104.0</v>
      </c>
      <c r="F190" s="1">
        <v>18817.4</v>
      </c>
      <c r="G190" s="3">
        <f t="shared" si="3"/>
        <v>0.006751840438</v>
      </c>
      <c r="H190" s="113">
        <v>0.0068</v>
      </c>
    </row>
    <row r="191" ht="14.25" customHeight="1">
      <c r="A191" s="2">
        <v>45103.0</v>
      </c>
      <c r="B191" s="130">
        <v>1792.3</v>
      </c>
      <c r="C191" s="3">
        <f t="shared" si="2"/>
        <v>0.01437545984</v>
      </c>
      <c r="D191" s="113">
        <v>0.0144</v>
      </c>
      <c r="E191" s="2">
        <v>45103.0</v>
      </c>
      <c r="F191" s="1">
        <v>18691.2</v>
      </c>
      <c r="G191" s="3">
        <f t="shared" si="3"/>
        <v>0.001376871769</v>
      </c>
      <c r="H191" s="113">
        <v>0.0014</v>
      </c>
    </row>
    <row r="192" ht="14.25" customHeight="1">
      <c r="A192" s="2">
        <v>45100.0</v>
      </c>
      <c r="B192" s="130">
        <v>1766.9</v>
      </c>
      <c r="C192" s="3">
        <f t="shared" si="2"/>
        <v>-0.03540330285</v>
      </c>
      <c r="D192" s="113">
        <v>-0.0354</v>
      </c>
      <c r="E192" s="2">
        <v>45100.0</v>
      </c>
      <c r="F192" s="1">
        <v>18665.5</v>
      </c>
      <c r="G192" s="3">
        <f t="shared" si="3"/>
        <v>-0.005633615236</v>
      </c>
      <c r="H192" s="113">
        <v>-0.0056</v>
      </c>
    </row>
    <row r="193" ht="14.25" customHeight="1">
      <c r="A193" s="2">
        <v>45099.0</v>
      </c>
      <c r="B193" s="130">
        <v>1831.75</v>
      </c>
      <c r="C193" s="3">
        <f t="shared" si="2"/>
        <v>-0.007638757212</v>
      </c>
      <c r="D193" s="113">
        <v>-0.0076</v>
      </c>
      <c r="E193" s="2">
        <v>45099.0</v>
      </c>
      <c r="F193" s="1">
        <v>18771.25</v>
      </c>
      <c r="G193" s="3">
        <f t="shared" si="3"/>
        <v>-0.004539464439</v>
      </c>
      <c r="H193" s="113">
        <v>-0.0045</v>
      </c>
    </row>
    <row r="194" ht="14.25" customHeight="1">
      <c r="A194" s="2">
        <v>45098.0</v>
      </c>
      <c r="B194" s="130">
        <v>1845.85</v>
      </c>
      <c r="C194" s="3">
        <f t="shared" si="2"/>
        <v>0.004161679904</v>
      </c>
      <c r="D194" s="113">
        <v>0.0042</v>
      </c>
      <c r="E194" s="2">
        <v>45098.0</v>
      </c>
      <c r="F194" s="1">
        <v>18856.85</v>
      </c>
      <c r="G194" s="3">
        <f t="shared" si="3"/>
        <v>0.002133742899</v>
      </c>
      <c r="H194" s="113">
        <v>0.0021</v>
      </c>
    </row>
    <row r="195" ht="14.25" customHeight="1">
      <c r="A195" s="2">
        <v>45097.0</v>
      </c>
      <c r="B195" s="130">
        <v>1838.2</v>
      </c>
      <c r="C195" s="3">
        <f t="shared" si="2"/>
        <v>0.007012161718</v>
      </c>
      <c r="D195" s="113">
        <v>0.007</v>
      </c>
      <c r="E195" s="2">
        <v>45097.0</v>
      </c>
      <c r="F195" s="1">
        <v>18816.7</v>
      </c>
      <c r="G195" s="3">
        <f t="shared" si="3"/>
        <v>0.003265717431</v>
      </c>
      <c r="H195" s="113">
        <v>0.0033</v>
      </c>
    </row>
    <row r="196" ht="14.25" customHeight="1">
      <c r="A196" s="2">
        <v>45096.0</v>
      </c>
      <c r="B196" s="130">
        <v>1825.4</v>
      </c>
      <c r="C196" s="3">
        <f t="shared" si="2"/>
        <v>-0.01619553208</v>
      </c>
      <c r="D196" s="113">
        <v>-0.0162</v>
      </c>
      <c r="E196" s="2">
        <v>45096.0</v>
      </c>
      <c r="F196" s="1">
        <v>18755.45</v>
      </c>
      <c r="G196" s="3">
        <f t="shared" si="3"/>
        <v>-0.003747476894</v>
      </c>
      <c r="H196" s="113">
        <v>-0.0037</v>
      </c>
    </row>
    <row r="197" ht="14.25" customHeight="1">
      <c r="A197" s="2">
        <v>45093.0</v>
      </c>
      <c r="B197" s="130">
        <v>1855.45</v>
      </c>
      <c r="C197" s="3">
        <f t="shared" si="2"/>
        <v>0.002945945946</v>
      </c>
      <c r="D197" s="113">
        <v>0.0029</v>
      </c>
      <c r="E197" s="2">
        <v>45093.0</v>
      </c>
      <c r="F197" s="1">
        <v>18826.0</v>
      </c>
      <c r="G197" s="3">
        <f t="shared" si="3"/>
        <v>0.007379027295</v>
      </c>
      <c r="H197" s="113">
        <v>0.0074</v>
      </c>
    </row>
    <row r="198" ht="14.25" customHeight="1">
      <c r="A198" s="2">
        <v>45092.0</v>
      </c>
      <c r="B198" s="130">
        <v>1850.0</v>
      </c>
      <c r="C198" s="3">
        <f t="shared" si="2"/>
        <v>-0.002614766693</v>
      </c>
      <c r="D198" s="113">
        <v>-0.0026</v>
      </c>
      <c r="E198" s="2">
        <v>45092.0</v>
      </c>
      <c r="F198" s="1">
        <v>18688.1</v>
      </c>
      <c r="G198" s="3">
        <f t="shared" si="3"/>
        <v>-0.003614862523</v>
      </c>
      <c r="H198" s="113">
        <v>-0.0036</v>
      </c>
    </row>
    <row r="199" ht="14.25" customHeight="1">
      <c r="A199" s="2">
        <v>45091.0</v>
      </c>
      <c r="B199" s="130">
        <v>1854.85</v>
      </c>
      <c r="C199" s="3">
        <f t="shared" si="2"/>
        <v>0.004277322072</v>
      </c>
      <c r="D199" s="113">
        <v>0.0043</v>
      </c>
      <c r="E199" s="2">
        <v>45091.0</v>
      </c>
      <c r="F199" s="1">
        <v>18755.9</v>
      </c>
      <c r="G199" s="3">
        <f t="shared" si="3"/>
        <v>0.002123834229</v>
      </c>
      <c r="H199" s="113">
        <v>0.0021</v>
      </c>
    </row>
    <row r="200" ht="14.25" customHeight="1">
      <c r="A200" s="2">
        <v>45090.0</v>
      </c>
      <c r="B200" s="130">
        <v>1846.95</v>
      </c>
      <c r="C200" s="3">
        <f t="shared" si="2"/>
        <v>0.004568817818</v>
      </c>
      <c r="D200" s="113">
        <v>0.0046</v>
      </c>
      <c r="E200" s="2">
        <v>45090.0</v>
      </c>
      <c r="F200" s="1">
        <v>18716.15</v>
      </c>
      <c r="G200" s="3">
        <f t="shared" si="3"/>
        <v>0.00616348144</v>
      </c>
      <c r="H200" s="113">
        <v>0.0062</v>
      </c>
    </row>
    <row r="201" ht="14.25" customHeight="1">
      <c r="A201" s="2">
        <v>45089.0</v>
      </c>
      <c r="B201" s="130">
        <v>1838.55</v>
      </c>
      <c r="C201" s="3">
        <f t="shared" si="2"/>
        <v>0.0006803461601</v>
      </c>
      <c r="D201" s="113">
        <v>7.0E-4</v>
      </c>
      <c r="E201" s="2">
        <v>45089.0</v>
      </c>
      <c r="F201" s="1">
        <v>18601.5</v>
      </c>
      <c r="G201" s="3">
        <f t="shared" si="3"/>
        <v>0.002052425741</v>
      </c>
      <c r="H201" s="113">
        <v>0.0021</v>
      </c>
    </row>
    <row r="202" ht="14.25" customHeight="1">
      <c r="A202" s="2">
        <v>45086.0</v>
      </c>
      <c r="B202" s="130">
        <v>1837.3</v>
      </c>
      <c r="C202" s="3">
        <f t="shared" si="2"/>
        <v>0.002045212838</v>
      </c>
      <c r="D202" s="113">
        <v>0.002</v>
      </c>
      <c r="E202" s="2">
        <v>45086.0</v>
      </c>
      <c r="F202" s="1">
        <v>18563.4</v>
      </c>
      <c r="G202" s="3">
        <f t="shared" si="3"/>
        <v>-0.003818176452</v>
      </c>
      <c r="H202" s="113">
        <v>-0.0038</v>
      </c>
    </row>
    <row r="203" ht="14.25" customHeight="1">
      <c r="A203" s="2">
        <v>45085.0</v>
      </c>
      <c r="B203" s="130">
        <v>1833.55</v>
      </c>
      <c r="C203" s="3">
        <f t="shared" si="2"/>
        <v>-0.00982854057</v>
      </c>
      <c r="D203" s="113">
        <v>-0.0098</v>
      </c>
      <c r="E203" s="2">
        <v>45085.0</v>
      </c>
      <c r="F203" s="1">
        <v>18634.55</v>
      </c>
      <c r="G203" s="3">
        <f t="shared" si="3"/>
        <v>-0.004904840226</v>
      </c>
      <c r="H203" s="113">
        <v>-0.0049</v>
      </c>
    </row>
    <row r="204" ht="14.25" customHeight="1">
      <c r="A204" s="2">
        <v>45084.0</v>
      </c>
      <c r="B204" s="130">
        <v>1851.75</v>
      </c>
      <c r="C204" s="3">
        <f t="shared" si="2"/>
        <v>-0.002451112428</v>
      </c>
      <c r="D204" s="113">
        <v>-0.0025</v>
      </c>
      <c r="E204" s="2">
        <v>45084.0</v>
      </c>
      <c r="F204" s="1">
        <v>18726.4</v>
      </c>
      <c r="G204" s="3">
        <f t="shared" si="3"/>
        <v>0.006849830636</v>
      </c>
      <c r="H204" s="113">
        <v>0.0068</v>
      </c>
    </row>
    <row r="205" ht="14.25" customHeight="1">
      <c r="A205" s="2">
        <v>45083.0</v>
      </c>
      <c r="B205" s="130">
        <v>1856.3</v>
      </c>
      <c r="C205" s="3">
        <f t="shared" si="2"/>
        <v>0.02532519539</v>
      </c>
      <c r="D205" s="113">
        <v>0.0253</v>
      </c>
      <c r="E205" s="2">
        <v>45083.0</v>
      </c>
      <c r="F205" s="1">
        <v>18599.0</v>
      </c>
      <c r="G205" s="3">
        <f t="shared" si="3"/>
        <v>0.0002769733003</v>
      </c>
      <c r="H205" s="113">
        <v>3.0E-4</v>
      </c>
    </row>
    <row r="206" ht="14.25" customHeight="1">
      <c r="A206" s="2">
        <v>45082.0</v>
      </c>
      <c r="B206" s="130">
        <v>1810.45</v>
      </c>
      <c r="C206" s="3">
        <f t="shared" si="2"/>
        <v>-0.00283652787</v>
      </c>
      <c r="D206" s="113">
        <v>-0.0028</v>
      </c>
      <c r="E206" s="2">
        <v>45082.0</v>
      </c>
      <c r="F206" s="1">
        <v>18593.85</v>
      </c>
      <c r="G206" s="3">
        <f t="shared" si="3"/>
        <v>0.003223787505</v>
      </c>
      <c r="H206" s="113">
        <v>0.0032</v>
      </c>
    </row>
    <row r="207" ht="14.25" customHeight="1">
      <c r="A207" s="2">
        <v>45079.0</v>
      </c>
      <c r="B207" s="130">
        <v>1815.6</v>
      </c>
      <c r="C207" s="3">
        <f t="shared" si="2"/>
        <v>0.008498583569</v>
      </c>
      <c r="D207" s="113">
        <v>0.0085</v>
      </c>
      <c r="E207" s="2">
        <v>45079.0</v>
      </c>
      <c r="F207" s="1">
        <v>18534.1</v>
      </c>
      <c r="G207" s="3">
        <f t="shared" si="3"/>
        <v>0.002507065489</v>
      </c>
      <c r="H207" s="113">
        <v>0.0025</v>
      </c>
    </row>
    <row r="208" ht="14.25" customHeight="1">
      <c r="A208" s="2">
        <v>45078.0</v>
      </c>
      <c r="B208" s="130">
        <v>1800.3</v>
      </c>
      <c r="C208" s="3">
        <f t="shared" si="2"/>
        <v>0.01299797434</v>
      </c>
      <c r="D208" s="113">
        <v>0.013</v>
      </c>
      <c r="E208" s="2">
        <v>45078.0</v>
      </c>
      <c r="F208" s="1">
        <v>18487.75</v>
      </c>
      <c r="G208" s="3">
        <f t="shared" si="3"/>
        <v>-0.002516941471</v>
      </c>
      <c r="H208" s="113">
        <v>-0.0025</v>
      </c>
    </row>
    <row r="209" ht="14.25" customHeight="1">
      <c r="A209" s="2">
        <v>45077.0</v>
      </c>
      <c r="B209" s="130">
        <v>1777.2</v>
      </c>
      <c r="C209" s="3">
        <f t="shared" si="2"/>
        <v>-0.01178825623</v>
      </c>
      <c r="D209" s="113">
        <v>-0.0118</v>
      </c>
      <c r="E209" s="2">
        <v>45077.0</v>
      </c>
      <c r="F209" s="1">
        <v>18534.4</v>
      </c>
      <c r="G209" s="3">
        <f t="shared" si="3"/>
        <v>-0.005337061316</v>
      </c>
      <c r="H209" s="113">
        <v>-0.0053</v>
      </c>
    </row>
    <row r="210" ht="14.25" customHeight="1">
      <c r="A210" s="2">
        <v>45076.0</v>
      </c>
      <c r="B210" s="130">
        <v>1798.4</v>
      </c>
      <c r="C210" s="3">
        <f t="shared" si="2"/>
        <v>0.002229157379</v>
      </c>
      <c r="D210" s="113">
        <v>0.0022</v>
      </c>
      <c r="E210" s="2">
        <v>45076.0</v>
      </c>
      <c r="F210" s="1">
        <v>18633.85</v>
      </c>
      <c r="G210" s="3">
        <f t="shared" si="3"/>
        <v>0.001892610485</v>
      </c>
      <c r="H210" s="113">
        <v>0.0019</v>
      </c>
    </row>
    <row r="211" ht="14.25" customHeight="1">
      <c r="A211" s="2">
        <v>45075.0</v>
      </c>
      <c r="B211" s="130">
        <v>1794.4</v>
      </c>
      <c r="C211" s="3">
        <f t="shared" si="2"/>
        <v>0.005266106443</v>
      </c>
      <c r="D211" s="113">
        <v>0.0053</v>
      </c>
      <c r="E211" s="2">
        <v>45075.0</v>
      </c>
      <c r="F211" s="1">
        <v>18598.65</v>
      </c>
      <c r="G211" s="3">
        <f t="shared" si="3"/>
        <v>0.005367756164</v>
      </c>
      <c r="H211" s="113">
        <v>0.0054</v>
      </c>
    </row>
    <row r="212" ht="14.25" customHeight="1">
      <c r="A212" s="2">
        <v>45072.0</v>
      </c>
      <c r="B212" s="130">
        <v>1785.0</v>
      </c>
      <c r="C212" s="3">
        <f t="shared" si="2"/>
        <v>0.003852318421</v>
      </c>
      <c r="D212" s="113">
        <v>0.0039</v>
      </c>
      <c r="E212" s="2">
        <v>45072.0</v>
      </c>
      <c r="F212" s="1">
        <v>18499.35</v>
      </c>
      <c r="G212" s="3">
        <f t="shared" si="3"/>
        <v>0.009726463677</v>
      </c>
      <c r="H212" s="113">
        <v>0.0097</v>
      </c>
    </row>
    <row r="213" ht="14.25" customHeight="1">
      <c r="A213" s="2">
        <v>45071.0</v>
      </c>
      <c r="B213" s="130">
        <v>1778.15</v>
      </c>
      <c r="C213" s="3">
        <f t="shared" si="2"/>
        <v>-0.001263760953</v>
      </c>
      <c r="D213" s="113">
        <v>-0.0013</v>
      </c>
      <c r="E213" s="2">
        <v>45071.0</v>
      </c>
      <c r="F213" s="1">
        <v>18321.15</v>
      </c>
      <c r="G213" s="3">
        <f t="shared" si="3"/>
        <v>0.001955111728</v>
      </c>
      <c r="H213" s="113">
        <v>0.002</v>
      </c>
    </row>
    <row r="214" ht="14.25" customHeight="1">
      <c r="A214" s="2">
        <v>45070.0</v>
      </c>
      <c r="B214" s="130">
        <v>1780.4</v>
      </c>
      <c r="C214" s="3">
        <f t="shared" si="2"/>
        <v>-0.02146252989</v>
      </c>
      <c r="D214" s="113">
        <v>-0.0215</v>
      </c>
      <c r="E214" s="2">
        <v>45070.0</v>
      </c>
      <c r="F214" s="1">
        <v>18285.4</v>
      </c>
      <c r="G214" s="3">
        <f t="shared" si="3"/>
        <v>-0.003411816002</v>
      </c>
      <c r="H214" s="113">
        <v>-0.0034</v>
      </c>
    </row>
    <row r="215" ht="14.25" customHeight="1">
      <c r="A215" s="2">
        <v>45069.0</v>
      </c>
      <c r="B215" s="130">
        <v>1819.45</v>
      </c>
      <c r="C215" s="3">
        <f t="shared" si="2"/>
        <v>0.003336274402</v>
      </c>
      <c r="D215" s="113">
        <v>0.0033</v>
      </c>
      <c r="E215" s="2">
        <v>45069.0</v>
      </c>
      <c r="F215" s="1">
        <v>18348.0</v>
      </c>
      <c r="G215" s="3">
        <f t="shared" si="3"/>
        <v>0.001834621937</v>
      </c>
      <c r="H215" s="113">
        <v>0.0018</v>
      </c>
    </row>
    <row r="216" ht="14.25" customHeight="1">
      <c r="A216" s="2">
        <v>45068.0</v>
      </c>
      <c r="B216" s="130">
        <v>1813.4</v>
      </c>
      <c r="C216" s="3">
        <f t="shared" si="2"/>
        <v>0.04878401434</v>
      </c>
      <c r="D216" s="113">
        <v>0.0488</v>
      </c>
      <c r="E216" s="2">
        <v>45068.0</v>
      </c>
      <c r="F216" s="1">
        <v>18314.4</v>
      </c>
      <c r="G216" s="3">
        <f t="shared" si="3"/>
        <v>0.006097761957</v>
      </c>
      <c r="H216" s="113">
        <v>0.0061</v>
      </c>
    </row>
    <row r="217" ht="14.25" customHeight="1">
      <c r="A217" s="2">
        <v>45065.0</v>
      </c>
      <c r="B217" s="130">
        <v>1729.05</v>
      </c>
      <c r="C217" s="3">
        <f t="shared" si="2"/>
        <v>0.009693713685</v>
      </c>
      <c r="D217" s="113">
        <v>0.0097</v>
      </c>
      <c r="E217" s="2">
        <v>45065.0</v>
      </c>
      <c r="F217" s="1">
        <v>18203.4</v>
      </c>
      <c r="G217" s="3">
        <f t="shared" si="3"/>
        <v>0.004051307367</v>
      </c>
      <c r="H217" s="113">
        <v>0.0041</v>
      </c>
    </row>
    <row r="218" ht="14.25" customHeight="1">
      <c r="A218" s="2">
        <v>45064.0</v>
      </c>
      <c r="B218" s="130">
        <v>1712.45</v>
      </c>
      <c r="C218" s="3">
        <f t="shared" si="2"/>
        <v>-0.02599323152</v>
      </c>
      <c r="D218" s="113">
        <v>-0.026</v>
      </c>
      <c r="E218" s="2">
        <v>45064.0</v>
      </c>
      <c r="F218" s="1">
        <v>18129.95</v>
      </c>
      <c r="G218" s="3">
        <f t="shared" si="3"/>
        <v>-0.002849010684</v>
      </c>
      <c r="H218" s="113">
        <v>-0.0028</v>
      </c>
    </row>
    <row r="219" ht="14.25" customHeight="1">
      <c r="A219" s="2">
        <v>45063.0</v>
      </c>
      <c r="B219" s="130">
        <v>1758.15</v>
      </c>
      <c r="C219" s="3">
        <f t="shared" si="2"/>
        <v>-0.01421362489</v>
      </c>
      <c r="D219" s="113">
        <v>-0.0142</v>
      </c>
      <c r="E219" s="2">
        <v>45063.0</v>
      </c>
      <c r="F219" s="1">
        <v>18181.75</v>
      </c>
      <c r="G219" s="3">
        <f t="shared" si="3"/>
        <v>-0.005728269488</v>
      </c>
      <c r="H219" s="113">
        <v>-0.0057</v>
      </c>
    </row>
    <row r="220" ht="14.25" customHeight="1">
      <c r="A220" s="2">
        <v>45062.0</v>
      </c>
      <c r="B220" s="130">
        <v>1783.5</v>
      </c>
      <c r="C220" s="3">
        <f t="shared" si="2"/>
        <v>-0.009111617312</v>
      </c>
      <c r="D220" s="113">
        <v>-0.0091</v>
      </c>
      <c r="E220" s="2">
        <v>45062.0</v>
      </c>
      <c r="F220" s="1">
        <v>18286.5</v>
      </c>
      <c r="G220" s="3">
        <f t="shared" si="3"/>
        <v>-0.006106359908</v>
      </c>
      <c r="H220" s="113">
        <v>-0.0061</v>
      </c>
    </row>
    <row r="221" ht="14.25" customHeight="1">
      <c r="A221" s="2">
        <v>45061.0</v>
      </c>
      <c r="B221" s="130">
        <v>1799.9</v>
      </c>
      <c r="C221" s="3">
        <f t="shared" si="2"/>
        <v>0.0010567297</v>
      </c>
      <c r="D221" s="113">
        <v>0.0011</v>
      </c>
      <c r="E221" s="2">
        <v>45061.0</v>
      </c>
      <c r="F221" s="1">
        <v>18398.85</v>
      </c>
      <c r="G221" s="3">
        <f t="shared" si="3"/>
        <v>0.004589184703</v>
      </c>
      <c r="H221" s="113">
        <v>0.0046</v>
      </c>
    </row>
    <row r="222" ht="14.25" customHeight="1">
      <c r="A222" s="2">
        <v>45058.0</v>
      </c>
      <c r="B222" s="130">
        <v>1798.0</v>
      </c>
      <c r="C222" s="3">
        <f t="shared" si="2"/>
        <v>0.006634381211</v>
      </c>
      <c r="D222" s="113">
        <v>0.0066</v>
      </c>
      <c r="E222" s="2">
        <v>45058.0</v>
      </c>
      <c r="F222" s="1">
        <v>18314.8</v>
      </c>
      <c r="G222" s="3">
        <f t="shared" si="3"/>
        <v>0.0009728370771</v>
      </c>
      <c r="H222" s="113">
        <v>0.001</v>
      </c>
    </row>
    <row r="223" ht="14.25" customHeight="1">
      <c r="A223" s="2">
        <v>45057.0</v>
      </c>
      <c r="B223" s="130">
        <v>1786.15</v>
      </c>
      <c r="C223" s="3">
        <f t="shared" si="2"/>
        <v>0.01998686577</v>
      </c>
      <c r="D223" s="113">
        <v>0.02</v>
      </c>
      <c r="E223" s="2">
        <v>45057.0</v>
      </c>
      <c r="F223" s="1">
        <v>18297.0</v>
      </c>
      <c r="G223" s="3">
        <f t="shared" si="3"/>
        <v>-0.0009882555924</v>
      </c>
      <c r="H223" s="113">
        <v>-0.001</v>
      </c>
    </row>
    <row r="224" ht="14.25" customHeight="1">
      <c r="A224" s="2">
        <v>45056.0</v>
      </c>
      <c r="B224" s="130">
        <v>1751.15</v>
      </c>
      <c r="C224" s="3">
        <f t="shared" si="2"/>
        <v>-0.004632524299</v>
      </c>
      <c r="D224" s="113">
        <v>-0.0046</v>
      </c>
      <c r="E224" s="2">
        <v>45056.0</v>
      </c>
      <c r="F224" s="1">
        <v>18315.1</v>
      </c>
      <c r="G224" s="3">
        <f t="shared" si="3"/>
        <v>0.002690799</v>
      </c>
      <c r="H224" s="113">
        <v>0.0027</v>
      </c>
    </row>
    <row r="225" ht="14.25" customHeight="1">
      <c r="A225" s="2">
        <v>45055.0</v>
      </c>
      <c r="B225" s="130">
        <v>1759.3</v>
      </c>
      <c r="C225" s="3">
        <f t="shared" si="2"/>
        <v>-0.004160416608</v>
      </c>
      <c r="D225" s="113">
        <v>-0.0042</v>
      </c>
      <c r="E225" s="2">
        <v>45055.0</v>
      </c>
      <c r="F225" s="1">
        <v>18265.95</v>
      </c>
      <c r="G225" s="3">
        <f t="shared" si="3"/>
        <v>0.00008486454524</v>
      </c>
      <c r="H225" s="113">
        <v>1.0E-4</v>
      </c>
    </row>
    <row r="226" ht="14.25" customHeight="1">
      <c r="A226" s="2">
        <v>45054.0</v>
      </c>
      <c r="B226" s="130">
        <v>1766.65</v>
      </c>
      <c r="C226" s="3">
        <f t="shared" si="2"/>
        <v>0.001133369223</v>
      </c>
      <c r="D226" s="113">
        <v>0.0011</v>
      </c>
      <c r="E226" s="2">
        <v>45054.0</v>
      </c>
      <c r="F226" s="1">
        <v>18264.4</v>
      </c>
      <c r="G226" s="3">
        <f t="shared" si="3"/>
        <v>0.0108141015</v>
      </c>
      <c r="H226" s="113">
        <v>0.0108</v>
      </c>
    </row>
    <row r="227" ht="14.25" customHeight="1">
      <c r="A227" s="2">
        <v>45051.0</v>
      </c>
      <c r="B227" s="130">
        <v>1764.65</v>
      </c>
      <c r="C227" s="3">
        <f t="shared" si="2"/>
        <v>-0.0009341561456</v>
      </c>
      <c r="D227" s="113">
        <v>-9.0E-4</v>
      </c>
      <c r="E227" s="2">
        <v>45051.0</v>
      </c>
      <c r="F227" s="1">
        <v>18069.0</v>
      </c>
      <c r="G227" s="3">
        <f t="shared" si="3"/>
        <v>-0.01023236451</v>
      </c>
      <c r="H227" s="113">
        <v>-0.0102</v>
      </c>
    </row>
    <row r="228" ht="14.25" customHeight="1">
      <c r="A228" s="2">
        <v>45050.0</v>
      </c>
      <c r="B228" s="130">
        <v>1766.3</v>
      </c>
      <c r="C228" s="3">
        <f t="shared" si="2"/>
        <v>0.01301904106</v>
      </c>
      <c r="D228" s="113">
        <v>0.013</v>
      </c>
      <c r="E228" s="2">
        <v>45050.0</v>
      </c>
      <c r="F228" s="1">
        <v>18255.8</v>
      </c>
      <c r="G228" s="3">
        <f t="shared" si="3"/>
        <v>0.009173652628</v>
      </c>
      <c r="H228" s="113">
        <v>0.0092</v>
      </c>
    </row>
    <row r="229" ht="14.25" customHeight="1">
      <c r="A229" s="2">
        <v>45049.0</v>
      </c>
      <c r="B229" s="130">
        <v>1743.6</v>
      </c>
      <c r="C229" s="3">
        <f t="shared" si="2"/>
        <v>-0.01164866933</v>
      </c>
      <c r="D229" s="113">
        <v>-0.0116</v>
      </c>
      <c r="E229" s="2">
        <v>45049.0</v>
      </c>
      <c r="F229" s="1">
        <v>18089.85</v>
      </c>
      <c r="G229" s="3">
        <f t="shared" si="3"/>
        <v>-0.003184985384</v>
      </c>
      <c r="H229" s="113">
        <v>-0.0032</v>
      </c>
    </row>
    <row r="230" ht="14.25" customHeight="1">
      <c r="A230" s="2">
        <v>45048.0</v>
      </c>
      <c r="B230" s="130">
        <v>1764.15</v>
      </c>
      <c r="C230" s="3">
        <f t="shared" si="2"/>
        <v>0.0007374422101</v>
      </c>
      <c r="D230" s="113">
        <v>7.0E-4</v>
      </c>
      <c r="E230" s="2">
        <v>45048.0</v>
      </c>
      <c r="F230" s="1">
        <v>18147.65</v>
      </c>
      <c r="G230" s="3">
        <f t="shared" si="3"/>
        <v>0.004575145309</v>
      </c>
      <c r="H230" s="113">
        <v>0.0046</v>
      </c>
    </row>
    <row r="231" ht="14.25" customHeight="1">
      <c r="A231" s="2">
        <v>45044.0</v>
      </c>
      <c r="B231" s="130">
        <v>1762.85</v>
      </c>
      <c r="C231" s="3">
        <f t="shared" si="2"/>
        <v>0.006853813862</v>
      </c>
      <c r="D231" s="113">
        <v>0.0069</v>
      </c>
      <c r="E231" s="2">
        <v>45044.0</v>
      </c>
      <c r="F231" s="1">
        <v>18065.0</v>
      </c>
      <c r="G231" s="3">
        <f t="shared" si="3"/>
        <v>0.008370057577</v>
      </c>
      <c r="H231" s="113">
        <v>0.0084</v>
      </c>
    </row>
    <row r="232" ht="14.25" customHeight="1">
      <c r="A232" s="2">
        <v>45043.0</v>
      </c>
      <c r="B232" s="130">
        <v>1750.85</v>
      </c>
      <c r="C232" s="3">
        <f t="shared" si="2"/>
        <v>0.006987979525</v>
      </c>
      <c r="D232" s="113">
        <v>0.007</v>
      </c>
      <c r="E232" s="2">
        <v>45043.0</v>
      </c>
      <c r="F232" s="1">
        <v>17915.05</v>
      </c>
      <c r="G232" s="3">
        <f t="shared" si="3"/>
        <v>0.0056950869</v>
      </c>
      <c r="H232" s="113">
        <v>0.0057</v>
      </c>
    </row>
    <row r="233" ht="14.25" customHeight="1">
      <c r="A233" s="2">
        <v>45042.0</v>
      </c>
      <c r="B233" s="130">
        <v>1738.7</v>
      </c>
      <c r="C233" s="3">
        <f t="shared" si="2"/>
        <v>0.0014687671</v>
      </c>
      <c r="D233" s="113">
        <v>0.0015</v>
      </c>
      <c r="E233" s="2">
        <v>45042.0</v>
      </c>
      <c r="F233" s="1">
        <v>17813.6</v>
      </c>
      <c r="G233" s="3">
        <f t="shared" si="3"/>
        <v>0.002495884745</v>
      </c>
      <c r="H233" s="113">
        <v>0.0025</v>
      </c>
    </row>
    <row r="234" ht="14.25" customHeight="1">
      <c r="A234" s="2">
        <v>45041.0</v>
      </c>
      <c r="B234" s="130">
        <v>1736.15</v>
      </c>
      <c r="C234" s="3">
        <f t="shared" si="2"/>
        <v>0.0008647277549</v>
      </c>
      <c r="D234" s="113">
        <v>9.0E-4</v>
      </c>
      <c r="E234" s="2">
        <v>45041.0</v>
      </c>
      <c r="F234" s="1">
        <v>17769.25</v>
      </c>
      <c r="G234" s="3">
        <f t="shared" si="3"/>
        <v>0.001456879741</v>
      </c>
      <c r="H234" s="113">
        <v>0.0015</v>
      </c>
    </row>
    <row r="235" ht="14.25" customHeight="1">
      <c r="A235" s="2">
        <v>45040.0</v>
      </c>
      <c r="B235" s="130">
        <v>1734.65</v>
      </c>
      <c r="C235" s="3">
        <f t="shared" si="2"/>
        <v>0.009720888268</v>
      </c>
      <c r="D235" s="113">
        <v>0.0097</v>
      </c>
      <c r="E235" s="2">
        <v>45040.0</v>
      </c>
      <c r="F235" s="1">
        <v>17743.4</v>
      </c>
      <c r="G235" s="3">
        <f t="shared" si="3"/>
        <v>0.006771996221</v>
      </c>
      <c r="H235" s="113">
        <v>0.0068</v>
      </c>
    </row>
    <row r="236" ht="14.25" customHeight="1">
      <c r="A236" s="2">
        <v>45037.0</v>
      </c>
      <c r="B236" s="130">
        <v>1717.95</v>
      </c>
      <c r="C236" s="3">
        <f t="shared" si="2"/>
        <v>-0.01159311892</v>
      </c>
      <c r="D236" s="113">
        <v>-0.0116</v>
      </c>
      <c r="E236" s="2">
        <v>45037.0</v>
      </c>
      <c r="F236" s="1">
        <v>17624.05</v>
      </c>
      <c r="G236" s="3">
        <f t="shared" si="3"/>
        <v>-0.0000226957437</v>
      </c>
      <c r="H236" s="113">
        <v>0.0</v>
      </c>
    </row>
    <row r="237" ht="14.25" customHeight="1">
      <c r="A237" s="2">
        <v>45036.0</v>
      </c>
      <c r="B237" s="130">
        <v>1738.1</v>
      </c>
      <c r="C237" s="3">
        <f t="shared" si="2"/>
        <v>-0.006402561024</v>
      </c>
      <c r="D237" s="113">
        <v>-0.0064</v>
      </c>
      <c r="E237" s="2">
        <v>45036.0</v>
      </c>
      <c r="F237" s="1">
        <v>17624.45</v>
      </c>
      <c r="G237" s="3">
        <f t="shared" si="3"/>
        <v>0.0003235189784</v>
      </c>
      <c r="H237" s="113">
        <v>3.0E-4</v>
      </c>
    </row>
    <row r="238" ht="14.25" customHeight="1">
      <c r="A238" s="2">
        <v>45035.0</v>
      </c>
      <c r="B238" s="130">
        <v>1749.3</v>
      </c>
      <c r="C238" s="3">
        <f t="shared" si="2"/>
        <v>-0.006136014999</v>
      </c>
      <c r="D238" s="113">
        <v>-0.0061</v>
      </c>
      <c r="E238" s="2">
        <v>45035.0</v>
      </c>
      <c r="F238" s="1">
        <v>17618.75</v>
      </c>
      <c r="G238" s="3">
        <f t="shared" si="3"/>
        <v>-0.002344260949</v>
      </c>
      <c r="H238" s="113">
        <v>-0.0023</v>
      </c>
    </row>
    <row r="239" ht="14.25" customHeight="1">
      <c r="A239" s="2">
        <v>45034.0</v>
      </c>
      <c r="B239" s="130">
        <v>1760.1</v>
      </c>
      <c r="C239" s="3">
        <f t="shared" si="2"/>
        <v>-0.01359038305</v>
      </c>
      <c r="D239" s="113">
        <v>-0.0136</v>
      </c>
      <c r="E239" s="2">
        <v>45034.0</v>
      </c>
      <c r="F239" s="1">
        <v>17660.15</v>
      </c>
      <c r="G239" s="3">
        <f t="shared" si="3"/>
        <v>-0.002637397391</v>
      </c>
      <c r="H239" s="113">
        <v>-0.0026</v>
      </c>
    </row>
    <row r="240" ht="14.25" customHeight="1">
      <c r="A240" s="2">
        <v>45033.0</v>
      </c>
      <c r="B240" s="130">
        <v>1784.35</v>
      </c>
      <c r="C240" s="3">
        <f t="shared" si="2"/>
        <v>0.009504681621</v>
      </c>
      <c r="D240" s="113">
        <v>0.0095</v>
      </c>
      <c r="E240" s="2">
        <v>45033.0</v>
      </c>
      <c r="F240" s="1">
        <v>17706.85</v>
      </c>
      <c r="G240" s="3">
        <f t="shared" si="3"/>
        <v>-0.00679549024</v>
      </c>
      <c r="H240" s="113">
        <v>-0.0068</v>
      </c>
    </row>
    <row r="241" ht="14.25" customHeight="1">
      <c r="A241" s="2">
        <v>45029.0</v>
      </c>
      <c r="B241" s="130">
        <v>1767.55</v>
      </c>
      <c r="C241" s="3">
        <f t="shared" si="2"/>
        <v>0.005432309443</v>
      </c>
      <c r="D241" s="113">
        <v>0.0054</v>
      </c>
      <c r="E241" s="2">
        <v>45029.0</v>
      </c>
      <c r="F241" s="1">
        <v>17828.0</v>
      </c>
      <c r="G241" s="3">
        <f t="shared" si="3"/>
        <v>0.0008757943904</v>
      </c>
      <c r="H241" s="113">
        <v>9.0E-4</v>
      </c>
    </row>
    <row r="242" ht="14.25" customHeight="1">
      <c r="A242" s="2">
        <v>45028.0</v>
      </c>
      <c r="B242" s="130">
        <v>1758.0</v>
      </c>
      <c r="C242" s="3">
        <f t="shared" si="2"/>
        <v>0.01185679751</v>
      </c>
      <c r="D242" s="113">
        <v>0.0119</v>
      </c>
      <c r="E242" s="2">
        <v>45028.0</v>
      </c>
      <c r="F242" s="1">
        <v>17812.4</v>
      </c>
      <c r="G242" s="3">
        <f t="shared" si="3"/>
        <v>0.005083990227</v>
      </c>
      <c r="H242" s="113">
        <v>0.0051</v>
      </c>
    </row>
    <row r="243" ht="14.25" customHeight="1">
      <c r="A243" s="2">
        <v>45027.0</v>
      </c>
      <c r="B243" s="130">
        <v>1737.4</v>
      </c>
      <c r="C243" s="3">
        <f t="shared" si="2"/>
        <v>-0.002039116574</v>
      </c>
      <c r="D243" s="113">
        <v>-0.002</v>
      </c>
      <c r="E243" s="2">
        <v>45027.0</v>
      </c>
      <c r="F243" s="1">
        <v>17722.3</v>
      </c>
      <c r="G243" s="3">
        <f t="shared" si="3"/>
        <v>0.005574768569</v>
      </c>
      <c r="H243" s="113">
        <v>0.0056</v>
      </c>
    </row>
    <row r="244" ht="14.25" customHeight="1">
      <c r="A244" s="2">
        <v>45026.0</v>
      </c>
      <c r="B244" s="130">
        <v>1740.95</v>
      </c>
      <c r="C244" s="3">
        <f t="shared" si="2"/>
        <v>0.01691004673</v>
      </c>
      <c r="D244" s="113">
        <v>0.0169</v>
      </c>
      <c r="E244" s="2">
        <v>45026.0</v>
      </c>
      <c r="F244" s="1">
        <v>17624.05</v>
      </c>
      <c r="G244" s="3">
        <f t="shared" si="3"/>
        <v>0.001414841058</v>
      </c>
      <c r="H244" s="113">
        <v>0.0014</v>
      </c>
    </row>
    <row r="245" ht="14.25" customHeight="1">
      <c r="A245" s="2">
        <v>45022.0</v>
      </c>
      <c r="B245" s="130">
        <v>1712.0</v>
      </c>
      <c r="C245" s="3">
        <f t="shared" si="2"/>
        <v>0.01424805237</v>
      </c>
      <c r="D245" s="113">
        <v>0.0142</v>
      </c>
      <c r="E245" s="2">
        <v>45022.0</v>
      </c>
      <c r="F245" s="1">
        <v>17599.15</v>
      </c>
      <c r="G245" s="3">
        <f t="shared" si="3"/>
        <v>0.002397897141</v>
      </c>
      <c r="H245" s="113">
        <v>0.0024</v>
      </c>
    </row>
    <row r="246" ht="14.25" customHeight="1">
      <c r="A246" s="2">
        <v>45021.0</v>
      </c>
      <c r="B246" s="130">
        <v>1687.95</v>
      </c>
      <c r="C246" s="3">
        <f t="shared" si="2"/>
        <v>-0.01231714453</v>
      </c>
      <c r="D246" s="113">
        <v>-0.0123</v>
      </c>
      <c r="E246" s="2">
        <v>45021.0</v>
      </c>
      <c r="F246" s="1">
        <v>17557.05</v>
      </c>
      <c r="G246" s="3">
        <f t="shared" si="3"/>
        <v>0.009138955228</v>
      </c>
      <c r="H246" s="113">
        <v>0.0091</v>
      </c>
    </row>
    <row r="247" ht="14.25" customHeight="1">
      <c r="A247" s="2">
        <v>45019.0</v>
      </c>
      <c r="B247" s="130">
        <v>1709.0</v>
      </c>
      <c r="C247" s="3">
        <f t="shared" si="2"/>
        <v>0.02507197697</v>
      </c>
      <c r="D247" s="113">
        <v>0.0251</v>
      </c>
      <c r="E247" s="2">
        <v>45019.0</v>
      </c>
      <c r="F247" s="1">
        <v>17398.05</v>
      </c>
      <c r="G247" s="3">
        <f t="shared" si="3"/>
        <v>0.00220625297</v>
      </c>
      <c r="H247" s="113">
        <v>0.0022</v>
      </c>
    </row>
    <row r="248" ht="14.25" customHeight="1">
      <c r="A248" s="2">
        <v>45016.0</v>
      </c>
      <c r="B248" s="130">
        <v>1667.2</v>
      </c>
      <c r="C248" s="3">
        <f t="shared" si="2"/>
        <v>0.02540131619</v>
      </c>
      <c r="D248" s="113">
        <v>0.0254</v>
      </c>
      <c r="E248" s="2">
        <v>45016.0</v>
      </c>
      <c r="F248" s="1">
        <v>17359.75</v>
      </c>
      <c r="G248" s="3">
        <f t="shared" si="3"/>
        <v>0.01633715246</v>
      </c>
      <c r="H248" s="113">
        <v>0.0163</v>
      </c>
    </row>
    <row r="249" ht="14.25" customHeight="1">
      <c r="A249" s="2">
        <v>45014.0</v>
      </c>
      <c r="B249" s="130">
        <v>1625.9</v>
      </c>
      <c r="C249" s="3">
        <f t="shared" si="2"/>
        <v>0.007404194678</v>
      </c>
      <c r="D249" s="113">
        <v>0.0074</v>
      </c>
      <c r="E249" s="2">
        <v>45014.0</v>
      </c>
      <c r="F249" s="1">
        <v>17080.7</v>
      </c>
      <c r="G249" s="3">
        <f t="shared" si="3"/>
        <v>0.007609856239</v>
      </c>
      <c r="H249" s="113">
        <v>0.0076</v>
      </c>
    </row>
    <row r="250" ht="14.25" customHeight="1">
      <c r="A250" s="2">
        <v>45013.0</v>
      </c>
      <c r="B250" s="130">
        <v>1613.95</v>
      </c>
      <c r="C250" s="3">
        <f t="shared" si="2"/>
        <v>-0.04213774889</v>
      </c>
      <c r="D250" s="113">
        <v>-0.0421</v>
      </c>
      <c r="E250" s="2">
        <v>45013.0</v>
      </c>
      <c r="F250" s="1">
        <v>16951.7</v>
      </c>
      <c r="G250" s="3">
        <f t="shared" si="3"/>
        <v>-0.002001683769</v>
      </c>
      <c r="H250" s="113">
        <v>-0.002</v>
      </c>
    </row>
    <row r="251" ht="14.25" customHeight="1">
      <c r="A251" s="2">
        <v>45012.0</v>
      </c>
      <c r="B251" s="130">
        <v>1684.95</v>
      </c>
      <c r="C251" s="3">
        <f t="shared" si="2"/>
        <v>-0.009348267043</v>
      </c>
      <c r="D251" s="113">
        <v>-0.0093</v>
      </c>
      <c r="E251" s="2">
        <v>45012.0</v>
      </c>
      <c r="F251" s="1">
        <v>16985.7</v>
      </c>
      <c r="G251" s="3">
        <f t="shared" si="3"/>
        <v>0.002398930661</v>
      </c>
      <c r="H251" s="113">
        <v>0.0024</v>
      </c>
    </row>
    <row r="252" ht="14.25" customHeight="1">
      <c r="A252" s="2">
        <v>45009.0</v>
      </c>
      <c r="B252" s="130">
        <v>1700.85</v>
      </c>
      <c r="C252" s="3">
        <f t="shared" si="2"/>
        <v>-0.02154403728</v>
      </c>
      <c r="D252" s="113">
        <v>-0.0215</v>
      </c>
      <c r="E252" s="2">
        <v>45009.0</v>
      </c>
      <c r="F252" s="1">
        <v>16945.05</v>
      </c>
      <c r="G252" s="3">
        <f t="shared" si="3"/>
        <v>-0.00772095638</v>
      </c>
      <c r="H252" s="113">
        <v>-0.0077</v>
      </c>
    </row>
    <row r="253" ht="14.25" customHeight="1">
      <c r="A253" s="2">
        <v>45008.0</v>
      </c>
      <c r="B253" s="130">
        <v>1738.3</v>
      </c>
      <c r="C253" s="3">
        <f t="shared" si="2"/>
        <v>-0.00002876290735</v>
      </c>
      <c r="D253" s="113">
        <v>0.0</v>
      </c>
      <c r="E253" s="2">
        <v>45008.0</v>
      </c>
      <c r="F253" s="1">
        <v>17076.9</v>
      </c>
      <c r="G253" s="3">
        <f t="shared" si="3"/>
        <v>-0.004372693404</v>
      </c>
      <c r="H253" s="113">
        <v>-0.0044</v>
      </c>
    </row>
    <row r="254" ht="14.25" customHeight="1">
      <c r="A254" s="2">
        <v>45007.0</v>
      </c>
      <c r="B254" s="130">
        <v>1738.35</v>
      </c>
      <c r="C254" s="3">
        <f t="shared" si="2"/>
        <v>0.007972863273</v>
      </c>
      <c r="D254" s="113">
        <v>0.008</v>
      </c>
      <c r="E254" s="2">
        <v>45007.0</v>
      </c>
      <c r="F254" s="1">
        <v>17151.9</v>
      </c>
      <c r="G254" s="3">
        <f t="shared" si="3"/>
        <v>0.002595352915</v>
      </c>
      <c r="H254" s="113">
        <v>0.0026</v>
      </c>
    </row>
    <row r="255" ht="14.25" customHeight="1">
      <c r="A255" s="2">
        <v>45006.0</v>
      </c>
      <c r="B255" s="130">
        <v>1724.6</v>
      </c>
      <c r="C255" s="3">
        <f t="shared" si="2"/>
        <v>0.01710309035</v>
      </c>
      <c r="D255" s="113">
        <v>0.0171</v>
      </c>
      <c r="E255" s="2">
        <v>45006.0</v>
      </c>
      <c r="F255" s="1">
        <v>17107.5</v>
      </c>
      <c r="G255" s="3">
        <f t="shared" si="3"/>
        <v>0.007010666102</v>
      </c>
      <c r="H255" s="113">
        <v>0.007</v>
      </c>
    </row>
    <row r="256" ht="14.25" customHeight="1">
      <c r="A256" s="2">
        <v>45005.0</v>
      </c>
      <c r="B256" s="130">
        <v>1695.6</v>
      </c>
      <c r="C256" s="3">
        <f t="shared" si="2"/>
        <v>-0.020110957</v>
      </c>
      <c r="D256" s="113">
        <v>-0.0201</v>
      </c>
      <c r="E256" s="2">
        <v>45005.0</v>
      </c>
      <c r="F256" s="1">
        <v>16988.4</v>
      </c>
      <c r="G256" s="3">
        <f t="shared" si="3"/>
        <v>-0.006529220675</v>
      </c>
      <c r="H256" s="113">
        <v>-0.0065</v>
      </c>
    </row>
    <row r="257" ht="14.25" customHeight="1">
      <c r="A257" s="2">
        <v>45002.0</v>
      </c>
      <c r="B257" s="130">
        <v>1730.4</v>
      </c>
      <c r="C257" s="3">
        <f t="shared" si="2"/>
        <v>-0.01136947952</v>
      </c>
      <c r="D257" s="113">
        <v>-0.0114</v>
      </c>
      <c r="E257" s="2">
        <v>45002.0</v>
      </c>
      <c r="F257" s="1">
        <v>17100.05</v>
      </c>
      <c r="G257" s="3">
        <f t="shared" si="3"/>
        <v>0.006738060475</v>
      </c>
      <c r="H257" s="113">
        <v>0.0067</v>
      </c>
    </row>
    <row r="258" ht="14.25" customHeight="1">
      <c r="A258" s="2">
        <v>45001.0</v>
      </c>
      <c r="B258" s="130">
        <v>1750.3</v>
      </c>
      <c r="C258" s="3">
        <f t="shared" si="2"/>
        <v>0.00591954023</v>
      </c>
      <c r="D258" s="113">
        <v>0.0059</v>
      </c>
      <c r="E258" s="2">
        <v>45001.0</v>
      </c>
      <c r="F258" s="1">
        <v>16985.6</v>
      </c>
      <c r="G258" s="3">
        <f t="shared" si="3"/>
        <v>0.0007924747307</v>
      </c>
      <c r="H258" s="113">
        <v>8.0E-4</v>
      </c>
    </row>
    <row r="259" ht="14.25" customHeight="1">
      <c r="A259" s="2">
        <v>45000.0</v>
      </c>
      <c r="B259" s="130">
        <v>1740.0</v>
      </c>
      <c r="C259" s="3">
        <f t="shared" si="2"/>
        <v>0.0009203865624</v>
      </c>
      <c r="D259" s="113">
        <v>9.0E-4</v>
      </c>
      <c r="E259" s="2">
        <v>45000.0</v>
      </c>
      <c r="F259" s="1">
        <v>16972.15</v>
      </c>
      <c r="G259" s="3">
        <f t="shared" si="3"/>
        <v>-0.00417466101</v>
      </c>
      <c r="H259" s="113">
        <v>-0.0042</v>
      </c>
    </row>
    <row r="260" ht="14.25" customHeight="1">
      <c r="A260" s="2">
        <v>44999.0</v>
      </c>
      <c r="B260" s="130">
        <v>1738.4</v>
      </c>
      <c r="C260" s="3">
        <f t="shared" si="2"/>
        <v>-0.01785310734</v>
      </c>
      <c r="D260" s="113">
        <v>-0.0179</v>
      </c>
      <c r="E260" s="2">
        <v>44999.0</v>
      </c>
      <c r="F260" s="1">
        <v>17043.3</v>
      </c>
      <c r="G260" s="3">
        <f t="shared" si="3"/>
        <v>-0.006470680821</v>
      </c>
      <c r="H260" s="113">
        <v>-0.0065</v>
      </c>
    </row>
    <row r="261" ht="14.25" customHeight="1">
      <c r="A261" s="2">
        <v>44998.0</v>
      </c>
      <c r="B261" s="130">
        <v>1770.0</v>
      </c>
      <c r="C261" s="3">
        <f t="shared" si="2"/>
        <v>-0.04163733824</v>
      </c>
      <c r="D261" s="113">
        <v>-0.0416</v>
      </c>
      <c r="E261" s="2">
        <v>44998.0</v>
      </c>
      <c r="F261" s="1">
        <v>17154.3</v>
      </c>
      <c r="G261" s="3">
        <f t="shared" si="3"/>
        <v>-0.0148510587</v>
      </c>
      <c r="H261" s="113">
        <v>-0.0149</v>
      </c>
    </row>
    <row r="262" ht="14.25" customHeight="1">
      <c r="A262" s="2">
        <v>44995.0</v>
      </c>
      <c r="B262" s="130">
        <v>1846.9</v>
      </c>
      <c r="C262" s="3">
        <f t="shared" si="2"/>
        <v>-0.007096392667</v>
      </c>
      <c r="D262" s="113">
        <v>-0.0071</v>
      </c>
      <c r="E262" s="2">
        <v>44995.0</v>
      </c>
      <c r="F262" s="1">
        <v>17412.9</v>
      </c>
      <c r="G262" s="3">
        <f t="shared" si="3"/>
        <v>-0.01004570883</v>
      </c>
      <c r="H262" s="113">
        <v>-0.01</v>
      </c>
    </row>
    <row r="263" ht="14.25" customHeight="1">
      <c r="A263" s="2">
        <v>44994.0</v>
      </c>
      <c r="B263" s="130">
        <v>1860.1</v>
      </c>
      <c r="C263" s="3">
        <f t="shared" si="2"/>
        <v>-0.0139941691</v>
      </c>
      <c r="D263" s="113">
        <v>-0.014</v>
      </c>
      <c r="E263" s="2">
        <v>44994.0</v>
      </c>
      <c r="F263" s="1">
        <v>17589.6</v>
      </c>
      <c r="G263" s="3">
        <f t="shared" si="3"/>
        <v>-0.009282206101</v>
      </c>
      <c r="H263" s="113">
        <v>-0.0093</v>
      </c>
    </row>
    <row r="264" ht="14.25" customHeight="1">
      <c r="A264" s="2">
        <v>44993.0</v>
      </c>
      <c r="B264" s="130">
        <v>1886.5</v>
      </c>
      <c r="C264" s="3">
        <f t="shared" si="2"/>
        <v>0.0110944367</v>
      </c>
      <c r="D264" s="113">
        <v>0.0111</v>
      </c>
      <c r="E264" s="2">
        <v>44993.0</v>
      </c>
      <c r="F264" s="1">
        <v>17754.4</v>
      </c>
      <c r="G264" s="3">
        <f t="shared" si="3"/>
        <v>0.002424984967</v>
      </c>
      <c r="H264" s="113">
        <v>0.0024</v>
      </c>
    </row>
    <row r="265" ht="14.25" customHeight="1">
      <c r="A265" s="2">
        <v>44991.0</v>
      </c>
      <c r="B265" s="130">
        <v>1865.8</v>
      </c>
      <c r="C265" s="3">
        <f t="shared" si="2"/>
        <v>-0.01491512896</v>
      </c>
      <c r="D265" s="113">
        <v>-0.0149</v>
      </c>
      <c r="E265" s="2">
        <v>44991.0</v>
      </c>
      <c r="F265" s="1">
        <v>17711.45</v>
      </c>
      <c r="G265" s="3">
        <f t="shared" si="3"/>
        <v>0.006655545672</v>
      </c>
      <c r="H265" s="113">
        <v>0.0067</v>
      </c>
    </row>
    <row r="266" ht="14.25" customHeight="1">
      <c r="A266" s="2">
        <v>44988.0</v>
      </c>
      <c r="B266" s="130">
        <v>1894.05</v>
      </c>
      <c r="C266" s="3">
        <f t="shared" si="2"/>
        <v>0.05146140395</v>
      </c>
      <c r="D266" s="113">
        <v>0.0515</v>
      </c>
      <c r="E266" s="2">
        <v>44988.0</v>
      </c>
      <c r="F266" s="1">
        <v>17594.35</v>
      </c>
      <c r="G266" s="3">
        <f t="shared" si="3"/>
        <v>0.01572864409</v>
      </c>
      <c r="H266" s="113">
        <v>0.0157</v>
      </c>
    </row>
    <row r="267" ht="14.25" customHeight="1">
      <c r="A267" s="2">
        <v>44987.0</v>
      </c>
      <c r="B267" s="130">
        <v>1801.35</v>
      </c>
      <c r="C267" s="3">
        <f t="shared" si="2"/>
        <v>0.01802820085</v>
      </c>
      <c r="D267" s="113">
        <v>0.018</v>
      </c>
      <c r="E267" s="2">
        <v>44987.0</v>
      </c>
      <c r="F267" s="1">
        <v>17321.9</v>
      </c>
      <c r="G267" s="3">
        <f t="shared" si="3"/>
        <v>-0.007392168885</v>
      </c>
      <c r="H267" s="113">
        <v>-0.0074</v>
      </c>
    </row>
    <row r="268" ht="14.25" customHeight="1">
      <c r="A268" s="2">
        <v>44986.0</v>
      </c>
      <c r="B268" s="130">
        <v>1769.45</v>
      </c>
      <c r="C268" s="3">
        <f t="shared" si="2"/>
        <v>0.02179938788</v>
      </c>
      <c r="D268" s="113">
        <v>0.0218</v>
      </c>
      <c r="E268" s="2">
        <v>44986.0</v>
      </c>
      <c r="F268" s="1">
        <v>17450.9</v>
      </c>
      <c r="G268" s="3">
        <f t="shared" si="3"/>
        <v>0.008492280664</v>
      </c>
      <c r="H268" s="113">
        <v>0.0085</v>
      </c>
    </row>
    <row r="269" ht="14.25" customHeight="1">
      <c r="A269" s="2">
        <v>44985.0</v>
      </c>
      <c r="B269" s="130">
        <v>1731.7</v>
      </c>
      <c r="C269" s="3">
        <f t="shared" si="2"/>
        <v>0.02177248053</v>
      </c>
      <c r="D269" s="113">
        <v>0.0218</v>
      </c>
      <c r="E269" s="2">
        <v>44985.0</v>
      </c>
      <c r="F269" s="1">
        <v>17303.95</v>
      </c>
      <c r="G269" s="3">
        <f t="shared" si="3"/>
        <v>-0.005102715507</v>
      </c>
      <c r="H269" s="113">
        <v>-0.0051</v>
      </c>
    </row>
    <row r="270" ht="14.25" customHeight="1">
      <c r="A270" s="2">
        <v>44984.0</v>
      </c>
      <c r="B270" s="130">
        <v>1694.8</v>
      </c>
      <c r="C270" s="3">
        <f t="shared" si="2"/>
        <v>-0.02034682081</v>
      </c>
      <c r="D270" s="113">
        <v>-0.0203</v>
      </c>
      <c r="E270" s="2">
        <v>44984.0</v>
      </c>
      <c r="F270" s="1">
        <v>17392.7</v>
      </c>
      <c r="G270" s="3">
        <f t="shared" si="3"/>
        <v>-0.004185322172</v>
      </c>
      <c r="H270" s="113">
        <v>-0.0042</v>
      </c>
    </row>
    <row r="271" ht="14.25" customHeight="1">
      <c r="A271" s="2">
        <v>44981.0</v>
      </c>
      <c r="B271" s="130">
        <v>1730.0</v>
      </c>
      <c r="C271" s="3">
        <f t="shared" si="2"/>
        <v>0.001418193395</v>
      </c>
      <c r="D271" s="113">
        <v>0.0014</v>
      </c>
      <c r="E271" s="2">
        <v>44981.0</v>
      </c>
      <c r="F271" s="1">
        <v>17465.8</v>
      </c>
      <c r="G271" s="3">
        <f t="shared" si="3"/>
        <v>-0.002595474338</v>
      </c>
      <c r="H271" s="113">
        <v>-0.0026</v>
      </c>
    </row>
    <row r="272" ht="14.25" customHeight="1">
      <c r="A272" s="2">
        <v>44980.0</v>
      </c>
      <c r="B272" s="130">
        <v>1727.55</v>
      </c>
      <c r="C272" s="3">
        <f t="shared" si="2"/>
        <v>-0.01406802876</v>
      </c>
      <c r="D272" s="113">
        <v>-0.0141</v>
      </c>
      <c r="E272" s="2">
        <v>44980.0</v>
      </c>
      <c r="F272" s="1">
        <v>17511.25</v>
      </c>
      <c r="G272" s="3">
        <f t="shared" si="3"/>
        <v>-0.002452390582</v>
      </c>
      <c r="H272" s="113">
        <v>-0.0025</v>
      </c>
    </row>
    <row r="273" ht="14.25" customHeight="1">
      <c r="A273" s="2">
        <v>44979.0</v>
      </c>
      <c r="B273" s="130">
        <v>1752.2</v>
      </c>
      <c r="C273" s="3">
        <f t="shared" si="2"/>
        <v>-0.0416757821</v>
      </c>
      <c r="D273" s="113">
        <v>-0.0417</v>
      </c>
      <c r="E273" s="2">
        <v>44979.0</v>
      </c>
      <c r="F273" s="1">
        <v>17554.3</v>
      </c>
      <c r="G273" s="3">
        <f t="shared" si="3"/>
        <v>-0.01528045011</v>
      </c>
      <c r="H273" s="113">
        <v>-0.0153</v>
      </c>
    </row>
    <row r="274" ht="14.25" customHeight="1">
      <c r="A274" s="2">
        <v>44978.0</v>
      </c>
      <c r="B274" s="130">
        <v>1828.4</v>
      </c>
      <c r="C274" s="3">
        <f t="shared" si="2"/>
        <v>-0.0120228028</v>
      </c>
      <c r="D274" s="113">
        <v>-0.012</v>
      </c>
      <c r="E274" s="2">
        <v>44978.0</v>
      </c>
      <c r="F274" s="1">
        <v>17826.7</v>
      </c>
      <c r="G274" s="3">
        <f t="shared" si="3"/>
        <v>-0.001003104581</v>
      </c>
      <c r="H274" s="113">
        <v>-0.001</v>
      </c>
    </row>
    <row r="275" ht="14.25" customHeight="1">
      <c r="A275" s="2">
        <v>44977.0</v>
      </c>
      <c r="B275" s="130">
        <v>1850.65</v>
      </c>
      <c r="C275" s="3">
        <f t="shared" si="2"/>
        <v>0.006116124823</v>
      </c>
      <c r="D275" s="113">
        <v>0.0061</v>
      </c>
      <c r="E275" s="2">
        <v>44977.0</v>
      </c>
      <c r="F275" s="1">
        <v>17844.6</v>
      </c>
      <c r="G275" s="3">
        <f t="shared" si="3"/>
        <v>-0.005550540007</v>
      </c>
      <c r="H275" s="113">
        <v>-0.0056</v>
      </c>
    </row>
    <row r="276" ht="14.25" customHeight="1">
      <c r="A276" s="2">
        <v>44974.0</v>
      </c>
      <c r="B276" s="130">
        <v>1839.4</v>
      </c>
      <c r="C276" s="3">
        <f t="shared" si="2"/>
        <v>-0.001221730513</v>
      </c>
      <c r="D276" s="113">
        <v>-0.0012</v>
      </c>
      <c r="E276" s="2">
        <v>44974.0</v>
      </c>
      <c r="F276" s="1">
        <v>17944.2</v>
      </c>
      <c r="G276" s="3">
        <f t="shared" si="3"/>
        <v>-0.005081545921</v>
      </c>
      <c r="H276" s="113">
        <v>-0.0051</v>
      </c>
    </row>
    <row r="277" ht="14.25" customHeight="1">
      <c r="A277" s="2">
        <v>44973.0</v>
      </c>
      <c r="B277" s="130">
        <v>1841.65</v>
      </c>
      <c r="C277" s="3">
        <f t="shared" si="2"/>
        <v>-0.005669087277</v>
      </c>
      <c r="D277" s="113">
        <v>-0.0057</v>
      </c>
      <c r="E277" s="2">
        <v>44973.0</v>
      </c>
      <c r="F277" s="1">
        <v>18035.85</v>
      </c>
      <c r="G277" s="3">
        <f t="shared" si="3"/>
        <v>0.001110133577</v>
      </c>
      <c r="H277" s="113">
        <v>0.0011</v>
      </c>
    </row>
    <row r="278" ht="14.25" customHeight="1">
      <c r="A278" s="2">
        <v>44972.0</v>
      </c>
      <c r="B278" s="130">
        <v>1852.15</v>
      </c>
      <c r="C278" s="3">
        <f t="shared" si="2"/>
        <v>0.01193793367</v>
      </c>
      <c r="D278" s="113">
        <v>0.0119</v>
      </c>
      <c r="E278" s="2">
        <v>44972.0</v>
      </c>
      <c r="F278" s="1">
        <v>18015.85</v>
      </c>
      <c r="G278" s="3">
        <f t="shared" si="3"/>
        <v>0.00479647069</v>
      </c>
      <c r="H278" s="113">
        <v>0.0048</v>
      </c>
    </row>
    <row r="279" ht="14.25" customHeight="1">
      <c r="A279" s="2">
        <v>44971.0</v>
      </c>
      <c r="B279" s="130">
        <v>1830.3</v>
      </c>
      <c r="C279" s="3">
        <f t="shared" si="2"/>
        <v>0.003921783726</v>
      </c>
      <c r="D279" s="113">
        <v>0.0039</v>
      </c>
      <c r="E279" s="2">
        <v>44971.0</v>
      </c>
      <c r="F279" s="1">
        <v>17929.85</v>
      </c>
      <c r="G279" s="3">
        <f t="shared" si="3"/>
        <v>0.008944397864</v>
      </c>
      <c r="H279" s="113">
        <v>0.0089</v>
      </c>
    </row>
    <row r="280" ht="14.25" customHeight="1">
      <c r="A280" s="2">
        <v>44970.0</v>
      </c>
      <c r="B280" s="130">
        <v>1823.15</v>
      </c>
      <c r="C280" s="3">
        <f t="shared" si="2"/>
        <v>-0.03044564986</v>
      </c>
      <c r="D280" s="113">
        <v>-0.0304</v>
      </c>
      <c r="E280" s="2">
        <v>44970.0</v>
      </c>
      <c r="F280" s="1">
        <v>17770.9</v>
      </c>
      <c r="G280" s="3">
        <f t="shared" si="3"/>
        <v>-0.004793772576</v>
      </c>
      <c r="H280" s="113">
        <v>-0.0048</v>
      </c>
    </row>
    <row r="281" ht="14.25" customHeight="1">
      <c r="A281" s="2">
        <v>44967.0</v>
      </c>
      <c r="B281" s="130">
        <v>1880.4</v>
      </c>
      <c r="C281" s="3">
        <f t="shared" si="2"/>
        <v>-0.01858037578</v>
      </c>
      <c r="D281" s="113">
        <v>-0.0186</v>
      </c>
      <c r="E281" s="2">
        <v>44967.0</v>
      </c>
      <c r="F281" s="1">
        <v>17856.5</v>
      </c>
      <c r="G281" s="3">
        <f t="shared" si="3"/>
        <v>-0.002065001439</v>
      </c>
      <c r="H281" s="113">
        <v>-0.0021</v>
      </c>
    </row>
    <row r="282" ht="14.25" customHeight="1">
      <c r="A282" s="2">
        <v>44966.0</v>
      </c>
      <c r="B282" s="130">
        <v>1916.0</v>
      </c>
      <c r="C282" s="3">
        <f t="shared" si="2"/>
        <v>-0.0292590247</v>
      </c>
      <c r="D282" s="113">
        <v>-0.0293</v>
      </c>
      <c r="E282" s="2">
        <v>44966.0</v>
      </c>
      <c r="F282" s="1">
        <v>17893.45</v>
      </c>
      <c r="G282" s="3">
        <f t="shared" si="3"/>
        <v>0.001217007895</v>
      </c>
      <c r="H282" s="113">
        <v>0.0012</v>
      </c>
    </row>
    <row r="283" ht="14.25" customHeight="1">
      <c r="A283" s="2">
        <v>44965.0</v>
      </c>
      <c r="B283" s="130">
        <v>1973.75</v>
      </c>
      <c r="C283" s="3">
        <f t="shared" si="2"/>
        <v>-0.01018028635</v>
      </c>
      <c r="D283" s="113">
        <v>-0.0102</v>
      </c>
      <c r="E283" s="2">
        <v>44965.0</v>
      </c>
      <c r="F283" s="1">
        <v>17871.7</v>
      </c>
      <c r="G283" s="3">
        <f t="shared" si="3"/>
        <v>0.00847558051</v>
      </c>
      <c r="H283" s="113">
        <v>0.0085</v>
      </c>
    </row>
    <row r="284" ht="14.25" customHeight="1">
      <c r="A284" s="2">
        <v>44964.0</v>
      </c>
      <c r="B284" s="130">
        <v>1994.05</v>
      </c>
      <c r="C284" s="3">
        <f t="shared" si="2"/>
        <v>0.01243938971</v>
      </c>
      <c r="D284" s="113">
        <v>0.0124</v>
      </c>
      <c r="E284" s="2">
        <v>44964.0</v>
      </c>
      <c r="F284" s="1">
        <v>17721.5</v>
      </c>
      <c r="G284" s="3">
        <f t="shared" si="3"/>
        <v>-0.002426173401</v>
      </c>
      <c r="H284" s="113">
        <v>-0.0024</v>
      </c>
    </row>
    <row r="285" ht="14.25" customHeight="1">
      <c r="A285" s="2">
        <v>44963.0</v>
      </c>
      <c r="B285" s="130">
        <v>1969.55</v>
      </c>
      <c r="C285" s="3">
        <f t="shared" si="2"/>
        <v>0.02221357208</v>
      </c>
      <c r="D285" s="113">
        <v>0.0222</v>
      </c>
      <c r="E285" s="2">
        <v>44963.0</v>
      </c>
      <c r="F285" s="1">
        <v>17764.6</v>
      </c>
      <c r="G285" s="3">
        <f t="shared" si="3"/>
        <v>-0.005010067744</v>
      </c>
      <c r="H285" s="113">
        <v>-0.005</v>
      </c>
    </row>
    <row r="286" ht="14.25" customHeight="1">
      <c r="A286" s="2">
        <v>44960.0</v>
      </c>
      <c r="B286" s="130">
        <v>1926.75</v>
      </c>
      <c r="C286" s="3">
        <f t="shared" si="2"/>
        <v>0.04643584521</v>
      </c>
      <c r="D286" s="113">
        <v>0.0464</v>
      </c>
      <c r="E286" s="2">
        <v>44960.0</v>
      </c>
      <c r="F286" s="1">
        <v>17854.05</v>
      </c>
      <c r="G286" s="3">
        <f t="shared" si="3"/>
        <v>0.01383557443</v>
      </c>
      <c r="H286" s="113">
        <v>0.0138</v>
      </c>
    </row>
    <row r="287" ht="14.25" customHeight="1">
      <c r="A287" s="2">
        <v>44959.0</v>
      </c>
      <c r="B287" s="130">
        <v>1841.25</v>
      </c>
      <c r="C287" s="3">
        <f t="shared" si="2"/>
        <v>-0.002816214899</v>
      </c>
      <c r="D287" s="113">
        <v>-0.0028</v>
      </c>
      <c r="E287" s="2">
        <v>44959.0</v>
      </c>
      <c r="F287" s="1">
        <v>17610.4</v>
      </c>
      <c r="G287" s="3">
        <f t="shared" si="3"/>
        <v>-0.0003349170938</v>
      </c>
      <c r="H287" s="113">
        <v>-3.0E-4</v>
      </c>
    </row>
    <row r="288" ht="14.25" customHeight="1">
      <c r="A288" s="2">
        <v>44958.0</v>
      </c>
      <c r="B288" s="130">
        <v>1846.45</v>
      </c>
      <c r="C288" s="3">
        <f t="shared" si="2"/>
        <v>-0.06190621348</v>
      </c>
      <c r="D288" s="113">
        <v>-0.0619</v>
      </c>
      <c r="E288" s="2">
        <v>44958.0</v>
      </c>
      <c r="F288" s="1">
        <v>17616.3</v>
      </c>
      <c r="G288" s="3">
        <f t="shared" si="3"/>
        <v>-0.0025959467</v>
      </c>
      <c r="H288" s="113">
        <v>-0.0026</v>
      </c>
    </row>
    <row r="289" ht="14.25" customHeight="1">
      <c r="A289" s="2">
        <v>44957.0</v>
      </c>
      <c r="B289" s="130">
        <v>1968.3</v>
      </c>
      <c r="C289" s="3">
        <f t="shared" si="2"/>
        <v>0.03368957278</v>
      </c>
      <c r="D289" s="113">
        <v>0.0337</v>
      </c>
      <c r="E289" s="2">
        <v>44957.0</v>
      </c>
      <c r="F289" s="1">
        <v>17662.15</v>
      </c>
      <c r="G289" s="3">
        <f t="shared" si="3"/>
        <v>0.0007479198479</v>
      </c>
      <c r="H289" s="113">
        <v>7.0E-4</v>
      </c>
    </row>
    <row r="290" ht="14.25" customHeight="1">
      <c r="A290" s="2">
        <v>44956.0</v>
      </c>
      <c r="B290" s="130">
        <v>1904.15</v>
      </c>
      <c r="C290" s="3">
        <f t="shared" si="2"/>
        <v>0.01298044953</v>
      </c>
      <c r="D290" s="113">
        <v>0.013</v>
      </c>
      <c r="E290" s="2">
        <v>44956.0</v>
      </c>
      <c r="F290" s="1">
        <v>17648.95</v>
      </c>
      <c r="G290" s="3">
        <f t="shared" si="3"/>
        <v>0.00253346474</v>
      </c>
      <c r="H290" s="113">
        <v>0.0025</v>
      </c>
    </row>
    <row r="291" ht="14.25" customHeight="1">
      <c r="A291" s="2">
        <v>44953.0</v>
      </c>
      <c r="B291" s="130">
        <v>1879.75</v>
      </c>
      <c r="C291" s="3">
        <f t="shared" si="2"/>
        <v>-0.1320358314</v>
      </c>
      <c r="D291" s="113">
        <v>-0.132</v>
      </c>
      <c r="E291" s="2">
        <v>44953.0</v>
      </c>
      <c r="F291" s="1">
        <v>17604.35</v>
      </c>
      <c r="G291" s="3">
        <f t="shared" si="3"/>
        <v>-0.01607426804</v>
      </c>
      <c r="H291" s="113">
        <v>-0.0161</v>
      </c>
    </row>
    <row r="292" ht="14.25" customHeight="1">
      <c r="A292" s="2">
        <v>44951.0</v>
      </c>
      <c r="B292" s="130">
        <v>2165.7</v>
      </c>
      <c r="C292" s="3">
        <f t="shared" si="2"/>
        <v>-0.07278331978</v>
      </c>
      <c r="D292" s="113">
        <v>-0.0728</v>
      </c>
      <c r="E292" s="2">
        <v>44951.0</v>
      </c>
      <c r="F292" s="1">
        <v>17891.95</v>
      </c>
      <c r="G292" s="3">
        <f t="shared" si="3"/>
        <v>-0.01249289392</v>
      </c>
      <c r="H292" s="113">
        <v>-0.0125</v>
      </c>
    </row>
    <row r="293" ht="14.25" customHeight="1">
      <c r="A293" s="2">
        <v>44950.0</v>
      </c>
      <c r="B293" s="130">
        <v>2335.7</v>
      </c>
      <c r="C293" s="3">
        <f t="shared" si="2"/>
        <v>0.005272332092</v>
      </c>
      <c r="D293" s="113">
        <v>0.0053</v>
      </c>
      <c r="E293" s="2">
        <v>44950.0</v>
      </c>
      <c r="F293" s="1">
        <v>18118.3</v>
      </c>
      <c r="G293" s="3">
        <f t="shared" si="3"/>
        <v>-0.00001379801364</v>
      </c>
      <c r="H293" s="113">
        <v>0.0</v>
      </c>
    </row>
    <row r="294" ht="14.25" customHeight="1">
      <c r="A294" s="2">
        <v>44949.0</v>
      </c>
      <c r="B294" s="130">
        <v>2323.45</v>
      </c>
      <c r="C294" s="3">
        <f t="shared" si="2"/>
        <v>-0.01364832739</v>
      </c>
      <c r="D294" s="113">
        <v>-0.0136</v>
      </c>
      <c r="E294" s="2">
        <v>44949.0</v>
      </c>
      <c r="F294" s="1">
        <v>18118.55</v>
      </c>
      <c r="G294" s="3">
        <f t="shared" si="3"/>
        <v>0.005042254537</v>
      </c>
      <c r="H294" s="113">
        <v>0.005</v>
      </c>
    </row>
    <row r="295" ht="14.25" customHeight="1">
      <c r="A295" s="2">
        <v>44946.0</v>
      </c>
      <c r="B295" s="130">
        <v>2355.6</v>
      </c>
      <c r="C295" s="3">
        <f t="shared" si="2"/>
        <v>-0.01486732325</v>
      </c>
      <c r="D295" s="113">
        <v>-0.0149</v>
      </c>
      <c r="E295" s="2">
        <v>44946.0</v>
      </c>
      <c r="F295" s="1">
        <v>18027.65</v>
      </c>
      <c r="G295" s="3">
        <f t="shared" si="3"/>
        <v>-0.004429018354</v>
      </c>
      <c r="H295" s="113">
        <v>-0.0044</v>
      </c>
    </row>
    <row r="296" ht="14.25" customHeight="1">
      <c r="A296" s="2">
        <v>44945.0</v>
      </c>
      <c r="B296" s="130">
        <v>2391.15</v>
      </c>
      <c r="C296" s="3">
        <f t="shared" si="2"/>
        <v>0.01105708245</v>
      </c>
      <c r="D296" s="113">
        <v>0.0111</v>
      </c>
      <c r="E296" s="2">
        <v>44945.0</v>
      </c>
      <c r="F296" s="1">
        <v>18107.85</v>
      </c>
      <c r="G296" s="3">
        <f t="shared" si="3"/>
        <v>-0.003165367031</v>
      </c>
      <c r="H296" s="113">
        <v>-0.0032</v>
      </c>
    </row>
    <row r="297" ht="14.25" customHeight="1">
      <c r="A297" s="2">
        <v>44944.0</v>
      </c>
      <c r="B297" s="130">
        <v>2365.0</v>
      </c>
      <c r="C297" s="3">
        <f t="shared" si="2"/>
        <v>0.008098891731</v>
      </c>
      <c r="D297" s="113">
        <v>0.0081</v>
      </c>
      <c r="E297" s="2">
        <v>44944.0</v>
      </c>
      <c r="F297" s="1">
        <v>18165.35</v>
      </c>
      <c r="G297" s="3">
        <f t="shared" si="3"/>
        <v>0.006206621504</v>
      </c>
      <c r="H297" s="113">
        <v>0.0062</v>
      </c>
    </row>
    <row r="298" ht="14.25" customHeight="1">
      <c r="A298" s="2">
        <v>44943.0</v>
      </c>
      <c r="B298" s="130">
        <v>2346.0</v>
      </c>
      <c r="C298" s="3">
        <f t="shared" si="2"/>
        <v>-0.00652155501</v>
      </c>
      <c r="D298" s="113">
        <v>-0.0065</v>
      </c>
      <c r="E298" s="2">
        <v>44943.0</v>
      </c>
      <c r="F298" s="1">
        <v>18053.3</v>
      </c>
      <c r="G298" s="3">
        <f t="shared" si="3"/>
        <v>0.008854502832</v>
      </c>
      <c r="H298" s="113">
        <v>0.0089</v>
      </c>
    </row>
    <row r="299" ht="14.25" customHeight="1">
      <c r="A299" s="2">
        <v>44942.0</v>
      </c>
      <c r="B299" s="130">
        <v>2361.4</v>
      </c>
      <c r="C299" s="3">
        <f t="shared" si="2"/>
        <v>-0.002450152078</v>
      </c>
      <c r="D299" s="113">
        <v>-0.0025</v>
      </c>
      <c r="E299" s="2">
        <v>44942.0</v>
      </c>
      <c r="F299" s="1">
        <v>17894.85</v>
      </c>
      <c r="G299" s="3">
        <f t="shared" si="3"/>
        <v>-0.003438846998</v>
      </c>
      <c r="H299" s="113">
        <v>-0.0034</v>
      </c>
    </row>
    <row r="300" ht="14.25" customHeight="1">
      <c r="A300" s="2">
        <v>44939.0</v>
      </c>
      <c r="B300" s="130">
        <v>2367.2</v>
      </c>
      <c r="C300" s="3">
        <f t="shared" si="2"/>
        <v>0.001184232786</v>
      </c>
      <c r="D300" s="113">
        <v>0.0012</v>
      </c>
      <c r="E300" s="2">
        <v>44939.0</v>
      </c>
      <c r="F300" s="1">
        <v>17956.6</v>
      </c>
      <c r="G300" s="3">
        <f t="shared" si="3"/>
        <v>0.005510073804</v>
      </c>
      <c r="H300" s="113">
        <v>0.0055</v>
      </c>
    </row>
    <row r="301" ht="14.25" customHeight="1">
      <c r="A301" s="2">
        <v>44938.0</v>
      </c>
      <c r="B301" s="130">
        <v>2364.4</v>
      </c>
      <c r="C301" s="3">
        <f t="shared" si="2"/>
        <v>-0.01275600743</v>
      </c>
      <c r="D301" s="113">
        <v>-0.0128</v>
      </c>
      <c r="E301" s="2">
        <v>44938.0</v>
      </c>
      <c r="F301" s="1">
        <v>17858.2</v>
      </c>
      <c r="G301" s="3">
        <f t="shared" si="3"/>
        <v>-0.002095475449</v>
      </c>
      <c r="H301" s="113">
        <v>-0.0021</v>
      </c>
    </row>
    <row r="302" ht="14.25" customHeight="1">
      <c r="A302" s="2">
        <v>44937.0</v>
      </c>
      <c r="B302" s="130">
        <v>2394.95</v>
      </c>
      <c r="C302" s="3">
        <f t="shared" si="2"/>
        <v>-0.009921660224</v>
      </c>
      <c r="D302" s="113">
        <v>-0.0099</v>
      </c>
      <c r="E302" s="2">
        <v>44937.0</v>
      </c>
      <c r="F302" s="1">
        <v>17895.7</v>
      </c>
      <c r="G302" s="3">
        <f t="shared" si="3"/>
        <v>-0.001029912109</v>
      </c>
      <c r="H302" s="113">
        <v>-0.001</v>
      </c>
    </row>
    <row r="303" ht="14.25" customHeight="1">
      <c r="A303" s="2">
        <v>44936.0</v>
      </c>
      <c r="B303" s="130">
        <v>2418.95</v>
      </c>
      <c r="C303" s="3">
        <f t="shared" si="2"/>
        <v>-0.01854218652</v>
      </c>
      <c r="D303" s="113">
        <v>-0.0185</v>
      </c>
      <c r="E303" s="2">
        <v>44936.0</v>
      </c>
      <c r="F303" s="1">
        <v>17914.15</v>
      </c>
      <c r="G303" s="3">
        <f t="shared" si="3"/>
        <v>-0.01033356905</v>
      </c>
      <c r="H303" s="113">
        <v>-0.0103</v>
      </c>
    </row>
    <row r="304" ht="14.25" customHeight="1">
      <c r="A304" s="2">
        <v>44935.0</v>
      </c>
      <c r="B304" s="130">
        <v>2464.65</v>
      </c>
      <c r="C304" s="3">
        <f t="shared" si="2"/>
        <v>0.02015770194</v>
      </c>
      <c r="D304" s="113">
        <v>0.0202</v>
      </c>
      <c r="E304" s="2">
        <v>44935.0</v>
      </c>
      <c r="F304" s="1">
        <v>18101.2</v>
      </c>
      <c r="G304" s="3">
        <f t="shared" si="3"/>
        <v>0.01353625112</v>
      </c>
      <c r="H304" s="113">
        <v>0.0135</v>
      </c>
    </row>
    <row r="305" ht="14.25" customHeight="1">
      <c r="A305" s="2">
        <v>44932.0</v>
      </c>
      <c r="B305" s="130">
        <v>2415.95</v>
      </c>
      <c r="C305" s="3">
        <f t="shared" si="2"/>
        <v>-0.009937710024</v>
      </c>
      <c r="D305" s="113">
        <v>-0.0099</v>
      </c>
      <c r="E305" s="2">
        <v>44932.0</v>
      </c>
      <c r="F305" s="1">
        <v>17859.45</v>
      </c>
      <c r="G305" s="3">
        <f t="shared" si="3"/>
        <v>-0.007375438733</v>
      </c>
      <c r="H305" s="113">
        <v>-0.0074</v>
      </c>
    </row>
    <row r="306" ht="14.25" customHeight="1">
      <c r="A306" s="2">
        <v>44931.0</v>
      </c>
      <c r="B306" s="130">
        <v>2440.2</v>
      </c>
      <c r="C306" s="3">
        <f t="shared" si="2"/>
        <v>0.01282530195</v>
      </c>
      <c r="D306" s="113">
        <v>0.0128</v>
      </c>
      <c r="E306" s="2">
        <v>44931.0</v>
      </c>
      <c r="F306" s="1">
        <v>17992.15</v>
      </c>
      <c r="G306" s="3">
        <f t="shared" si="3"/>
        <v>-0.002815504117</v>
      </c>
      <c r="H306" s="113">
        <v>-0.0028</v>
      </c>
    </row>
    <row r="307" ht="14.25" customHeight="1">
      <c r="A307" s="2">
        <v>44930.0</v>
      </c>
      <c r="B307" s="130">
        <v>2409.3</v>
      </c>
      <c r="C307" s="3">
        <f t="shared" si="2"/>
        <v>-0.01367339419</v>
      </c>
      <c r="D307" s="113">
        <v>-0.0137</v>
      </c>
      <c r="E307" s="2">
        <v>44930.0</v>
      </c>
      <c r="F307" s="1">
        <v>18042.95</v>
      </c>
      <c r="G307" s="3">
        <f t="shared" si="3"/>
        <v>-0.01039898423</v>
      </c>
      <c r="H307" s="113">
        <v>-0.0104</v>
      </c>
    </row>
    <row r="308" ht="14.25" customHeight="1">
      <c r="A308" s="2">
        <v>44929.0</v>
      </c>
      <c r="B308" s="130">
        <v>2442.7</v>
      </c>
      <c r="C308" s="3">
        <f t="shared" si="2"/>
        <v>0.001209140281</v>
      </c>
      <c r="D308" s="113">
        <v>0.0012</v>
      </c>
      <c r="E308" s="2">
        <v>44929.0</v>
      </c>
      <c r="F308" s="1">
        <v>18232.55</v>
      </c>
      <c r="G308" s="3">
        <f t="shared" si="3"/>
        <v>0.001928841678</v>
      </c>
      <c r="H308" s="113">
        <v>0.0019</v>
      </c>
    </row>
    <row r="309" ht="14.25" customHeight="1">
      <c r="A309" s="2">
        <v>44928.0</v>
      </c>
      <c r="B309" s="130">
        <v>2439.75</v>
      </c>
      <c r="C309" s="3">
        <f t="shared" si="2"/>
        <v>-0.0007576998689</v>
      </c>
      <c r="D309" s="113">
        <v>-8.0E-4</v>
      </c>
      <c r="E309" s="2">
        <v>44928.0</v>
      </c>
      <c r="F309" s="1">
        <v>18197.45</v>
      </c>
      <c r="G309" s="3">
        <f t="shared" si="3"/>
        <v>0.005089669876</v>
      </c>
      <c r="H309" s="113">
        <v>0.0051</v>
      </c>
    </row>
    <row r="310" ht="14.25" customHeight="1">
      <c r="A310" s="2">
        <v>44925.0</v>
      </c>
      <c r="B310" s="130">
        <v>2441.6</v>
      </c>
      <c r="C310" s="3">
        <f t="shared" si="2"/>
        <v>-0.002553261025</v>
      </c>
      <c r="D310" s="113">
        <v>-0.0026</v>
      </c>
      <c r="E310" s="2">
        <v>44925.0</v>
      </c>
      <c r="F310" s="1">
        <v>18105.3</v>
      </c>
      <c r="G310" s="3">
        <f t="shared" si="3"/>
        <v>-0.004711120884</v>
      </c>
      <c r="H310" s="113">
        <v>-0.0047</v>
      </c>
    </row>
    <row r="311" ht="14.25" customHeight="1">
      <c r="A311" s="2">
        <v>44924.0</v>
      </c>
      <c r="B311" s="130">
        <v>2447.85</v>
      </c>
      <c r="C311" s="3">
        <f t="shared" si="2"/>
        <v>-0.003054554341</v>
      </c>
      <c r="D311" s="113">
        <v>-0.0031</v>
      </c>
      <c r="E311" s="2">
        <v>44924.0</v>
      </c>
      <c r="F311" s="1">
        <v>18191.0</v>
      </c>
      <c r="G311" s="3">
        <f t="shared" si="3"/>
        <v>0.003779831701</v>
      </c>
      <c r="H311" s="113">
        <v>0.0038</v>
      </c>
    </row>
    <row r="312" ht="14.25" customHeight="1">
      <c r="A312" s="2">
        <v>44923.0</v>
      </c>
      <c r="B312" s="130">
        <v>2455.35</v>
      </c>
      <c r="C312" s="3">
        <f t="shared" si="2"/>
        <v>-0.009140435835</v>
      </c>
      <c r="D312" s="113">
        <v>-0.0091</v>
      </c>
      <c r="E312" s="2">
        <v>44923.0</v>
      </c>
      <c r="F312" s="1">
        <v>18122.5</v>
      </c>
      <c r="G312" s="3">
        <f t="shared" si="3"/>
        <v>-0.0005404719754</v>
      </c>
      <c r="H312" s="113">
        <v>-5.0E-4</v>
      </c>
    </row>
    <row r="313" ht="14.25" customHeight="1">
      <c r="A313" s="2">
        <v>44922.0</v>
      </c>
      <c r="B313" s="130">
        <v>2478.0</v>
      </c>
      <c r="C313" s="3">
        <f t="shared" si="2"/>
        <v>0.02242485507</v>
      </c>
      <c r="D313" s="113">
        <v>0.0224</v>
      </c>
      <c r="E313" s="2">
        <v>44922.0</v>
      </c>
      <c r="F313" s="1">
        <v>18132.3</v>
      </c>
      <c r="G313" s="3">
        <f t="shared" si="3"/>
        <v>0.006533589422</v>
      </c>
      <c r="H313" s="113">
        <v>0.0065</v>
      </c>
    </row>
    <row r="314" ht="14.25" customHeight="1">
      <c r="A314" s="2">
        <v>44921.0</v>
      </c>
      <c r="B314" s="130">
        <v>2423.65</v>
      </c>
      <c r="C314" s="3">
        <f t="shared" si="2"/>
        <v>0.02087106693</v>
      </c>
      <c r="D314" s="113">
        <v>0.0209</v>
      </c>
      <c r="E314" s="2">
        <v>44921.0</v>
      </c>
      <c r="F314" s="1">
        <v>18014.6</v>
      </c>
      <c r="G314" s="3">
        <f t="shared" si="3"/>
        <v>0.01166969922</v>
      </c>
      <c r="H314" s="113">
        <v>0.0117</v>
      </c>
    </row>
    <row r="315" ht="14.25" customHeight="1">
      <c r="A315" s="2">
        <v>44918.0</v>
      </c>
      <c r="B315" s="130">
        <v>2374.1</v>
      </c>
      <c r="C315" s="3">
        <f t="shared" si="2"/>
        <v>-0.05553566456</v>
      </c>
      <c r="D315" s="113">
        <v>-0.0555</v>
      </c>
      <c r="E315" s="2">
        <v>44918.0</v>
      </c>
      <c r="F315" s="1">
        <v>17806.8</v>
      </c>
      <c r="G315" s="3">
        <f t="shared" si="3"/>
        <v>-0.01768322452</v>
      </c>
      <c r="H315" s="113">
        <v>-0.0177</v>
      </c>
    </row>
    <row r="316" ht="14.25" customHeight="1">
      <c r="A316" s="2">
        <v>44917.0</v>
      </c>
      <c r="B316" s="130">
        <v>2513.7</v>
      </c>
      <c r="C316" s="3">
        <f t="shared" si="2"/>
        <v>-0.01072433539</v>
      </c>
      <c r="D316" s="113">
        <v>-0.0107</v>
      </c>
      <c r="E316" s="2">
        <v>44917.0</v>
      </c>
      <c r="F316" s="1">
        <v>18127.35</v>
      </c>
      <c r="G316" s="3">
        <f t="shared" si="3"/>
        <v>-0.003942502651</v>
      </c>
      <c r="H316" s="113">
        <v>-0.0039</v>
      </c>
    </row>
    <row r="317" ht="14.25" customHeight="1">
      <c r="A317" s="2">
        <v>44916.0</v>
      </c>
      <c r="B317" s="130">
        <v>2540.95</v>
      </c>
      <c r="C317" s="3">
        <f t="shared" si="2"/>
        <v>-0.01988428158</v>
      </c>
      <c r="D317" s="113">
        <v>-0.0199</v>
      </c>
      <c r="E317" s="2">
        <v>44916.0</v>
      </c>
      <c r="F317" s="1">
        <v>18199.1</v>
      </c>
      <c r="G317" s="3">
        <f t="shared" si="3"/>
        <v>-0.01012765633</v>
      </c>
      <c r="H317" s="113">
        <v>-0.0101</v>
      </c>
    </row>
    <row r="318" ht="14.25" customHeight="1">
      <c r="A318" s="2">
        <v>44915.0</v>
      </c>
      <c r="B318" s="130">
        <v>2592.5</v>
      </c>
      <c r="C318" s="3">
        <f t="shared" si="2"/>
        <v>-0.01743414819</v>
      </c>
      <c r="D318" s="113">
        <v>-0.0174</v>
      </c>
      <c r="E318" s="2">
        <v>44915.0</v>
      </c>
      <c r="F318" s="1">
        <v>18385.3</v>
      </c>
      <c r="G318" s="3">
        <f t="shared" si="3"/>
        <v>-0.001908205283</v>
      </c>
      <c r="H318" s="113">
        <v>-0.0019</v>
      </c>
    </row>
    <row r="319" ht="14.25" customHeight="1">
      <c r="A319" s="2">
        <v>44914.0</v>
      </c>
      <c r="B319" s="130">
        <v>2638.5</v>
      </c>
      <c r="C319" s="3">
        <f t="shared" si="2"/>
        <v>0.008311837203</v>
      </c>
      <c r="D319" s="113">
        <v>0.0083</v>
      </c>
      <c r="E319" s="2">
        <v>44914.0</v>
      </c>
      <c r="F319" s="1">
        <v>18420.45</v>
      </c>
      <c r="G319" s="3">
        <f t="shared" si="3"/>
        <v>0.008289999453</v>
      </c>
      <c r="H319" s="113">
        <v>0.0083</v>
      </c>
    </row>
    <row r="320" ht="14.25" customHeight="1">
      <c r="A320" s="2">
        <v>44911.0</v>
      </c>
      <c r="B320" s="130">
        <v>2616.75</v>
      </c>
      <c r="C320" s="3">
        <f t="shared" si="2"/>
        <v>-0.007114399545</v>
      </c>
      <c r="D320" s="113">
        <v>-0.0071</v>
      </c>
      <c r="E320" s="2">
        <v>44911.0</v>
      </c>
      <c r="F320" s="1">
        <v>18269.0</v>
      </c>
      <c r="G320" s="3">
        <f t="shared" si="3"/>
        <v>-0.007922931974</v>
      </c>
      <c r="H320" s="113">
        <v>-0.0079</v>
      </c>
    </row>
    <row r="321" ht="14.25" customHeight="1">
      <c r="A321" s="2">
        <v>44910.0</v>
      </c>
      <c r="B321" s="130">
        <v>2635.5</v>
      </c>
      <c r="C321" s="3">
        <f t="shared" si="2"/>
        <v>-0.01240350746</v>
      </c>
      <c r="D321" s="113">
        <v>-0.0124</v>
      </c>
      <c r="E321" s="2">
        <v>44910.0</v>
      </c>
      <c r="F321" s="1">
        <v>18414.9</v>
      </c>
      <c r="G321" s="3">
        <f t="shared" si="3"/>
        <v>-0.01315091397</v>
      </c>
      <c r="H321" s="113">
        <v>-0.0132</v>
      </c>
    </row>
    <row r="322" ht="14.25" customHeight="1">
      <c r="A322" s="2">
        <v>44909.0</v>
      </c>
      <c r="B322" s="130">
        <v>2668.6</v>
      </c>
      <c r="C322" s="3">
        <f t="shared" si="2"/>
        <v>0.003402831306</v>
      </c>
      <c r="D322" s="113">
        <v>0.0034</v>
      </c>
      <c r="E322" s="2">
        <v>44909.0</v>
      </c>
      <c r="F322" s="1">
        <v>18660.3</v>
      </c>
      <c r="G322" s="3">
        <f t="shared" si="3"/>
        <v>0.002810619089</v>
      </c>
      <c r="H322" s="113">
        <v>0.0028</v>
      </c>
    </row>
    <row r="323" ht="14.25" customHeight="1">
      <c r="A323" s="2">
        <v>44908.0</v>
      </c>
      <c r="B323" s="130">
        <v>2659.55</v>
      </c>
      <c r="C323" s="3">
        <f t="shared" si="2"/>
        <v>0.006490311838</v>
      </c>
      <c r="D323" s="113">
        <v>0.0065</v>
      </c>
      <c r="E323" s="2">
        <v>44908.0</v>
      </c>
      <c r="F323" s="1">
        <v>18608.0</v>
      </c>
      <c r="G323" s="3">
        <f t="shared" si="3"/>
        <v>0.005992815109</v>
      </c>
      <c r="H323" s="113">
        <v>0.006</v>
      </c>
    </row>
    <row r="324" ht="14.25" customHeight="1">
      <c r="A324" s="2">
        <v>44907.0</v>
      </c>
      <c r="B324" s="130">
        <v>2642.4</v>
      </c>
      <c r="C324" s="3">
        <f t="shared" si="2"/>
        <v>0.00874212636</v>
      </c>
      <c r="D324" s="113">
        <v>0.0087</v>
      </c>
      <c r="E324" s="2">
        <v>44907.0</v>
      </c>
      <c r="F324" s="1">
        <v>18497.15</v>
      </c>
      <c r="G324" s="3">
        <f t="shared" si="3"/>
        <v>0.00002973519458</v>
      </c>
      <c r="H324" s="113">
        <v>0.0</v>
      </c>
    </row>
    <row r="325" ht="14.25" customHeight="1">
      <c r="A325" s="2">
        <v>44904.0</v>
      </c>
      <c r="B325" s="130">
        <v>2619.5</v>
      </c>
      <c r="C325" s="3">
        <f t="shared" si="2"/>
        <v>-0.0006676204101</v>
      </c>
      <c r="D325" s="113">
        <v>-7.0E-4</v>
      </c>
      <c r="E325" s="2">
        <v>44904.0</v>
      </c>
      <c r="F325" s="1">
        <v>18496.6</v>
      </c>
      <c r="G325" s="3">
        <f t="shared" si="3"/>
        <v>-0.006058782279</v>
      </c>
      <c r="H325" s="113">
        <v>-0.0061</v>
      </c>
    </row>
    <row r="326" ht="14.25" customHeight="1">
      <c r="A326" s="2">
        <v>44903.0</v>
      </c>
      <c r="B326" s="130">
        <v>2621.25</v>
      </c>
      <c r="C326" s="3">
        <f t="shared" si="2"/>
        <v>0.005871179416</v>
      </c>
      <c r="D326" s="113">
        <v>0.0059</v>
      </c>
      <c r="E326" s="2">
        <v>44903.0</v>
      </c>
      <c r="F326" s="1">
        <v>18609.35</v>
      </c>
      <c r="G326" s="3">
        <f t="shared" si="3"/>
        <v>0.002631933407</v>
      </c>
      <c r="H326" s="113">
        <v>0.0026</v>
      </c>
    </row>
    <row r="327" ht="14.25" customHeight="1">
      <c r="A327" s="2">
        <v>44902.0</v>
      </c>
      <c r="B327" s="130">
        <v>2605.95</v>
      </c>
      <c r="C327" s="3">
        <f t="shared" si="2"/>
        <v>-0.005798981363</v>
      </c>
      <c r="D327" s="113">
        <v>-0.0058</v>
      </c>
      <c r="E327" s="2">
        <v>44902.0</v>
      </c>
      <c r="F327" s="1">
        <v>18560.5</v>
      </c>
      <c r="G327" s="3">
        <f t="shared" si="3"/>
        <v>-0.00441190275</v>
      </c>
      <c r="H327" s="113">
        <v>-0.0044</v>
      </c>
    </row>
    <row r="328" ht="14.25" customHeight="1">
      <c r="A328" s="2">
        <v>44901.0</v>
      </c>
      <c r="B328" s="130">
        <v>2621.15</v>
      </c>
      <c r="C328" s="3">
        <f t="shared" si="2"/>
        <v>0.00001907596047</v>
      </c>
      <c r="D328" s="113">
        <v>0.0</v>
      </c>
      <c r="E328" s="2">
        <v>44901.0</v>
      </c>
      <c r="F328" s="1">
        <v>18642.75</v>
      </c>
      <c r="G328" s="3">
        <f t="shared" si="3"/>
        <v>-0.003117472014</v>
      </c>
      <c r="H328" s="113">
        <v>-0.0031</v>
      </c>
    </row>
    <row r="329" ht="14.25" customHeight="1">
      <c r="A329" s="2">
        <v>44900.0</v>
      </c>
      <c r="B329" s="130">
        <v>2621.1</v>
      </c>
      <c r="C329" s="3">
        <f t="shared" si="2"/>
        <v>0.00452228567</v>
      </c>
      <c r="D329" s="113">
        <v>0.0045</v>
      </c>
      <c r="E329" s="2">
        <v>44900.0</v>
      </c>
      <c r="F329" s="1">
        <v>18701.05</v>
      </c>
      <c r="G329" s="3">
        <f t="shared" si="3"/>
        <v>0.0002647610999</v>
      </c>
      <c r="H329" s="113">
        <v>3.0E-4</v>
      </c>
    </row>
    <row r="330" ht="14.25" customHeight="1">
      <c r="A330" s="2">
        <v>44897.0</v>
      </c>
      <c r="B330" s="130">
        <v>2609.3</v>
      </c>
      <c r="C330" s="3">
        <f t="shared" si="2"/>
        <v>0.01239645372</v>
      </c>
      <c r="D330" s="113">
        <v>0.0124</v>
      </c>
      <c r="E330" s="2">
        <v>44897.0</v>
      </c>
      <c r="F330" s="1">
        <v>18696.1</v>
      </c>
      <c r="G330" s="3">
        <f t="shared" si="3"/>
        <v>-0.006187375415</v>
      </c>
      <c r="H330" s="113">
        <v>-0.0062</v>
      </c>
    </row>
    <row r="331" ht="14.25" customHeight="1">
      <c r="A331" s="2">
        <v>44896.0</v>
      </c>
      <c r="B331" s="130">
        <v>2577.35</v>
      </c>
      <c r="C331" s="3">
        <f t="shared" si="2"/>
        <v>0.005500829026</v>
      </c>
      <c r="D331" s="113">
        <v>0.0055</v>
      </c>
      <c r="E331" s="2">
        <v>44896.0</v>
      </c>
      <c r="F331" s="1">
        <v>18812.5</v>
      </c>
      <c r="G331" s="3">
        <f t="shared" si="3"/>
        <v>0.00288671445</v>
      </c>
      <c r="H331" s="113">
        <v>0.0029</v>
      </c>
    </row>
    <row r="332" ht="14.25" customHeight="1">
      <c r="A332" s="2">
        <v>44895.0</v>
      </c>
      <c r="B332" s="130">
        <v>2563.25</v>
      </c>
      <c r="C332" s="3">
        <f t="shared" si="2"/>
        <v>0.01957001651</v>
      </c>
      <c r="D332" s="113">
        <v>0.0196</v>
      </c>
      <c r="E332" s="2">
        <v>44895.0</v>
      </c>
      <c r="F332" s="1">
        <v>18758.35</v>
      </c>
      <c r="G332" s="3">
        <f t="shared" si="3"/>
        <v>0.007535697885</v>
      </c>
      <c r="H332" s="113">
        <v>0.0075</v>
      </c>
    </row>
    <row r="333" ht="14.25" customHeight="1">
      <c r="A333" s="2">
        <v>44894.0</v>
      </c>
      <c r="B333" s="130">
        <v>2514.05</v>
      </c>
      <c r="C333" s="3">
        <f t="shared" si="2"/>
        <v>-0.005164022002</v>
      </c>
      <c r="D333" s="113">
        <v>-0.0052</v>
      </c>
      <c r="E333" s="2">
        <v>44894.0</v>
      </c>
      <c r="F333" s="1">
        <v>18618.05</v>
      </c>
      <c r="G333" s="3">
        <f t="shared" si="3"/>
        <v>0.002979084457</v>
      </c>
      <c r="H333" s="113">
        <v>0.003</v>
      </c>
    </row>
    <row r="334" ht="14.25" customHeight="1">
      <c r="A334" s="2">
        <v>44893.0</v>
      </c>
      <c r="B334" s="130">
        <v>2527.1</v>
      </c>
      <c r="C334" s="3">
        <f t="shared" si="2"/>
        <v>0.007917040582</v>
      </c>
      <c r="D334" s="113">
        <v>0.0079</v>
      </c>
      <c r="E334" s="2">
        <v>44893.0</v>
      </c>
      <c r="F334" s="1">
        <v>18562.75</v>
      </c>
      <c r="G334" s="3">
        <f t="shared" si="3"/>
        <v>0.002700841312</v>
      </c>
      <c r="H334" s="113">
        <v>0.0027</v>
      </c>
    </row>
    <row r="335" ht="14.25" customHeight="1">
      <c r="A335" s="2">
        <v>44890.0</v>
      </c>
      <c r="B335" s="130">
        <v>2507.25</v>
      </c>
      <c r="C335" s="3">
        <f t="shared" si="2"/>
        <v>0.01864830276</v>
      </c>
      <c r="D335" s="113">
        <v>0.0186</v>
      </c>
      <c r="E335" s="2">
        <v>44890.0</v>
      </c>
      <c r="F335" s="1">
        <v>18512.75</v>
      </c>
      <c r="G335" s="3">
        <f t="shared" si="3"/>
        <v>0.001549980794</v>
      </c>
      <c r="H335" s="113">
        <v>0.0016</v>
      </c>
    </row>
    <row r="336" ht="14.25" customHeight="1">
      <c r="A336" s="2">
        <v>44889.0</v>
      </c>
      <c r="B336" s="130">
        <v>2461.35</v>
      </c>
      <c r="C336" s="3">
        <f t="shared" si="2"/>
        <v>0.0009963804953</v>
      </c>
      <c r="D336" s="113">
        <v>0.001</v>
      </c>
      <c r="E336" s="2">
        <v>44889.0</v>
      </c>
      <c r="F336" s="1">
        <v>18484.1</v>
      </c>
      <c r="G336" s="3">
        <f t="shared" si="3"/>
        <v>0.01187097127</v>
      </c>
      <c r="H336" s="113">
        <v>0.0119</v>
      </c>
    </row>
    <row r="337" ht="14.25" customHeight="1">
      <c r="A337" s="2">
        <v>44888.0</v>
      </c>
      <c r="B337" s="130">
        <v>2458.9</v>
      </c>
      <c r="C337" s="3">
        <f t="shared" si="2"/>
        <v>-0.0007924091269</v>
      </c>
      <c r="D337" s="113">
        <v>-8.0E-4</v>
      </c>
      <c r="E337" s="2">
        <v>44888.0</v>
      </c>
      <c r="F337" s="1">
        <v>18267.25</v>
      </c>
      <c r="G337" s="3">
        <f t="shared" si="3"/>
        <v>0.001263415222</v>
      </c>
      <c r="H337" s="113">
        <v>0.0013</v>
      </c>
    </row>
    <row r="338" ht="14.25" customHeight="1">
      <c r="A338" s="2">
        <v>44887.0</v>
      </c>
      <c r="B338" s="130">
        <v>2460.85</v>
      </c>
      <c r="C338" s="3">
        <f t="shared" si="2"/>
        <v>0.001668871477</v>
      </c>
      <c r="D338" s="113">
        <v>0.0017</v>
      </c>
      <c r="E338" s="2">
        <v>44887.0</v>
      </c>
      <c r="F338" s="1">
        <v>18244.2</v>
      </c>
      <c r="G338" s="3">
        <f t="shared" si="3"/>
        <v>0.004639329954</v>
      </c>
      <c r="H338" s="113">
        <v>0.0046</v>
      </c>
    </row>
    <row r="339" ht="14.25" customHeight="1">
      <c r="A339" s="2">
        <v>44886.0</v>
      </c>
      <c r="B339" s="130">
        <v>2456.75</v>
      </c>
      <c r="C339" s="3">
        <f t="shared" si="2"/>
        <v>-0.001605234283</v>
      </c>
      <c r="D339" s="113">
        <v>-0.0016</v>
      </c>
      <c r="E339" s="2">
        <v>44886.0</v>
      </c>
      <c r="F339" s="1">
        <v>18159.95</v>
      </c>
      <c r="G339" s="3">
        <f t="shared" si="3"/>
        <v>-0.008067665703</v>
      </c>
      <c r="H339" s="113">
        <v>-0.0081</v>
      </c>
    </row>
    <row r="340" ht="14.25" customHeight="1">
      <c r="A340" s="2">
        <v>44883.0</v>
      </c>
      <c r="B340" s="130">
        <v>2460.7</v>
      </c>
      <c r="C340" s="3">
        <f t="shared" si="2"/>
        <v>0.005126319874</v>
      </c>
      <c r="D340" s="113">
        <v>0.0051</v>
      </c>
      <c r="E340" s="2">
        <v>44883.0</v>
      </c>
      <c r="F340" s="1">
        <v>18307.65</v>
      </c>
      <c r="G340" s="3">
        <f t="shared" si="3"/>
        <v>-0.001976133756</v>
      </c>
      <c r="H340" s="113">
        <v>-0.002</v>
      </c>
    </row>
    <row r="341" ht="14.25" customHeight="1">
      <c r="A341" s="2">
        <v>44882.0</v>
      </c>
      <c r="B341" s="130">
        <v>2448.15</v>
      </c>
      <c r="C341" s="3">
        <f t="shared" si="2"/>
        <v>-0.007077384815</v>
      </c>
      <c r="D341" s="113">
        <v>-0.0071</v>
      </c>
      <c r="E341" s="2">
        <v>44882.0</v>
      </c>
      <c r="F341" s="1">
        <v>18343.9</v>
      </c>
      <c r="G341" s="3">
        <f t="shared" si="3"/>
        <v>-0.003571496471</v>
      </c>
      <c r="H341" s="113">
        <v>-0.0036</v>
      </c>
    </row>
    <row r="342" ht="14.25" customHeight="1">
      <c r="A342" s="2">
        <v>44881.0</v>
      </c>
      <c r="B342" s="130">
        <v>2465.6</v>
      </c>
      <c r="C342" s="3">
        <f t="shared" si="2"/>
        <v>-0.005264962782</v>
      </c>
      <c r="D342" s="113">
        <v>-0.0053</v>
      </c>
      <c r="E342" s="2">
        <v>44881.0</v>
      </c>
      <c r="F342" s="1">
        <v>18409.65</v>
      </c>
      <c r="G342" s="3">
        <f t="shared" si="3"/>
        <v>0.0003396111588</v>
      </c>
      <c r="H342" s="113">
        <v>3.0E-4</v>
      </c>
    </row>
    <row r="343" ht="14.25" customHeight="1">
      <c r="A343" s="2">
        <v>44880.0</v>
      </c>
      <c r="B343" s="130">
        <v>2478.65</v>
      </c>
      <c r="C343" s="3">
        <f t="shared" si="2"/>
        <v>0.01773799503</v>
      </c>
      <c r="D343" s="113">
        <v>0.0177</v>
      </c>
      <c r="E343" s="2">
        <v>44880.0</v>
      </c>
      <c r="F343" s="1">
        <v>18403.4</v>
      </c>
      <c r="G343" s="3">
        <f t="shared" si="3"/>
        <v>0.004050924347</v>
      </c>
      <c r="H343" s="113">
        <v>0.0041</v>
      </c>
    </row>
    <row r="344" ht="14.25" customHeight="1">
      <c r="A344" s="2">
        <v>44879.0</v>
      </c>
      <c r="B344" s="130">
        <v>2435.45</v>
      </c>
      <c r="C344" s="3">
        <f t="shared" si="2"/>
        <v>0.01873967331</v>
      </c>
      <c r="D344" s="113">
        <v>0.0187</v>
      </c>
      <c r="E344" s="2">
        <v>44879.0</v>
      </c>
      <c r="F344" s="1">
        <v>18329.15</v>
      </c>
      <c r="G344" s="3">
        <f t="shared" si="3"/>
        <v>-0.001119909317</v>
      </c>
      <c r="H344" s="113">
        <v>-0.0011</v>
      </c>
    </row>
    <row r="345" ht="14.25" customHeight="1">
      <c r="A345" s="2">
        <v>44876.0</v>
      </c>
      <c r="B345" s="130">
        <v>2390.65</v>
      </c>
      <c r="C345" s="3">
        <f t="shared" si="2"/>
        <v>-0.0006688264186</v>
      </c>
      <c r="D345" s="113">
        <v>-7.0E-4</v>
      </c>
      <c r="E345" s="2">
        <v>44876.0</v>
      </c>
      <c r="F345" s="1">
        <v>18349.7</v>
      </c>
      <c r="G345" s="3">
        <f t="shared" si="3"/>
        <v>0.01783317247</v>
      </c>
      <c r="H345" s="113">
        <v>0.0178</v>
      </c>
    </row>
    <row r="346" ht="14.25" customHeight="1">
      <c r="A346" s="2">
        <v>44875.0</v>
      </c>
      <c r="B346" s="130">
        <v>2392.25</v>
      </c>
      <c r="C346" s="3">
        <f t="shared" si="2"/>
        <v>-0.01890622757</v>
      </c>
      <c r="D346" s="113">
        <v>-0.0189</v>
      </c>
      <c r="E346" s="2">
        <v>44875.0</v>
      </c>
      <c r="F346" s="1">
        <v>18028.2</v>
      </c>
      <c r="G346" s="3">
        <f t="shared" si="3"/>
        <v>-0.007093682877</v>
      </c>
      <c r="H346" s="113">
        <v>-0.0071</v>
      </c>
    </row>
    <row r="347" ht="14.25" customHeight="1">
      <c r="A347" s="2">
        <v>44874.0</v>
      </c>
      <c r="B347" s="130">
        <v>2438.35</v>
      </c>
      <c r="C347" s="3">
        <f t="shared" si="2"/>
        <v>-0.01875289241</v>
      </c>
      <c r="D347" s="113">
        <v>-0.0188</v>
      </c>
      <c r="E347" s="2">
        <v>44874.0</v>
      </c>
      <c r="F347" s="1">
        <v>18157.0</v>
      </c>
      <c r="G347" s="3">
        <f t="shared" si="3"/>
        <v>-0.002516096425</v>
      </c>
      <c r="H347" s="113">
        <v>-0.0025</v>
      </c>
    </row>
    <row r="348" ht="14.25" customHeight="1">
      <c r="A348" s="2">
        <v>44872.0</v>
      </c>
      <c r="B348" s="130">
        <v>2484.95</v>
      </c>
      <c r="C348" s="3">
        <f t="shared" si="2"/>
        <v>0.001713226106</v>
      </c>
      <c r="D348" s="113">
        <v>0.0017</v>
      </c>
      <c r="E348" s="2">
        <v>44872.0</v>
      </c>
      <c r="F348" s="1">
        <v>18202.8</v>
      </c>
      <c r="G348" s="3">
        <f t="shared" si="3"/>
        <v>0.004727564766</v>
      </c>
      <c r="H348" s="113">
        <v>0.0047</v>
      </c>
    </row>
    <row r="349" ht="14.25" customHeight="1">
      <c r="A349" s="2">
        <v>44869.0</v>
      </c>
      <c r="B349" s="130">
        <v>2480.7</v>
      </c>
      <c r="C349" s="3">
        <f t="shared" si="2"/>
        <v>0.01032439367</v>
      </c>
      <c r="D349" s="113">
        <v>0.0103</v>
      </c>
      <c r="E349" s="2">
        <v>44869.0</v>
      </c>
      <c r="F349" s="1">
        <v>18117.15</v>
      </c>
      <c r="G349" s="3">
        <f t="shared" si="3"/>
        <v>0.003570103087</v>
      </c>
      <c r="H349" s="113">
        <v>0.0036</v>
      </c>
    </row>
    <row r="350" ht="14.25" customHeight="1">
      <c r="A350" s="2">
        <v>44868.0</v>
      </c>
      <c r="B350" s="130">
        <v>2455.35</v>
      </c>
      <c r="C350" s="3">
        <f t="shared" si="2"/>
        <v>0.006290983607</v>
      </c>
      <c r="D350" s="113">
        <v>0.0063</v>
      </c>
      <c r="E350" s="2">
        <v>44868.0</v>
      </c>
      <c r="F350" s="1">
        <v>18052.7</v>
      </c>
      <c r="G350" s="3">
        <f t="shared" si="3"/>
        <v>-0.00166732567</v>
      </c>
      <c r="H350" s="113">
        <v>-0.0017</v>
      </c>
    </row>
    <row r="351" ht="14.25" customHeight="1">
      <c r="A351" s="2">
        <v>44867.0</v>
      </c>
      <c r="B351" s="130">
        <v>2440.0</v>
      </c>
      <c r="C351" s="3">
        <f t="shared" si="2"/>
        <v>0.004921644941</v>
      </c>
      <c r="D351" s="113">
        <v>0.0049</v>
      </c>
      <c r="E351" s="2">
        <v>44867.0</v>
      </c>
      <c r="F351" s="1">
        <v>18082.85</v>
      </c>
      <c r="G351" s="3">
        <f t="shared" si="3"/>
        <v>-0.003447154651</v>
      </c>
      <c r="H351" s="113">
        <v>-0.0034</v>
      </c>
    </row>
    <row r="352" ht="14.25" customHeight="1">
      <c r="A352" s="2">
        <v>44866.0</v>
      </c>
      <c r="B352" s="130">
        <v>2428.05</v>
      </c>
      <c r="C352" s="3">
        <f t="shared" si="2"/>
        <v>0.01579299669</v>
      </c>
      <c r="D352" s="113">
        <v>0.0158</v>
      </c>
      <c r="E352" s="2">
        <v>44866.0</v>
      </c>
      <c r="F352" s="1">
        <v>18145.4</v>
      </c>
      <c r="G352" s="3">
        <f t="shared" si="3"/>
        <v>0.007394987842</v>
      </c>
      <c r="H352" s="113">
        <v>0.0074</v>
      </c>
    </row>
    <row r="353" ht="14.25" customHeight="1">
      <c r="A353" s="2">
        <v>44865.0</v>
      </c>
      <c r="B353" s="130">
        <v>2390.3</v>
      </c>
      <c r="C353" s="3">
        <f t="shared" si="2"/>
        <v>0.0283292822</v>
      </c>
      <c r="D353" s="113">
        <v>0.0283</v>
      </c>
      <c r="E353" s="2">
        <v>44865.0</v>
      </c>
      <c r="F353" s="1">
        <v>18012.2</v>
      </c>
      <c r="G353" s="3">
        <f t="shared" si="3"/>
        <v>0.0126723188</v>
      </c>
      <c r="H353" s="113">
        <v>0.0127</v>
      </c>
    </row>
    <row r="354" ht="14.25" customHeight="1">
      <c r="A354" s="2">
        <v>44862.0</v>
      </c>
      <c r="B354" s="130">
        <v>2324.45</v>
      </c>
      <c r="C354" s="3">
        <f t="shared" si="2"/>
        <v>0.00495028102</v>
      </c>
      <c r="D354" s="113">
        <v>0.005</v>
      </c>
      <c r="E354" s="2">
        <v>44862.0</v>
      </c>
      <c r="F354" s="1">
        <v>17786.8</v>
      </c>
      <c r="G354" s="3">
        <f t="shared" si="3"/>
        <v>0.002810517028</v>
      </c>
      <c r="H354" s="113">
        <v>0.0028</v>
      </c>
    </row>
    <row r="355" ht="14.25" customHeight="1">
      <c r="A355" s="2">
        <v>44861.0</v>
      </c>
      <c r="B355" s="130">
        <v>2313.0</v>
      </c>
      <c r="C355" s="3">
        <f t="shared" si="2"/>
        <v>0.02914349277</v>
      </c>
      <c r="D355" s="113">
        <v>0.0291</v>
      </c>
      <c r="E355" s="2">
        <v>44861.0</v>
      </c>
      <c r="F355" s="1">
        <v>17736.95</v>
      </c>
      <c r="G355" s="3">
        <f t="shared" si="3"/>
        <v>0.004564929898</v>
      </c>
      <c r="H355" s="113">
        <v>0.0046</v>
      </c>
    </row>
    <row r="356" ht="14.25" customHeight="1">
      <c r="A356" s="2">
        <v>44859.0</v>
      </c>
      <c r="B356" s="130">
        <v>2247.5</v>
      </c>
      <c r="C356" s="3">
        <f t="shared" si="2"/>
        <v>-0.004253245315</v>
      </c>
      <c r="D356" s="113">
        <v>-0.0043</v>
      </c>
      <c r="E356" s="2">
        <v>44859.0</v>
      </c>
      <c r="F356" s="1">
        <v>17656.35</v>
      </c>
      <c r="G356" s="3">
        <f t="shared" si="3"/>
        <v>-0.004196099996</v>
      </c>
      <c r="H356" s="113">
        <v>-0.0042</v>
      </c>
    </row>
    <row r="357" ht="14.25" customHeight="1">
      <c r="A357" s="2">
        <v>44858.0</v>
      </c>
      <c r="B357" s="130">
        <v>2257.1</v>
      </c>
      <c r="C357" s="3">
        <f t="shared" si="2"/>
        <v>0.0002437349051</v>
      </c>
      <c r="D357" s="113">
        <v>2.0E-4</v>
      </c>
      <c r="E357" s="2">
        <v>44858.0</v>
      </c>
      <c r="F357" s="1">
        <v>17730.75</v>
      </c>
      <c r="G357" s="3">
        <f t="shared" si="3"/>
        <v>0.008787401216</v>
      </c>
      <c r="H357" s="113">
        <v>0.0088</v>
      </c>
    </row>
    <row r="358" ht="14.25" customHeight="1">
      <c r="A358" s="2">
        <v>44855.0</v>
      </c>
      <c r="B358" s="130">
        <v>2256.55</v>
      </c>
      <c r="C358" s="3">
        <f t="shared" si="2"/>
        <v>-0.01357317713</v>
      </c>
      <c r="D358" s="113">
        <v>-0.0136</v>
      </c>
      <c r="E358" s="2">
        <v>44855.0</v>
      </c>
      <c r="F358" s="1">
        <v>17576.3</v>
      </c>
      <c r="G358" s="3">
        <f t="shared" si="3"/>
        <v>0.0007031447937</v>
      </c>
      <c r="H358" s="113">
        <v>7.0E-4</v>
      </c>
    </row>
    <row r="359" ht="14.25" customHeight="1">
      <c r="A359" s="2">
        <v>44854.0</v>
      </c>
      <c r="B359" s="130">
        <v>2287.6</v>
      </c>
      <c r="C359" s="3">
        <f t="shared" si="2"/>
        <v>0.01831779029</v>
      </c>
      <c r="D359" s="113">
        <v>0.0183</v>
      </c>
      <c r="E359" s="2">
        <v>44854.0</v>
      </c>
      <c r="F359" s="1">
        <v>17563.95</v>
      </c>
      <c r="G359" s="3">
        <f t="shared" si="3"/>
        <v>0.002952219161</v>
      </c>
      <c r="H359" s="113">
        <v>0.003</v>
      </c>
    </row>
    <row r="360" ht="14.25" customHeight="1">
      <c r="A360" s="2">
        <v>44853.0</v>
      </c>
      <c r="B360" s="130">
        <v>2246.45</v>
      </c>
      <c r="C360" s="3">
        <f t="shared" si="2"/>
        <v>0.01225639293</v>
      </c>
      <c r="D360" s="113">
        <v>0.0123</v>
      </c>
      <c r="E360" s="2">
        <v>44853.0</v>
      </c>
      <c r="F360" s="1">
        <v>17512.25</v>
      </c>
      <c r="G360" s="3">
        <f t="shared" si="3"/>
        <v>0.00144679318</v>
      </c>
      <c r="H360" s="113">
        <v>0.0014</v>
      </c>
    </row>
    <row r="361" ht="14.25" customHeight="1">
      <c r="A361" s="2">
        <v>44852.0</v>
      </c>
      <c r="B361" s="130">
        <v>2219.25</v>
      </c>
      <c r="C361" s="3">
        <f t="shared" si="2"/>
        <v>-0.02239989428</v>
      </c>
      <c r="D361" s="113">
        <v>-0.0224</v>
      </c>
      <c r="E361" s="2">
        <v>44852.0</v>
      </c>
      <c r="F361" s="1">
        <v>17486.95</v>
      </c>
      <c r="G361" s="3">
        <f t="shared" si="3"/>
        <v>0.01011737659</v>
      </c>
      <c r="H361" s="113">
        <v>0.0101</v>
      </c>
    </row>
    <row r="362" ht="14.25" customHeight="1">
      <c r="A362" s="2">
        <v>44851.0</v>
      </c>
      <c r="B362" s="130">
        <v>2270.1</v>
      </c>
      <c r="C362" s="3">
        <f t="shared" si="2"/>
        <v>0.01178882624</v>
      </c>
      <c r="D362" s="113">
        <v>0.0118</v>
      </c>
      <c r="E362" s="2">
        <v>44851.0</v>
      </c>
      <c r="F362" s="1">
        <v>17311.8</v>
      </c>
      <c r="G362" s="3">
        <f t="shared" si="3"/>
        <v>0.007337495709</v>
      </c>
      <c r="H362" s="113">
        <v>0.0073</v>
      </c>
    </row>
    <row r="363" ht="14.25" customHeight="1">
      <c r="A363" s="2">
        <v>44848.0</v>
      </c>
      <c r="B363" s="130">
        <v>2243.65</v>
      </c>
      <c r="C363" s="3">
        <f t="shared" si="2"/>
        <v>-0.004547672922</v>
      </c>
      <c r="D363" s="113">
        <v>-0.0045</v>
      </c>
      <c r="E363" s="2">
        <v>44848.0</v>
      </c>
      <c r="F363" s="1">
        <v>17185.7</v>
      </c>
      <c r="G363" s="3">
        <f t="shared" si="3"/>
        <v>0.01007091073</v>
      </c>
      <c r="H363" s="113">
        <v>0.0101</v>
      </c>
    </row>
    <row r="364" ht="14.25" customHeight="1">
      <c r="A364" s="2">
        <v>44847.0</v>
      </c>
      <c r="B364" s="130">
        <v>2253.9</v>
      </c>
      <c r="C364" s="3">
        <f t="shared" si="2"/>
        <v>-0.02714951657</v>
      </c>
      <c r="D364" s="113">
        <v>-0.0271</v>
      </c>
      <c r="E364" s="2">
        <v>44847.0</v>
      </c>
      <c r="F364" s="1">
        <v>17014.35</v>
      </c>
      <c r="G364" s="3">
        <f t="shared" si="3"/>
        <v>-0.006380083627</v>
      </c>
      <c r="H364" s="113">
        <v>-0.0064</v>
      </c>
    </row>
    <row r="365" ht="14.25" customHeight="1">
      <c r="A365" s="2">
        <v>44846.0</v>
      </c>
      <c r="B365" s="130">
        <v>2316.8</v>
      </c>
      <c r="C365" s="3">
        <f t="shared" si="2"/>
        <v>0.002227845911</v>
      </c>
      <c r="D365" s="113">
        <v>0.0022</v>
      </c>
      <c r="E365" s="2">
        <v>44846.0</v>
      </c>
      <c r="F365" s="1">
        <v>17123.6</v>
      </c>
      <c r="G365" s="3">
        <f t="shared" si="3"/>
        <v>0.00824621472</v>
      </c>
      <c r="H365" s="113">
        <v>0.0082</v>
      </c>
    </row>
    <row r="366" ht="14.25" customHeight="1">
      <c r="A366" s="2">
        <v>44845.0</v>
      </c>
      <c r="B366" s="130">
        <v>2311.65</v>
      </c>
      <c r="C366" s="3">
        <f t="shared" si="2"/>
        <v>-0.02431149098</v>
      </c>
      <c r="D366" s="113">
        <v>-0.0243</v>
      </c>
      <c r="E366" s="2">
        <v>44845.0</v>
      </c>
      <c r="F366" s="1">
        <v>16983.55</v>
      </c>
      <c r="G366" s="3">
        <f t="shared" si="3"/>
        <v>-0.01493242851</v>
      </c>
      <c r="H366" s="113">
        <v>-0.0149</v>
      </c>
    </row>
    <row r="367" ht="14.25" customHeight="1">
      <c r="A367" s="2">
        <v>44844.0</v>
      </c>
      <c r="B367" s="130">
        <v>2369.25</v>
      </c>
      <c r="C367" s="3">
        <f t="shared" si="2"/>
        <v>-0.006499633085</v>
      </c>
      <c r="D367" s="113">
        <v>-0.0065</v>
      </c>
      <c r="E367" s="2">
        <v>44844.0</v>
      </c>
      <c r="F367" s="1">
        <v>17241.0</v>
      </c>
      <c r="G367" s="3">
        <f t="shared" si="3"/>
        <v>-0.004253623377</v>
      </c>
      <c r="H367" s="113">
        <v>-0.0043</v>
      </c>
    </row>
    <row r="368" ht="14.25" customHeight="1">
      <c r="A368" s="2">
        <v>44841.0</v>
      </c>
      <c r="B368" s="130">
        <v>2384.75</v>
      </c>
      <c r="C368" s="3">
        <f t="shared" si="2"/>
        <v>0.001259578041</v>
      </c>
      <c r="D368" s="113">
        <v>0.0013</v>
      </c>
      <c r="E368" s="2">
        <v>44841.0</v>
      </c>
      <c r="F368" s="1">
        <v>17314.65</v>
      </c>
      <c r="G368" s="3">
        <f t="shared" si="3"/>
        <v>-0.0009895106106</v>
      </c>
      <c r="H368" s="113">
        <v>-0.001</v>
      </c>
    </row>
    <row r="369" ht="14.25" customHeight="1">
      <c r="A369" s="2">
        <v>44840.0</v>
      </c>
      <c r="B369" s="130">
        <v>2381.75</v>
      </c>
      <c r="C369" s="3">
        <f t="shared" si="2"/>
        <v>0.009365795775</v>
      </c>
      <c r="D369" s="113">
        <v>0.0094</v>
      </c>
      <c r="E369" s="2">
        <v>44840.0</v>
      </c>
      <c r="F369" s="1">
        <v>17331.8</v>
      </c>
      <c r="G369" s="3">
        <f t="shared" si="3"/>
        <v>0.003328644287</v>
      </c>
      <c r="H369" s="113">
        <v>0.0033</v>
      </c>
    </row>
    <row r="370" ht="14.25" customHeight="1">
      <c r="A370" s="2">
        <v>44838.0</v>
      </c>
      <c r="B370" s="130">
        <v>2359.65</v>
      </c>
      <c r="C370" s="3">
        <f t="shared" si="2"/>
        <v>0.025355234</v>
      </c>
      <c r="D370" s="113">
        <v>0.0254</v>
      </c>
      <c r="E370" s="2">
        <v>44838.0</v>
      </c>
      <c r="F370" s="1">
        <v>17274.3</v>
      </c>
      <c r="G370" s="3">
        <f t="shared" si="3"/>
        <v>0.02291360101</v>
      </c>
      <c r="H370" s="113">
        <v>0.0229</v>
      </c>
    </row>
    <row r="371" ht="14.25" customHeight="1">
      <c r="A371" s="2">
        <v>44837.0</v>
      </c>
      <c r="B371" s="130">
        <v>2301.3</v>
      </c>
      <c r="C371" s="3">
        <f t="shared" si="2"/>
        <v>-0.04733715563</v>
      </c>
      <c r="D371" s="113">
        <v>-0.0473</v>
      </c>
      <c r="E371" s="2">
        <v>44837.0</v>
      </c>
      <c r="F371" s="1">
        <v>16887.35</v>
      </c>
      <c r="G371" s="3">
        <f t="shared" si="3"/>
        <v>-0.01210926417</v>
      </c>
      <c r="H371" s="113">
        <v>-0.0121</v>
      </c>
    </row>
    <row r="372" ht="14.25" customHeight="1">
      <c r="A372" s="2">
        <v>44834.0</v>
      </c>
      <c r="B372" s="130">
        <v>2415.65</v>
      </c>
      <c r="C372" s="3">
        <f t="shared" si="2"/>
        <v>0.01752279859</v>
      </c>
      <c r="D372" s="113">
        <v>0.0175</v>
      </c>
      <c r="E372" s="2">
        <v>44834.0</v>
      </c>
      <c r="F372" s="1">
        <v>17094.35</v>
      </c>
      <c r="G372" s="3">
        <f t="shared" si="3"/>
        <v>0.01642575558</v>
      </c>
      <c r="H372" s="113">
        <v>0.0164</v>
      </c>
    </row>
    <row r="373" ht="14.25" customHeight="1">
      <c r="A373" s="2">
        <v>44833.0</v>
      </c>
      <c r="B373" s="130">
        <v>2374.05</v>
      </c>
      <c r="C373" s="3">
        <f t="shared" si="2"/>
        <v>0.01010509297</v>
      </c>
      <c r="D373" s="113">
        <v>0.0101</v>
      </c>
      <c r="E373" s="2">
        <v>44833.0</v>
      </c>
      <c r="F373" s="1">
        <v>16818.1</v>
      </c>
      <c r="G373" s="3">
        <f t="shared" si="3"/>
        <v>-0.002402334713</v>
      </c>
      <c r="H373" s="113">
        <v>-0.0024</v>
      </c>
    </row>
    <row r="374" ht="14.25" customHeight="1">
      <c r="A374" s="2">
        <v>44832.0</v>
      </c>
      <c r="B374" s="130">
        <v>2350.3</v>
      </c>
      <c r="C374" s="3">
        <f t="shared" si="2"/>
        <v>-0.009753734016</v>
      </c>
      <c r="D374" s="113">
        <v>-0.0098</v>
      </c>
      <c r="E374" s="2">
        <v>44832.0</v>
      </c>
      <c r="F374" s="1">
        <v>16858.6</v>
      </c>
      <c r="G374" s="3">
        <f t="shared" si="3"/>
        <v>-0.00874913273</v>
      </c>
      <c r="H374" s="113">
        <v>-0.0087</v>
      </c>
    </row>
    <row r="375" ht="14.25" customHeight="1">
      <c r="A375" s="2">
        <v>44831.0</v>
      </c>
      <c r="B375" s="130">
        <v>2373.45</v>
      </c>
      <c r="C375" s="3">
        <f t="shared" si="2"/>
        <v>-0.00201829076</v>
      </c>
      <c r="D375" s="113">
        <v>-0.002</v>
      </c>
      <c r="E375" s="2">
        <v>44831.0</v>
      </c>
      <c r="F375" s="1">
        <v>17007.4</v>
      </c>
      <c r="G375" s="3">
        <f t="shared" si="3"/>
        <v>-0.0005230279203</v>
      </c>
      <c r="H375" s="113">
        <v>-5.0E-4</v>
      </c>
    </row>
    <row r="376" ht="14.25" customHeight="1">
      <c r="A376" s="2">
        <v>44830.0</v>
      </c>
      <c r="B376" s="130">
        <v>2378.25</v>
      </c>
      <c r="C376" s="3">
        <f t="shared" si="2"/>
        <v>-0.04445739082</v>
      </c>
      <c r="D376" s="113">
        <v>-0.0445</v>
      </c>
      <c r="E376" s="2">
        <v>44830.0</v>
      </c>
      <c r="F376" s="1">
        <v>17016.3</v>
      </c>
      <c r="G376" s="3">
        <f t="shared" si="3"/>
        <v>-0.01795138899</v>
      </c>
      <c r="H376" s="113">
        <v>-0.018</v>
      </c>
    </row>
    <row r="377" ht="14.25" customHeight="1">
      <c r="A377" s="2">
        <v>44827.0</v>
      </c>
      <c r="B377" s="130">
        <v>2488.9</v>
      </c>
      <c r="C377" s="3">
        <f t="shared" si="2"/>
        <v>-0.02613765309</v>
      </c>
      <c r="D377" s="113">
        <v>-0.0261</v>
      </c>
      <c r="E377" s="2">
        <v>44827.0</v>
      </c>
      <c r="F377" s="1">
        <v>17327.35</v>
      </c>
      <c r="G377" s="3">
        <f t="shared" si="3"/>
        <v>-0.01715561152</v>
      </c>
      <c r="H377" s="113">
        <v>-0.0172</v>
      </c>
    </row>
    <row r="378" ht="14.25" customHeight="1">
      <c r="A378" s="2">
        <v>44826.0</v>
      </c>
      <c r="B378" s="130">
        <v>2555.7</v>
      </c>
      <c r="C378" s="3">
        <f t="shared" si="2"/>
        <v>0.00967920354</v>
      </c>
      <c r="D378" s="113">
        <v>0.0097</v>
      </c>
      <c r="E378" s="2">
        <v>44826.0</v>
      </c>
      <c r="F378" s="1">
        <v>17629.8</v>
      </c>
      <c r="G378" s="3">
        <f t="shared" si="3"/>
        <v>-0.004997643686</v>
      </c>
      <c r="H378" s="113">
        <v>-0.005</v>
      </c>
    </row>
    <row r="379" ht="14.25" customHeight="1">
      <c r="A379" s="2">
        <v>44825.0</v>
      </c>
      <c r="B379" s="130">
        <v>2531.2</v>
      </c>
      <c r="C379" s="3">
        <f t="shared" si="2"/>
        <v>-0.07132374523</v>
      </c>
      <c r="D379" s="113">
        <v>-0.0713</v>
      </c>
      <c r="E379" s="2">
        <v>44825.0</v>
      </c>
      <c r="F379" s="1">
        <v>17718.35</v>
      </c>
      <c r="G379" s="3">
        <f t="shared" si="3"/>
        <v>-0.005494983512</v>
      </c>
      <c r="H379" s="113">
        <v>-0.0055</v>
      </c>
    </row>
    <row r="380" ht="14.25" customHeight="1">
      <c r="A380" s="2">
        <v>44824.0</v>
      </c>
      <c r="B380" s="130">
        <v>2725.6</v>
      </c>
      <c r="C380" s="3">
        <f t="shared" si="2"/>
        <v>0.03199424482</v>
      </c>
      <c r="D380" s="113">
        <v>0.032</v>
      </c>
      <c r="E380" s="2">
        <v>44824.0</v>
      </c>
      <c r="F380" s="1">
        <v>17816.25</v>
      </c>
      <c r="G380" s="3">
        <f t="shared" si="3"/>
        <v>0.01100880989</v>
      </c>
      <c r="H380" s="113">
        <v>0.011</v>
      </c>
    </row>
    <row r="381" ht="14.25" customHeight="1">
      <c r="A381" s="2">
        <v>44823.0</v>
      </c>
      <c r="B381" s="130">
        <v>2641.1</v>
      </c>
      <c r="C381" s="3">
        <f t="shared" si="2"/>
        <v>0.0113344821</v>
      </c>
      <c r="D381" s="113">
        <v>0.0113</v>
      </c>
      <c r="E381" s="2">
        <v>44823.0</v>
      </c>
      <c r="F381" s="1">
        <v>17622.25</v>
      </c>
      <c r="G381" s="3">
        <f t="shared" si="3"/>
        <v>0.005213666194</v>
      </c>
      <c r="H381" s="113">
        <v>0.0052</v>
      </c>
    </row>
    <row r="382" ht="14.25" customHeight="1">
      <c r="A382" s="2">
        <v>44820.0</v>
      </c>
      <c r="B382" s="130">
        <v>2611.5</v>
      </c>
      <c r="C382" s="3">
        <f t="shared" si="2"/>
        <v>-0.04956873021</v>
      </c>
      <c r="D382" s="113">
        <v>-0.0496</v>
      </c>
      <c r="E382" s="2">
        <v>44820.0</v>
      </c>
      <c r="F382" s="1">
        <v>17530.85</v>
      </c>
      <c r="G382" s="3">
        <f t="shared" si="3"/>
        <v>-0.01938480987</v>
      </c>
      <c r="H382" s="113">
        <v>-0.0194</v>
      </c>
    </row>
    <row r="383" ht="14.25" customHeight="1">
      <c r="A383" s="2">
        <v>44819.0</v>
      </c>
      <c r="B383" s="130">
        <v>2747.7</v>
      </c>
      <c r="C383" s="3">
        <f t="shared" si="2"/>
        <v>0.001640419948</v>
      </c>
      <c r="D383" s="113">
        <v>0.0016</v>
      </c>
      <c r="E383" s="2">
        <v>44819.0</v>
      </c>
      <c r="F383" s="1">
        <v>17877.4</v>
      </c>
      <c r="G383" s="3">
        <f t="shared" si="3"/>
        <v>-0.007017982365</v>
      </c>
      <c r="H383" s="113">
        <v>-0.007</v>
      </c>
    </row>
    <row r="384" ht="14.25" customHeight="1">
      <c r="A384" s="2">
        <v>44818.0</v>
      </c>
      <c r="B384" s="130">
        <v>2743.2</v>
      </c>
      <c r="C384" s="3">
        <f t="shared" si="2"/>
        <v>0.06623134328</v>
      </c>
      <c r="D384" s="113">
        <v>0.0662</v>
      </c>
      <c r="E384" s="2">
        <v>44818.0</v>
      </c>
      <c r="F384" s="1">
        <v>18003.75</v>
      </c>
      <c r="G384" s="3">
        <f t="shared" si="3"/>
        <v>-0.003669054596</v>
      </c>
      <c r="H384" s="113">
        <v>-0.0037</v>
      </c>
    </row>
    <row r="385" ht="14.25" customHeight="1">
      <c r="A385" s="2">
        <v>44817.0</v>
      </c>
      <c r="B385" s="130">
        <v>2572.8</v>
      </c>
      <c r="C385" s="3">
        <f t="shared" si="2"/>
        <v>0.02877021813</v>
      </c>
      <c r="D385" s="113">
        <v>0.0288</v>
      </c>
      <c r="E385" s="2">
        <v>44817.0</v>
      </c>
      <c r="F385" s="1">
        <v>18070.05</v>
      </c>
      <c r="G385" s="3">
        <f t="shared" si="3"/>
        <v>0.007454136432</v>
      </c>
      <c r="H385" s="113">
        <v>0.0075</v>
      </c>
    </row>
    <row r="386" ht="14.25" customHeight="1">
      <c r="A386" s="2">
        <v>44816.0</v>
      </c>
      <c r="B386" s="130">
        <v>2500.85</v>
      </c>
      <c r="C386" s="3">
        <f t="shared" si="2"/>
        <v>0.05717365573</v>
      </c>
      <c r="D386" s="113">
        <v>0.0572</v>
      </c>
      <c r="E386" s="2">
        <v>44816.0</v>
      </c>
      <c r="F386" s="1">
        <v>17936.35</v>
      </c>
      <c r="G386" s="3">
        <f t="shared" si="3"/>
        <v>0.005775695537</v>
      </c>
      <c r="H386" s="113">
        <v>0.0058</v>
      </c>
    </row>
    <row r="387" ht="14.25" customHeight="1">
      <c r="A387" s="2">
        <v>44813.0</v>
      </c>
      <c r="B387" s="130">
        <v>2365.6</v>
      </c>
      <c r="C387" s="3">
        <f t="shared" si="2"/>
        <v>-0.02294364248</v>
      </c>
      <c r="D387" s="113">
        <v>-0.0229</v>
      </c>
      <c r="E387" s="2">
        <v>44813.0</v>
      </c>
      <c r="F387" s="1">
        <v>17833.35</v>
      </c>
      <c r="G387" s="3">
        <f t="shared" si="3"/>
        <v>0.001943956739</v>
      </c>
      <c r="H387" s="113">
        <v>0.0019</v>
      </c>
    </row>
    <row r="388" ht="14.25" customHeight="1">
      <c r="A388" s="2">
        <v>44812.0</v>
      </c>
      <c r="B388" s="130">
        <v>2421.15</v>
      </c>
      <c r="C388" s="3">
        <f t="shared" si="2"/>
        <v>0.006568690627</v>
      </c>
      <c r="D388" s="113">
        <v>0.0066</v>
      </c>
      <c r="E388" s="2">
        <v>44812.0</v>
      </c>
      <c r="F388" s="1">
        <v>17798.75</v>
      </c>
      <c r="G388" s="3">
        <f t="shared" si="3"/>
        <v>0.009892535349</v>
      </c>
      <c r="H388" s="113">
        <v>0.0099</v>
      </c>
    </row>
    <row r="389" ht="14.25" customHeight="1">
      <c r="A389" s="2">
        <v>44811.0</v>
      </c>
      <c r="B389" s="130">
        <v>2405.35</v>
      </c>
      <c r="C389" s="3">
        <f t="shared" si="2"/>
        <v>0.03236120947</v>
      </c>
      <c r="D389" s="113">
        <v>0.0324</v>
      </c>
      <c r="E389" s="2">
        <v>44811.0</v>
      </c>
      <c r="F389" s="1">
        <v>17624.4</v>
      </c>
      <c r="G389" s="3">
        <f t="shared" si="3"/>
        <v>-0.001767144702</v>
      </c>
      <c r="H389" s="113">
        <v>-0.0018</v>
      </c>
    </row>
    <row r="390" ht="14.25" customHeight="1">
      <c r="A390" s="2">
        <v>44810.0</v>
      </c>
      <c r="B390" s="130">
        <v>2329.95</v>
      </c>
      <c r="C390" s="3">
        <f t="shared" si="2"/>
        <v>0.01826803313</v>
      </c>
      <c r="D390" s="113">
        <v>0.0183</v>
      </c>
      <c r="E390" s="2">
        <v>44810.0</v>
      </c>
      <c r="F390" s="1">
        <v>17655.6</v>
      </c>
      <c r="G390" s="3">
        <f t="shared" si="3"/>
        <v>-0.0005773868152</v>
      </c>
      <c r="H390" s="113">
        <v>-6.0E-4</v>
      </c>
    </row>
    <row r="391" ht="14.25" customHeight="1">
      <c r="A391" s="2">
        <v>44809.0</v>
      </c>
      <c r="B391" s="130">
        <v>2288.15</v>
      </c>
      <c r="C391" s="3">
        <f t="shared" si="2"/>
        <v>-0.0008296762079</v>
      </c>
      <c r="D391" s="113">
        <v>-8.0E-4</v>
      </c>
      <c r="E391" s="2">
        <v>44809.0</v>
      </c>
      <c r="F391" s="1">
        <v>17665.8</v>
      </c>
      <c r="G391" s="3">
        <f t="shared" si="3"/>
        <v>0.007203760665</v>
      </c>
      <c r="H391" s="113">
        <v>0.0072</v>
      </c>
    </row>
    <row r="392" ht="14.25" customHeight="1">
      <c r="A392" s="2">
        <v>44806.0</v>
      </c>
      <c r="B392" s="130">
        <v>2290.05</v>
      </c>
      <c r="C392" s="3">
        <f t="shared" si="2"/>
        <v>-0.002743484225</v>
      </c>
      <c r="D392" s="113">
        <v>-0.0027</v>
      </c>
      <c r="E392" s="2">
        <v>44806.0</v>
      </c>
      <c r="F392" s="1">
        <v>17539.45</v>
      </c>
      <c r="G392" s="3">
        <f t="shared" si="3"/>
        <v>-0.0001909615341</v>
      </c>
      <c r="H392" s="113">
        <v>-2.0E-4</v>
      </c>
    </row>
    <row r="393" ht="14.25" customHeight="1">
      <c r="A393" s="2">
        <v>44805.0</v>
      </c>
      <c r="B393" s="130">
        <v>2296.35</v>
      </c>
      <c r="C393" s="3">
        <f t="shared" si="2"/>
        <v>-0.001456711745</v>
      </c>
      <c r="D393" s="113">
        <v>-0.0015</v>
      </c>
      <c r="E393" s="2">
        <v>44805.0</v>
      </c>
      <c r="F393" s="1">
        <v>17542.8</v>
      </c>
      <c r="G393" s="3">
        <f t="shared" si="3"/>
        <v>-0.01219079581</v>
      </c>
      <c r="H393" s="113">
        <v>-0.0122</v>
      </c>
    </row>
    <row r="394" ht="14.25" customHeight="1">
      <c r="A394" s="2">
        <v>44803.0</v>
      </c>
      <c r="B394" s="130">
        <v>2299.7</v>
      </c>
      <c r="C394" s="3">
        <f t="shared" si="2"/>
        <v>0.004850126715</v>
      </c>
      <c r="D394" s="113">
        <v>0.0049</v>
      </c>
      <c r="E394" s="2">
        <v>44803.0</v>
      </c>
      <c r="F394" s="1">
        <v>17759.3</v>
      </c>
      <c r="G394" s="3">
        <f t="shared" si="3"/>
        <v>0.02578424181</v>
      </c>
      <c r="H394" s="113">
        <v>0.0258</v>
      </c>
    </row>
    <row r="395" ht="14.25" customHeight="1">
      <c r="A395" s="2">
        <v>44802.0</v>
      </c>
      <c r="B395" s="130">
        <v>2288.6</v>
      </c>
      <c r="C395" s="3">
        <f t="shared" si="2"/>
        <v>0.00135637716</v>
      </c>
      <c r="D395" s="113">
        <v>0.0014</v>
      </c>
      <c r="E395" s="2">
        <v>44802.0</v>
      </c>
      <c r="F395" s="1">
        <v>17312.9</v>
      </c>
      <c r="G395" s="3">
        <f t="shared" si="3"/>
        <v>-0.01400998924</v>
      </c>
      <c r="H395" s="113">
        <v>-0.014</v>
      </c>
    </row>
    <row r="396" ht="14.25" customHeight="1">
      <c r="A396" s="2">
        <v>44799.0</v>
      </c>
      <c r="B396" s="130">
        <v>2285.5</v>
      </c>
      <c r="C396" s="3">
        <f t="shared" si="2"/>
        <v>0.0005691270467</v>
      </c>
      <c r="D396" s="113">
        <v>6.0E-4</v>
      </c>
      <c r="E396" s="2">
        <v>44799.0</v>
      </c>
      <c r="F396" s="1">
        <v>17558.9</v>
      </c>
      <c r="G396" s="3">
        <f t="shared" si="3"/>
        <v>0.002080188558</v>
      </c>
      <c r="H396" s="113">
        <v>0.0021</v>
      </c>
    </row>
    <row r="397" ht="14.25" customHeight="1">
      <c r="A397" s="2">
        <v>44798.0</v>
      </c>
      <c r="B397" s="130">
        <v>2284.2</v>
      </c>
      <c r="C397" s="3">
        <f t="shared" si="2"/>
        <v>-0.007581517607</v>
      </c>
      <c r="D397" s="113">
        <v>-0.0076</v>
      </c>
      <c r="E397" s="2">
        <v>44798.0</v>
      </c>
      <c r="F397" s="1">
        <v>17522.45</v>
      </c>
      <c r="G397" s="3">
        <f t="shared" si="3"/>
        <v>-0.004686182011</v>
      </c>
      <c r="H397" s="113">
        <v>-0.0047</v>
      </c>
    </row>
    <row r="398" ht="14.25" customHeight="1">
      <c r="A398" s="2">
        <v>44797.0</v>
      </c>
      <c r="B398" s="130">
        <v>2301.65</v>
      </c>
      <c r="C398" s="3">
        <f t="shared" si="2"/>
        <v>0.002438971277</v>
      </c>
      <c r="D398" s="113">
        <v>0.0024</v>
      </c>
      <c r="E398" s="2">
        <v>44797.0</v>
      </c>
      <c r="F398" s="1">
        <v>17604.95</v>
      </c>
      <c r="G398" s="3">
        <f t="shared" si="3"/>
        <v>0.001561655526</v>
      </c>
      <c r="H398" s="113">
        <v>0.0016</v>
      </c>
    </row>
    <row r="399" ht="14.25" customHeight="1">
      <c r="A399" s="2">
        <v>44796.0</v>
      </c>
      <c r="B399" s="130">
        <v>2296.05</v>
      </c>
      <c r="C399" s="3">
        <f t="shared" si="2"/>
        <v>0.005738189623</v>
      </c>
      <c r="D399" s="113">
        <v>0.0057</v>
      </c>
      <c r="E399" s="2">
        <v>44796.0</v>
      </c>
      <c r="F399" s="1">
        <v>17577.5</v>
      </c>
      <c r="G399" s="3">
        <f t="shared" si="3"/>
        <v>0.004962637287</v>
      </c>
      <c r="H399" s="113">
        <v>0.005</v>
      </c>
    </row>
    <row r="400" ht="14.25" customHeight="1">
      <c r="A400" s="2">
        <v>44795.0</v>
      </c>
      <c r="B400" s="130">
        <v>2282.95</v>
      </c>
      <c r="C400" s="3">
        <f t="shared" si="2"/>
        <v>-0.02888316992</v>
      </c>
      <c r="D400" s="113">
        <v>-0.0289</v>
      </c>
      <c r="E400" s="2">
        <v>44795.0</v>
      </c>
      <c r="F400" s="1">
        <v>17490.7</v>
      </c>
      <c r="G400" s="3">
        <f t="shared" si="3"/>
        <v>-0.01507732938</v>
      </c>
      <c r="H400" s="113">
        <v>-0.0151</v>
      </c>
    </row>
    <row r="401" ht="14.25" customHeight="1">
      <c r="A401" s="2">
        <v>44792.0</v>
      </c>
      <c r="B401" s="130">
        <v>2350.85</v>
      </c>
      <c r="C401" s="3">
        <f t="shared" si="2"/>
        <v>0.01205415761</v>
      </c>
      <c r="D401" s="113">
        <v>0.0121</v>
      </c>
      <c r="E401" s="2">
        <v>44792.0</v>
      </c>
      <c r="F401" s="1">
        <v>17758.45</v>
      </c>
      <c r="G401" s="3">
        <f t="shared" si="3"/>
        <v>-0.01102943224</v>
      </c>
      <c r="H401" s="113">
        <v>-0.011</v>
      </c>
    </row>
    <row r="402" ht="14.25" customHeight="1">
      <c r="A402" s="2">
        <v>44791.0</v>
      </c>
      <c r="B402" s="130">
        <v>2322.85</v>
      </c>
      <c r="C402" s="3">
        <f t="shared" si="2"/>
        <v>0.01738825745</v>
      </c>
      <c r="D402" s="113">
        <v>0.0174</v>
      </c>
      <c r="E402" s="2">
        <v>44791.0</v>
      </c>
      <c r="F402" s="1">
        <v>17956.5</v>
      </c>
      <c r="G402" s="3">
        <f t="shared" si="3"/>
        <v>0.0006826699361</v>
      </c>
      <c r="H402" s="113">
        <v>7.0E-4</v>
      </c>
    </row>
    <row r="403" ht="14.25" customHeight="1">
      <c r="A403" s="2">
        <v>44790.0</v>
      </c>
      <c r="B403" s="130">
        <v>2283.15</v>
      </c>
      <c r="C403" s="3">
        <f t="shared" si="2"/>
        <v>0.00519514826</v>
      </c>
      <c r="D403" s="113">
        <v>0.0052</v>
      </c>
      <c r="E403" s="2">
        <v>44790.0</v>
      </c>
      <c r="F403" s="1">
        <v>17944.25</v>
      </c>
      <c r="G403" s="3">
        <f t="shared" si="3"/>
        <v>0.006675923199</v>
      </c>
      <c r="H403" s="113">
        <v>0.0067</v>
      </c>
    </row>
    <row r="404" ht="14.25" customHeight="1">
      <c r="A404" s="2">
        <v>44789.0</v>
      </c>
      <c r="B404" s="130">
        <v>2271.35</v>
      </c>
      <c r="C404" s="3">
        <f t="shared" si="2"/>
        <v>0.01963997127</v>
      </c>
      <c r="D404" s="113">
        <v>0.0196</v>
      </c>
      <c r="E404" s="2">
        <v>44789.0</v>
      </c>
      <c r="F404" s="1">
        <v>17825.25</v>
      </c>
      <c r="G404" s="3">
        <f t="shared" si="3"/>
        <v>0.007181541574</v>
      </c>
      <c r="H404" s="113">
        <v>0.0072</v>
      </c>
    </row>
    <row r="405" ht="14.25" customHeight="1">
      <c r="A405" s="2">
        <v>44785.0</v>
      </c>
      <c r="B405" s="130">
        <v>2227.6</v>
      </c>
      <c r="C405" s="3">
        <f t="shared" si="2"/>
        <v>-0.0005832473417</v>
      </c>
      <c r="D405" s="113">
        <v>-6.0E-4</v>
      </c>
      <c r="E405" s="2">
        <v>44785.0</v>
      </c>
      <c r="F405" s="1">
        <v>17698.15</v>
      </c>
      <c r="G405" s="3">
        <f t="shared" si="3"/>
        <v>0.00221699983</v>
      </c>
      <c r="H405" s="113">
        <v>0.0022</v>
      </c>
    </row>
    <row r="406" ht="14.25" customHeight="1">
      <c r="A406" s="2">
        <v>44784.0</v>
      </c>
      <c r="B406" s="130">
        <v>2228.9</v>
      </c>
      <c r="C406" s="3">
        <f t="shared" si="2"/>
        <v>0.0008531656938</v>
      </c>
      <c r="D406" s="113">
        <v>9.0E-4</v>
      </c>
      <c r="E406" s="2">
        <v>44784.0</v>
      </c>
      <c r="F406" s="1">
        <v>17659.0</v>
      </c>
      <c r="G406" s="3">
        <f t="shared" si="3"/>
        <v>0.007085929369</v>
      </c>
      <c r="H406" s="113">
        <v>0.0071</v>
      </c>
    </row>
    <row r="407" ht="14.25" customHeight="1">
      <c r="A407" s="2">
        <v>44783.0</v>
      </c>
      <c r="B407" s="130">
        <v>2227.0</v>
      </c>
      <c r="C407" s="3">
        <f t="shared" si="2"/>
        <v>0.001078845635</v>
      </c>
      <c r="D407" s="113">
        <v>0.0011</v>
      </c>
      <c r="E407" s="2">
        <v>44783.0</v>
      </c>
      <c r="F407" s="1">
        <v>17534.75</v>
      </c>
      <c r="G407" s="3">
        <f t="shared" si="3"/>
        <v>0.0005506387981</v>
      </c>
      <c r="H407" s="113">
        <v>6.0E-4</v>
      </c>
    </row>
    <row r="408" ht="14.25" customHeight="1">
      <c r="A408" s="2">
        <v>44781.0</v>
      </c>
      <c r="B408" s="130">
        <v>2224.6</v>
      </c>
      <c r="C408" s="3">
        <f t="shared" si="2"/>
        <v>-0.0133936491</v>
      </c>
      <c r="D408" s="113">
        <v>-0.0134</v>
      </c>
      <c r="E408" s="2">
        <v>44781.0</v>
      </c>
      <c r="F408" s="1">
        <v>17525.1</v>
      </c>
      <c r="G408" s="3">
        <f t="shared" si="3"/>
        <v>0.007334387125</v>
      </c>
      <c r="H408" s="113">
        <v>0.0073</v>
      </c>
    </row>
    <row r="409" ht="14.25" customHeight="1">
      <c r="A409" s="2">
        <v>44778.0</v>
      </c>
      <c r="B409" s="130">
        <v>2254.8</v>
      </c>
      <c r="C409" s="3">
        <f t="shared" si="2"/>
        <v>0.01462448814</v>
      </c>
      <c r="D409" s="113">
        <v>0.0146</v>
      </c>
      <c r="E409" s="2">
        <v>44778.0</v>
      </c>
      <c r="F409" s="1">
        <v>17397.5</v>
      </c>
      <c r="G409" s="3">
        <f t="shared" si="3"/>
        <v>0.000891727074</v>
      </c>
      <c r="H409" s="113">
        <v>9.0E-4</v>
      </c>
    </row>
    <row r="410" ht="14.25" customHeight="1">
      <c r="A410" s="2">
        <v>44777.0</v>
      </c>
      <c r="B410" s="130">
        <v>2222.3</v>
      </c>
      <c r="C410" s="3">
        <f t="shared" si="2"/>
        <v>-0.006304775532</v>
      </c>
      <c r="D410" s="113">
        <v>-0.0063</v>
      </c>
      <c r="E410" s="2">
        <v>44777.0</v>
      </c>
      <c r="F410" s="1">
        <v>17382.0</v>
      </c>
      <c r="G410" s="3">
        <f t="shared" si="3"/>
        <v>-0.0003536891504</v>
      </c>
      <c r="H410" s="113">
        <v>-4.0E-4</v>
      </c>
    </row>
    <row r="411" ht="14.25" customHeight="1">
      <c r="A411" s="2">
        <v>44776.0</v>
      </c>
      <c r="B411" s="130">
        <v>2236.4</v>
      </c>
      <c r="C411" s="3">
        <f t="shared" si="2"/>
        <v>0.003927906089</v>
      </c>
      <c r="D411" s="113">
        <v>0.0039</v>
      </c>
      <c r="E411" s="2">
        <v>44776.0</v>
      </c>
      <c r="F411" s="1">
        <v>17388.15</v>
      </c>
      <c r="G411" s="3">
        <f t="shared" si="3"/>
        <v>0.002461740687</v>
      </c>
      <c r="H411" s="113">
        <v>0.0025</v>
      </c>
    </row>
    <row r="412" ht="14.25" customHeight="1">
      <c r="A412" s="2">
        <v>44775.0</v>
      </c>
      <c r="B412" s="130">
        <v>2227.65</v>
      </c>
      <c r="C412" s="3">
        <f t="shared" si="2"/>
        <v>0.0004940378613</v>
      </c>
      <c r="D412" s="113">
        <v>5.0E-4</v>
      </c>
      <c r="E412" s="2">
        <v>44775.0</v>
      </c>
      <c r="F412" s="1">
        <v>17345.45</v>
      </c>
      <c r="G412" s="3">
        <f t="shared" si="3"/>
        <v>0.0003114177871</v>
      </c>
      <c r="H412" s="113">
        <v>3.0E-4</v>
      </c>
    </row>
    <row r="413" ht="14.25" customHeight="1">
      <c r="A413" s="2">
        <v>44774.0</v>
      </c>
      <c r="B413" s="130">
        <v>2226.55</v>
      </c>
      <c r="C413" s="3">
        <f t="shared" si="2"/>
        <v>-0.0003816108467</v>
      </c>
      <c r="D413" s="113">
        <v>-4.0E-4</v>
      </c>
      <c r="E413" s="2">
        <v>44774.0</v>
      </c>
      <c r="F413" s="1">
        <v>17340.05</v>
      </c>
      <c r="G413" s="3">
        <f t="shared" si="3"/>
        <v>0.01059548614</v>
      </c>
      <c r="H413" s="113">
        <v>0.0106</v>
      </c>
    </row>
    <row r="414" ht="14.25" customHeight="1">
      <c r="A414" s="2">
        <v>44771.0</v>
      </c>
      <c r="B414" s="130">
        <v>2227.4</v>
      </c>
      <c r="C414" s="3">
        <f t="shared" si="2"/>
        <v>0.02139172303</v>
      </c>
      <c r="D414" s="113">
        <v>0.0214</v>
      </c>
      <c r="E414" s="2">
        <v>44771.0</v>
      </c>
      <c r="F414" s="1">
        <v>17158.25</v>
      </c>
      <c r="G414" s="3">
        <f t="shared" si="3"/>
        <v>0.01350593044</v>
      </c>
      <c r="H414" s="113">
        <v>0.0135</v>
      </c>
    </row>
    <row r="415" ht="14.25" customHeight="1">
      <c r="A415" s="2">
        <v>44770.0</v>
      </c>
      <c r="B415" s="130">
        <v>2180.75</v>
      </c>
      <c r="C415" s="3">
        <f t="shared" si="2"/>
        <v>-0.004337404406</v>
      </c>
      <c r="D415" s="113">
        <v>-0.0043</v>
      </c>
      <c r="E415" s="2">
        <v>44770.0</v>
      </c>
      <c r="F415" s="1">
        <v>16929.6</v>
      </c>
      <c r="G415" s="3">
        <f t="shared" si="3"/>
        <v>0.01729380235</v>
      </c>
      <c r="H415" s="113">
        <v>0.0173</v>
      </c>
    </row>
    <row r="416" ht="14.25" customHeight="1">
      <c r="A416" s="2">
        <v>44769.0</v>
      </c>
      <c r="B416" s="130">
        <v>2190.25</v>
      </c>
      <c r="C416" s="3">
        <f t="shared" si="2"/>
        <v>0.004840115612</v>
      </c>
      <c r="D416" s="113">
        <v>0.0048</v>
      </c>
      <c r="E416" s="2">
        <v>44769.0</v>
      </c>
      <c r="F416" s="1">
        <v>16641.8</v>
      </c>
      <c r="G416" s="3">
        <f t="shared" si="3"/>
        <v>0.009582106122</v>
      </c>
      <c r="H416" s="113">
        <v>0.0096</v>
      </c>
    </row>
    <row r="417" ht="14.25" customHeight="1">
      <c r="A417" s="2">
        <v>44768.0</v>
      </c>
      <c r="B417" s="130">
        <v>2179.7</v>
      </c>
      <c r="C417" s="3">
        <f t="shared" si="2"/>
        <v>-0.01122729025</v>
      </c>
      <c r="D417" s="113">
        <v>-0.0112</v>
      </c>
      <c r="E417" s="2">
        <v>44768.0</v>
      </c>
      <c r="F417" s="1">
        <v>16483.85</v>
      </c>
      <c r="G417" s="3">
        <f t="shared" si="3"/>
        <v>-0.00884793458</v>
      </c>
      <c r="H417" s="113">
        <v>-0.0088</v>
      </c>
    </row>
    <row r="418" ht="14.25" customHeight="1">
      <c r="A418" s="2">
        <v>44767.0</v>
      </c>
      <c r="B418" s="130">
        <v>2204.45</v>
      </c>
      <c r="C418" s="3">
        <f t="shared" si="2"/>
        <v>0.005702684824</v>
      </c>
      <c r="D418" s="113">
        <v>0.0057</v>
      </c>
      <c r="E418" s="2">
        <v>44767.0</v>
      </c>
      <c r="F418" s="1">
        <v>16631.0</v>
      </c>
      <c r="G418" s="3">
        <f t="shared" si="3"/>
        <v>-0.005290245792</v>
      </c>
      <c r="H418" s="113">
        <v>-0.0053</v>
      </c>
    </row>
    <row r="419" ht="14.25" customHeight="1">
      <c r="A419" s="2">
        <v>44764.0</v>
      </c>
      <c r="B419" s="130">
        <v>2191.95</v>
      </c>
      <c r="C419" s="3">
        <f t="shared" si="2"/>
        <v>0.008001655515</v>
      </c>
      <c r="D419" s="113">
        <v>0.008</v>
      </c>
      <c r="E419" s="2">
        <v>44764.0</v>
      </c>
      <c r="F419" s="1">
        <v>16719.45</v>
      </c>
      <c r="G419" s="3">
        <f t="shared" si="3"/>
        <v>0.006877343009</v>
      </c>
      <c r="H419" s="113">
        <v>0.0069</v>
      </c>
    </row>
    <row r="420" ht="14.25" customHeight="1">
      <c r="A420" s="2">
        <v>44763.0</v>
      </c>
      <c r="B420" s="130">
        <v>2174.55</v>
      </c>
      <c r="C420" s="3">
        <f t="shared" si="2"/>
        <v>0.007249062022</v>
      </c>
      <c r="D420" s="113">
        <v>0.0072</v>
      </c>
      <c r="E420" s="2">
        <v>44763.0</v>
      </c>
      <c r="F420" s="1">
        <v>16605.25</v>
      </c>
      <c r="G420" s="3">
        <f t="shared" si="3"/>
        <v>0.005108695981</v>
      </c>
      <c r="H420" s="113">
        <v>0.0051</v>
      </c>
    </row>
    <row r="421" ht="14.25" customHeight="1">
      <c r="A421" s="2">
        <v>44762.0</v>
      </c>
      <c r="B421" s="130">
        <v>2158.9</v>
      </c>
      <c r="C421" s="3">
        <f t="shared" si="2"/>
        <v>-0.00456473626</v>
      </c>
      <c r="D421" s="113">
        <v>-0.0046</v>
      </c>
      <c r="E421" s="2">
        <v>44762.0</v>
      </c>
      <c r="F421" s="1">
        <v>16520.85</v>
      </c>
      <c r="G421" s="3">
        <f t="shared" si="3"/>
        <v>0.01103390033</v>
      </c>
      <c r="H421" s="113">
        <v>0.011</v>
      </c>
    </row>
    <row r="422" ht="14.25" customHeight="1">
      <c r="A422" s="2">
        <v>44761.0</v>
      </c>
      <c r="B422" s="130">
        <v>2168.8</v>
      </c>
      <c r="C422" s="3">
        <f t="shared" si="2"/>
        <v>-0.002391904324</v>
      </c>
      <c r="D422" s="113">
        <v>-0.0024</v>
      </c>
      <c r="E422" s="2">
        <v>44761.0</v>
      </c>
      <c r="F422" s="1">
        <v>16340.55</v>
      </c>
      <c r="G422" s="3">
        <f t="shared" si="3"/>
        <v>0.003811776269</v>
      </c>
      <c r="H422" s="113">
        <v>0.0038</v>
      </c>
    </row>
    <row r="423" ht="14.25" customHeight="1">
      <c r="A423" s="2">
        <v>44760.0</v>
      </c>
      <c r="B423" s="130">
        <v>2174.0</v>
      </c>
      <c r="C423" s="3">
        <f t="shared" si="2"/>
        <v>0.01572172775</v>
      </c>
      <c r="D423" s="113">
        <v>0.0157</v>
      </c>
      <c r="E423" s="2">
        <v>44760.0</v>
      </c>
      <c r="F423" s="1">
        <v>16278.5</v>
      </c>
      <c r="G423" s="3">
        <f t="shared" si="3"/>
        <v>0.0142873165</v>
      </c>
      <c r="H423" s="113">
        <v>0.0143</v>
      </c>
    </row>
    <row r="424" ht="14.25" customHeight="1">
      <c r="A424" s="2">
        <v>44757.0</v>
      </c>
      <c r="B424" s="130">
        <v>2140.35</v>
      </c>
      <c r="C424" s="3">
        <f t="shared" si="2"/>
        <v>-0.009234828496</v>
      </c>
      <c r="D424" s="113">
        <v>-0.0092</v>
      </c>
      <c r="E424" s="2">
        <v>44757.0</v>
      </c>
      <c r="F424" s="1">
        <v>16049.2</v>
      </c>
      <c r="G424" s="3">
        <f t="shared" si="3"/>
        <v>0.00693597011</v>
      </c>
      <c r="H424" s="113">
        <v>0.0069</v>
      </c>
    </row>
    <row r="425" ht="14.25" customHeight="1">
      <c r="A425" s="2">
        <v>44756.0</v>
      </c>
      <c r="B425" s="130">
        <v>2160.3</v>
      </c>
      <c r="C425" s="3">
        <f t="shared" si="2"/>
        <v>-0.006096018035</v>
      </c>
      <c r="D425" s="113">
        <v>-0.0061</v>
      </c>
      <c r="E425" s="2">
        <v>44756.0</v>
      </c>
      <c r="F425" s="1">
        <v>15938.65</v>
      </c>
      <c r="G425" s="3">
        <f t="shared" si="3"/>
        <v>-0.001753655275</v>
      </c>
      <c r="H425" s="113">
        <v>-0.0018</v>
      </c>
    </row>
    <row r="426" ht="14.25" customHeight="1">
      <c r="A426" s="2">
        <v>44755.0</v>
      </c>
      <c r="B426" s="130">
        <v>2173.55</v>
      </c>
      <c r="C426" s="3">
        <f t="shared" si="2"/>
        <v>0.002906909678</v>
      </c>
      <c r="D426" s="113">
        <v>0.0029</v>
      </c>
      <c r="E426" s="2">
        <v>44755.0</v>
      </c>
      <c r="F426" s="1">
        <v>15966.65</v>
      </c>
      <c r="G426" s="3">
        <f t="shared" si="3"/>
        <v>-0.00570732892</v>
      </c>
      <c r="H426" s="113">
        <v>-0.0057</v>
      </c>
    </row>
    <row r="427" ht="14.25" customHeight="1">
      <c r="A427" s="2">
        <v>44754.0</v>
      </c>
      <c r="B427" s="130">
        <v>2167.25</v>
      </c>
      <c r="C427" s="3">
        <f t="shared" si="2"/>
        <v>-0.007805704345</v>
      </c>
      <c r="D427" s="113">
        <v>-0.0078</v>
      </c>
      <c r="E427" s="2">
        <v>44754.0</v>
      </c>
      <c r="F427" s="1">
        <v>16058.3</v>
      </c>
      <c r="G427" s="3">
        <f t="shared" si="3"/>
        <v>-0.009724963</v>
      </c>
      <c r="H427" s="113">
        <v>-0.0097</v>
      </c>
    </row>
    <row r="428" ht="14.25" customHeight="1">
      <c r="A428" s="2">
        <v>44753.0</v>
      </c>
      <c r="B428" s="130">
        <v>2184.3</v>
      </c>
      <c r="C428" s="3">
        <f t="shared" si="2"/>
        <v>0.006891465185</v>
      </c>
      <c r="D428" s="113">
        <v>0.0069</v>
      </c>
      <c r="E428" s="2">
        <v>44753.0</v>
      </c>
      <c r="F428" s="1">
        <v>16216.0</v>
      </c>
      <c r="G428" s="3">
        <f t="shared" si="3"/>
        <v>-0.0002835900028</v>
      </c>
      <c r="H428" s="113">
        <v>-3.0E-4</v>
      </c>
    </row>
    <row r="429" ht="14.25" customHeight="1">
      <c r="A429" s="2">
        <v>44750.0</v>
      </c>
      <c r="B429" s="130">
        <v>2169.35</v>
      </c>
      <c r="C429" s="3">
        <f t="shared" si="2"/>
        <v>0.00046118016</v>
      </c>
      <c r="D429" s="113">
        <v>5.0E-4</v>
      </c>
      <c r="E429" s="2">
        <v>44750.0</v>
      </c>
      <c r="F429" s="1">
        <v>16220.6</v>
      </c>
      <c r="G429" s="3">
        <f t="shared" si="3"/>
        <v>0.005436096424</v>
      </c>
      <c r="H429" s="113">
        <v>0.0054</v>
      </c>
    </row>
    <row r="430" ht="14.25" customHeight="1">
      <c r="A430" s="2">
        <v>44749.0</v>
      </c>
      <c r="B430" s="130">
        <v>2168.35</v>
      </c>
      <c r="C430" s="3">
        <f t="shared" si="2"/>
        <v>-0.002759445351</v>
      </c>
      <c r="D430" s="113">
        <v>-0.0028</v>
      </c>
      <c r="E430" s="2">
        <v>44749.0</v>
      </c>
      <c r="F430" s="1">
        <v>16132.9</v>
      </c>
      <c r="G430" s="3">
        <f t="shared" si="3"/>
        <v>0.008949455278</v>
      </c>
      <c r="H430" s="113">
        <v>0.0089</v>
      </c>
    </row>
    <row r="431" ht="14.25" customHeight="1">
      <c r="A431" s="2">
        <v>44748.0</v>
      </c>
      <c r="B431" s="130">
        <v>2174.35</v>
      </c>
      <c r="C431" s="3">
        <f t="shared" si="2"/>
        <v>0.01224366286</v>
      </c>
      <c r="D431" s="113">
        <v>0.0122</v>
      </c>
      <c r="E431" s="2">
        <v>44748.0</v>
      </c>
      <c r="F431" s="1">
        <v>15989.8</v>
      </c>
      <c r="G431" s="3">
        <f t="shared" si="3"/>
        <v>0.01131817707</v>
      </c>
      <c r="H431" s="113">
        <v>0.0113</v>
      </c>
    </row>
    <row r="432" ht="14.25" customHeight="1">
      <c r="A432" s="2">
        <v>44747.0</v>
      </c>
      <c r="B432" s="130">
        <v>2148.05</v>
      </c>
      <c r="C432" s="3">
        <f t="shared" si="2"/>
        <v>-0.007645754412</v>
      </c>
      <c r="D432" s="113">
        <v>-0.0076</v>
      </c>
      <c r="E432" s="2">
        <v>44747.0</v>
      </c>
      <c r="F432" s="1">
        <v>15810.85</v>
      </c>
      <c r="G432" s="3">
        <f t="shared" si="3"/>
        <v>-0.00154717136</v>
      </c>
      <c r="H432" s="113">
        <v>-0.0015</v>
      </c>
    </row>
    <row r="433" ht="14.25" customHeight="1">
      <c r="A433" s="2">
        <v>44746.0</v>
      </c>
      <c r="B433" s="130">
        <v>2164.6</v>
      </c>
      <c r="C433" s="3">
        <f t="shared" si="2"/>
        <v>-0.001153615431</v>
      </c>
      <c r="D433" s="113">
        <v>-0.0012</v>
      </c>
      <c r="E433" s="2">
        <v>44746.0</v>
      </c>
      <c r="F433" s="1">
        <v>15835.35</v>
      </c>
      <c r="G433" s="3">
        <f t="shared" si="3"/>
        <v>0.005288200583</v>
      </c>
      <c r="H433" s="113">
        <v>0.0053</v>
      </c>
    </row>
    <row r="434" ht="14.25" customHeight="1">
      <c r="A434" s="2">
        <v>44743.0</v>
      </c>
      <c r="B434" s="130">
        <v>2167.1</v>
      </c>
      <c r="C434" s="3">
        <f t="shared" si="2"/>
        <v>0.02127759844</v>
      </c>
      <c r="D434" s="113">
        <v>0.0213</v>
      </c>
      <c r="E434" s="2">
        <v>44743.0</v>
      </c>
      <c r="F434" s="1">
        <v>15752.05</v>
      </c>
      <c r="G434" s="3">
        <f t="shared" si="3"/>
        <v>-0.001787043931</v>
      </c>
      <c r="H434" s="113">
        <v>-0.0018</v>
      </c>
    </row>
    <row r="435" ht="14.25" customHeight="1">
      <c r="A435" s="2">
        <v>44742.0</v>
      </c>
      <c r="B435" s="130">
        <v>2121.95</v>
      </c>
      <c r="C435" s="3">
        <f t="shared" si="2"/>
        <v>-0.01545064378</v>
      </c>
      <c r="D435" s="113">
        <v>-0.0155</v>
      </c>
      <c r="E435" s="2">
        <v>44742.0</v>
      </c>
      <c r="F435" s="1">
        <v>15780.25</v>
      </c>
      <c r="G435" s="3">
        <f t="shared" si="3"/>
        <v>-0.001193105936</v>
      </c>
      <c r="H435" s="113">
        <v>-0.0012</v>
      </c>
    </row>
    <row r="436" ht="14.25" customHeight="1">
      <c r="A436" s="2">
        <v>44741.0</v>
      </c>
      <c r="B436" s="130">
        <v>2155.25</v>
      </c>
      <c r="C436" s="3">
        <f t="shared" si="2"/>
        <v>0.01280545113</v>
      </c>
      <c r="D436" s="113">
        <v>0.0128</v>
      </c>
      <c r="E436" s="2">
        <v>44741.0</v>
      </c>
      <c r="F436" s="1">
        <v>15799.1</v>
      </c>
      <c r="G436" s="3">
        <f t="shared" si="3"/>
        <v>-0.003223934083</v>
      </c>
      <c r="H436" s="113">
        <v>-0.0032</v>
      </c>
    </row>
    <row r="437" ht="14.25" customHeight="1">
      <c r="A437" s="2">
        <v>44740.0</v>
      </c>
      <c r="B437" s="130">
        <v>2128.0</v>
      </c>
      <c r="C437" s="3">
        <f t="shared" si="2"/>
        <v>0.005742373042</v>
      </c>
      <c r="D437" s="113">
        <v>0.0057</v>
      </c>
      <c r="E437" s="2">
        <v>44740.0</v>
      </c>
      <c r="F437" s="1">
        <v>15850.2</v>
      </c>
      <c r="G437" s="3">
        <f t="shared" si="3"/>
        <v>0.001146408709</v>
      </c>
      <c r="H437" s="113">
        <v>0.0011</v>
      </c>
    </row>
    <row r="438" ht="14.25" customHeight="1">
      <c r="A438" s="2">
        <v>44739.0</v>
      </c>
      <c r="B438" s="130">
        <v>2115.85</v>
      </c>
      <c r="C438" s="3">
        <f t="shared" si="2"/>
        <v>0.008411972167</v>
      </c>
      <c r="D438" s="113">
        <v>0.0084</v>
      </c>
      <c r="E438" s="2">
        <v>44739.0</v>
      </c>
      <c r="F438" s="1">
        <v>15832.05</v>
      </c>
      <c r="G438" s="3">
        <f t="shared" si="3"/>
        <v>0.008459002819</v>
      </c>
      <c r="H438" s="113">
        <v>0.0085</v>
      </c>
    </row>
    <row r="439" ht="14.25" customHeight="1">
      <c r="A439" s="2">
        <v>44736.0</v>
      </c>
      <c r="B439" s="130">
        <v>2098.2</v>
      </c>
      <c r="C439" s="3">
        <f t="shared" si="2"/>
        <v>0.003731343284</v>
      </c>
      <c r="D439" s="113">
        <v>0.0037</v>
      </c>
      <c r="E439" s="2">
        <v>44736.0</v>
      </c>
      <c r="F439" s="1">
        <v>15699.25</v>
      </c>
      <c r="G439" s="3">
        <f t="shared" si="3"/>
        <v>0.009166497929</v>
      </c>
      <c r="H439" s="113">
        <v>0.0092</v>
      </c>
    </row>
    <row r="440" ht="14.25" customHeight="1">
      <c r="A440" s="2">
        <v>44735.0</v>
      </c>
      <c r="B440" s="130">
        <v>2090.4</v>
      </c>
      <c r="C440" s="3">
        <f t="shared" si="2"/>
        <v>0.01362556369</v>
      </c>
      <c r="D440" s="113">
        <v>0.0136</v>
      </c>
      <c r="E440" s="2">
        <v>44735.0</v>
      </c>
      <c r="F440" s="1">
        <v>15556.65</v>
      </c>
      <c r="G440" s="3">
        <f t="shared" si="3"/>
        <v>0.009300409387</v>
      </c>
      <c r="H440" s="113">
        <v>0.0093</v>
      </c>
    </row>
    <row r="441" ht="14.25" customHeight="1">
      <c r="A441" s="2">
        <v>44734.0</v>
      </c>
      <c r="B441" s="130">
        <v>2062.3</v>
      </c>
      <c r="C441" s="3">
        <f t="shared" si="2"/>
        <v>-0.0114799281</v>
      </c>
      <c r="D441" s="113">
        <v>-0.0115</v>
      </c>
      <c r="E441" s="2">
        <v>44734.0</v>
      </c>
      <c r="F441" s="1">
        <v>15413.3</v>
      </c>
      <c r="G441" s="3">
        <f t="shared" si="3"/>
        <v>-0.01441926491</v>
      </c>
      <c r="H441" s="113">
        <v>-0.0144</v>
      </c>
    </row>
    <row r="442" ht="14.25" customHeight="1">
      <c r="A442" s="2">
        <v>44733.0</v>
      </c>
      <c r="B442" s="130">
        <v>2086.25</v>
      </c>
      <c r="C442" s="3">
        <f t="shared" si="2"/>
        <v>0.01254610755</v>
      </c>
      <c r="D442" s="113">
        <v>0.0125</v>
      </c>
      <c r="E442" s="2">
        <v>44733.0</v>
      </c>
      <c r="F442" s="1">
        <v>15638.8</v>
      </c>
      <c r="G442" s="3">
        <f t="shared" si="3"/>
        <v>0.0188043765</v>
      </c>
      <c r="H442" s="113">
        <v>0.0188</v>
      </c>
    </row>
    <row r="443" ht="14.25" customHeight="1">
      <c r="A443" s="2">
        <v>44732.0</v>
      </c>
      <c r="B443" s="130">
        <v>2060.4</v>
      </c>
      <c r="C443" s="3">
        <f t="shared" si="2"/>
        <v>0.002578949929</v>
      </c>
      <c r="D443" s="113">
        <v>0.0026</v>
      </c>
      <c r="E443" s="2">
        <v>44732.0</v>
      </c>
      <c r="F443" s="1">
        <v>15350.15</v>
      </c>
      <c r="G443" s="3">
        <f t="shared" si="3"/>
        <v>0.003704188054</v>
      </c>
      <c r="H443" s="113">
        <v>0.0037</v>
      </c>
    </row>
    <row r="444" ht="14.25" customHeight="1">
      <c r="A444" s="2">
        <v>44729.0</v>
      </c>
      <c r="B444" s="130">
        <v>2055.1</v>
      </c>
      <c r="C444" s="3">
        <f t="shared" si="2"/>
        <v>-0.01398584623</v>
      </c>
      <c r="D444" s="113">
        <v>-0.014</v>
      </c>
      <c r="E444" s="2">
        <v>44729.0</v>
      </c>
      <c r="F444" s="1">
        <v>15293.5</v>
      </c>
      <c r="G444" s="3">
        <f t="shared" si="3"/>
        <v>-0.004368318946</v>
      </c>
      <c r="H444" s="113">
        <v>-0.0044</v>
      </c>
    </row>
    <row r="445" ht="14.25" customHeight="1">
      <c r="A445" s="2">
        <v>44728.0</v>
      </c>
      <c r="B445" s="130">
        <v>2084.25</v>
      </c>
      <c r="C445" s="3">
        <f t="shared" si="2"/>
        <v>-0.0180905943</v>
      </c>
      <c r="D445" s="113">
        <v>-0.0181</v>
      </c>
      <c r="E445" s="2">
        <v>44728.0</v>
      </c>
      <c r="F445" s="1">
        <v>15360.6</v>
      </c>
      <c r="G445" s="3">
        <f t="shared" si="3"/>
        <v>-0.02112839859</v>
      </c>
      <c r="H445" s="113">
        <v>-0.0211</v>
      </c>
    </row>
    <row r="446" ht="14.25" customHeight="1">
      <c r="A446" s="2">
        <v>44727.0</v>
      </c>
      <c r="B446" s="130">
        <v>2122.65</v>
      </c>
      <c r="C446" s="3">
        <f t="shared" si="2"/>
        <v>0.003095316856</v>
      </c>
      <c r="D446" s="113">
        <v>0.0031</v>
      </c>
      <c r="E446" s="2">
        <v>44727.0</v>
      </c>
      <c r="F446" s="1">
        <v>15692.15</v>
      </c>
      <c r="G446" s="3">
        <f t="shared" si="3"/>
        <v>-0.002539393978</v>
      </c>
      <c r="H446" s="113">
        <v>-0.0025</v>
      </c>
    </row>
    <row r="447" ht="14.25" customHeight="1">
      <c r="A447" s="2">
        <v>44726.0</v>
      </c>
      <c r="B447" s="130">
        <v>2116.1</v>
      </c>
      <c r="C447" s="3">
        <f t="shared" si="2"/>
        <v>-0.002427813789</v>
      </c>
      <c r="D447" s="113">
        <v>-0.0024</v>
      </c>
      <c r="E447" s="2">
        <v>44726.0</v>
      </c>
      <c r="F447" s="1">
        <v>15732.1</v>
      </c>
      <c r="G447" s="3">
        <f t="shared" si="3"/>
        <v>-0.002681559996</v>
      </c>
      <c r="H447" s="113">
        <v>-0.0027</v>
      </c>
    </row>
    <row r="448" ht="14.25" customHeight="1">
      <c r="A448" s="2">
        <v>44725.0</v>
      </c>
      <c r="B448" s="130">
        <v>2121.25</v>
      </c>
      <c r="C448" s="3">
        <f t="shared" si="2"/>
        <v>-0.006626393182</v>
      </c>
      <c r="D448" s="113">
        <v>-0.0066</v>
      </c>
      <c r="E448" s="2">
        <v>44725.0</v>
      </c>
      <c r="F448" s="1">
        <v>15774.4</v>
      </c>
      <c r="G448" s="3">
        <f t="shared" si="3"/>
        <v>-0.02637978496</v>
      </c>
      <c r="H448" s="113">
        <v>-0.0264</v>
      </c>
    </row>
    <row r="449" ht="14.25" customHeight="1">
      <c r="A449" s="2">
        <v>44722.0</v>
      </c>
      <c r="B449" s="130">
        <v>2135.4</v>
      </c>
      <c r="C449" s="3">
        <f t="shared" si="2"/>
        <v>-0.001262803424</v>
      </c>
      <c r="D449" s="113">
        <v>-0.0013</v>
      </c>
      <c r="E449" s="2">
        <v>44722.0</v>
      </c>
      <c r="F449" s="1">
        <v>16201.8</v>
      </c>
      <c r="G449" s="3">
        <f t="shared" si="3"/>
        <v>-0.01676770987</v>
      </c>
      <c r="H449" s="113">
        <v>-0.0168</v>
      </c>
    </row>
    <row r="450" ht="14.25" customHeight="1">
      <c r="A450" s="2">
        <v>44721.0</v>
      </c>
      <c r="B450" s="130">
        <v>2138.1</v>
      </c>
      <c r="C450" s="3">
        <f t="shared" si="2"/>
        <v>0.001217513463</v>
      </c>
      <c r="D450" s="113">
        <v>0.0012</v>
      </c>
      <c r="E450" s="2">
        <v>44721.0</v>
      </c>
      <c r="F450" s="1">
        <v>16478.1</v>
      </c>
      <c r="G450" s="3">
        <f t="shared" si="3"/>
        <v>0.007449751624</v>
      </c>
      <c r="H450" s="113">
        <v>0.0074</v>
      </c>
    </row>
    <row r="451" ht="14.25" customHeight="1">
      <c r="A451" s="2">
        <v>44720.0</v>
      </c>
      <c r="B451" s="130">
        <v>2135.5</v>
      </c>
      <c r="C451" s="3">
        <f t="shared" si="2"/>
        <v>-0.00133280333</v>
      </c>
      <c r="D451" s="113">
        <v>-0.0013</v>
      </c>
      <c r="E451" s="2">
        <v>44720.0</v>
      </c>
      <c r="F451" s="1">
        <v>16356.25</v>
      </c>
      <c r="G451" s="3">
        <f t="shared" si="3"/>
        <v>-0.003660984324</v>
      </c>
      <c r="H451" s="113">
        <v>-0.0037</v>
      </c>
    </row>
    <row r="452" ht="14.25" customHeight="1">
      <c r="A452" s="2">
        <v>44719.0</v>
      </c>
      <c r="B452" s="130">
        <v>2138.35</v>
      </c>
      <c r="C452" s="3">
        <f t="shared" si="2"/>
        <v>0.00004676721618</v>
      </c>
      <c r="D452" s="113">
        <v>0.0</v>
      </c>
      <c r="E452" s="2">
        <v>44719.0</v>
      </c>
      <c r="F452" s="1">
        <v>16416.35</v>
      </c>
      <c r="G452" s="3">
        <f t="shared" si="3"/>
        <v>-0.009245875718</v>
      </c>
      <c r="H452" s="113">
        <v>-0.0092</v>
      </c>
    </row>
    <row r="453" ht="14.25" customHeight="1">
      <c r="A453" s="2">
        <v>44718.0</v>
      </c>
      <c r="B453" s="130">
        <v>2138.25</v>
      </c>
      <c r="C453" s="3">
        <f t="shared" si="2"/>
        <v>0.002414326567</v>
      </c>
      <c r="D453" s="113">
        <v>0.0024</v>
      </c>
      <c r="E453" s="2">
        <v>44718.0</v>
      </c>
      <c r="F453" s="1">
        <v>16569.55</v>
      </c>
      <c r="G453" s="3">
        <f t="shared" si="3"/>
        <v>-0.000889395392</v>
      </c>
      <c r="H453" s="113">
        <v>-9.0E-4</v>
      </c>
    </row>
    <row r="454" ht="14.25" customHeight="1">
      <c r="A454" s="2">
        <v>44715.0</v>
      </c>
      <c r="B454" s="130">
        <v>2133.1</v>
      </c>
      <c r="C454" s="3">
        <f t="shared" si="2"/>
        <v>-0.02985787379</v>
      </c>
      <c r="D454" s="113">
        <v>-0.0299</v>
      </c>
      <c r="E454" s="2">
        <v>44715.0</v>
      </c>
      <c r="F454" s="1">
        <v>16584.3</v>
      </c>
      <c r="G454" s="3">
        <f t="shared" si="3"/>
        <v>-0.002628097185</v>
      </c>
      <c r="H454" s="113">
        <v>-0.0026</v>
      </c>
    </row>
    <row r="455" ht="14.25" customHeight="1">
      <c r="A455" s="2">
        <v>44714.0</v>
      </c>
      <c r="B455" s="130">
        <v>2198.75</v>
      </c>
      <c r="C455" s="3">
        <f t="shared" si="2"/>
        <v>0.001320673088</v>
      </c>
      <c r="D455" s="113">
        <v>0.0013</v>
      </c>
      <c r="E455" s="2">
        <v>44714.0</v>
      </c>
      <c r="F455" s="1">
        <v>16628.0</v>
      </c>
      <c r="G455" s="3">
        <f t="shared" si="3"/>
        <v>0.006370004993</v>
      </c>
      <c r="H455" s="113">
        <v>0.0064</v>
      </c>
    </row>
    <row r="456" ht="14.25" customHeight="1">
      <c r="A456" s="2">
        <v>44713.0</v>
      </c>
      <c r="B456" s="130">
        <v>2195.85</v>
      </c>
      <c r="C456" s="3">
        <f t="shared" si="2"/>
        <v>-0.001159934498</v>
      </c>
      <c r="D456" s="113">
        <v>-0.0012</v>
      </c>
      <c r="E456" s="2">
        <v>44713.0</v>
      </c>
      <c r="F456" s="1">
        <v>16522.75</v>
      </c>
      <c r="G456" s="3">
        <f t="shared" si="3"/>
        <v>-0.003726359775</v>
      </c>
      <c r="H456" s="113">
        <v>-0.0037</v>
      </c>
    </row>
    <row r="457" ht="14.25" customHeight="1">
      <c r="A457" s="2">
        <v>44712.0</v>
      </c>
      <c r="B457" s="130">
        <v>2198.4</v>
      </c>
      <c r="C457" s="3">
        <f t="shared" si="2"/>
        <v>-0.004505626373</v>
      </c>
      <c r="D457" s="113">
        <v>-0.0045</v>
      </c>
      <c r="E457" s="2">
        <v>44712.0</v>
      </c>
      <c r="F457" s="1">
        <v>16584.55</v>
      </c>
      <c r="G457" s="3">
        <f t="shared" si="3"/>
        <v>-0.004612457537</v>
      </c>
      <c r="H457" s="113">
        <v>-0.0046</v>
      </c>
    </row>
    <row r="458" ht="14.25" customHeight="1">
      <c r="A458" s="2">
        <v>44711.0</v>
      </c>
      <c r="B458" s="130">
        <v>2208.35</v>
      </c>
      <c r="C458" s="3">
        <f t="shared" si="2"/>
        <v>0.004685971657</v>
      </c>
      <c r="D458" s="113">
        <v>0.0047</v>
      </c>
      <c r="E458" s="2">
        <v>44711.0</v>
      </c>
      <c r="F458" s="1">
        <v>16661.4</v>
      </c>
      <c r="G458" s="3">
        <f t="shared" si="3"/>
        <v>0.01889319337</v>
      </c>
      <c r="H458" s="113">
        <v>0.0189</v>
      </c>
    </row>
    <row r="459" ht="14.25" customHeight="1">
      <c r="A459" s="2">
        <v>44708.0</v>
      </c>
      <c r="B459" s="130">
        <v>2198.05</v>
      </c>
      <c r="C459" s="3">
        <f t="shared" si="2"/>
        <v>-0.00450634058</v>
      </c>
      <c r="D459" s="113">
        <v>-0.0045</v>
      </c>
      <c r="E459" s="2">
        <v>44708.0</v>
      </c>
      <c r="F459" s="1">
        <v>16352.45</v>
      </c>
      <c r="G459" s="3">
        <f t="shared" si="3"/>
        <v>0.01127385955</v>
      </c>
      <c r="H459" s="113">
        <v>0.0113</v>
      </c>
    </row>
    <row r="460" ht="14.25" customHeight="1">
      <c r="A460" s="2">
        <v>44707.0</v>
      </c>
      <c r="B460" s="130">
        <v>2208.0</v>
      </c>
      <c r="C460" s="3">
        <f t="shared" si="2"/>
        <v>0.01001783999</v>
      </c>
      <c r="D460" s="113">
        <v>0.01</v>
      </c>
      <c r="E460" s="2">
        <v>44707.0</v>
      </c>
      <c r="F460" s="1">
        <v>16170.15</v>
      </c>
      <c r="G460" s="3">
        <f t="shared" si="3"/>
        <v>0.009007350647</v>
      </c>
      <c r="H460" s="113">
        <v>0.009</v>
      </c>
    </row>
    <row r="461" ht="14.25" customHeight="1">
      <c r="A461" s="2">
        <v>44706.0</v>
      </c>
      <c r="B461" s="130">
        <v>2186.1</v>
      </c>
      <c r="C461" s="3">
        <f t="shared" si="2"/>
        <v>-0.01123951243</v>
      </c>
      <c r="D461" s="113">
        <v>-0.0112</v>
      </c>
      <c r="E461" s="2">
        <v>44706.0</v>
      </c>
      <c r="F461" s="1">
        <v>16025.8</v>
      </c>
      <c r="G461" s="3">
        <f t="shared" si="3"/>
        <v>-0.006161182997</v>
      </c>
      <c r="H461" s="113">
        <v>-0.0062</v>
      </c>
    </row>
    <row r="462" ht="14.25" customHeight="1">
      <c r="A462" s="2">
        <v>44705.0</v>
      </c>
      <c r="B462" s="130">
        <v>2210.95</v>
      </c>
      <c r="C462" s="3">
        <f t="shared" si="2"/>
        <v>-0.001106894371</v>
      </c>
      <c r="D462" s="113">
        <v>-0.0011</v>
      </c>
      <c r="E462" s="2">
        <v>44705.0</v>
      </c>
      <c r="F462" s="1">
        <v>16125.15</v>
      </c>
      <c r="G462" s="3">
        <f t="shared" si="3"/>
        <v>-0.005522766379</v>
      </c>
      <c r="H462" s="113">
        <v>-0.0055</v>
      </c>
    </row>
    <row r="463" ht="14.25" customHeight="1">
      <c r="A463" s="2">
        <v>44704.0</v>
      </c>
      <c r="B463" s="130">
        <v>2213.4</v>
      </c>
      <c r="C463" s="3">
        <f t="shared" si="2"/>
        <v>-0.01161025275</v>
      </c>
      <c r="D463" s="113">
        <v>-0.0116</v>
      </c>
      <c r="E463" s="2">
        <v>44704.0</v>
      </c>
      <c r="F463" s="1">
        <v>16214.7</v>
      </c>
      <c r="G463" s="3">
        <f t="shared" si="3"/>
        <v>-0.003163010301</v>
      </c>
      <c r="H463" s="113">
        <v>-0.0032</v>
      </c>
    </row>
    <row r="464" ht="14.25" customHeight="1">
      <c r="A464" s="2">
        <v>44701.0</v>
      </c>
      <c r="B464" s="130">
        <v>2239.4</v>
      </c>
      <c r="C464" s="3">
        <f t="shared" si="2"/>
        <v>0.003765127745</v>
      </c>
      <c r="D464" s="113">
        <v>0.0038</v>
      </c>
      <c r="E464" s="2">
        <v>44701.0</v>
      </c>
      <c r="F464" s="1">
        <v>16266.15</v>
      </c>
      <c r="G464" s="3">
        <f t="shared" si="3"/>
        <v>0.02889103951</v>
      </c>
      <c r="H464" s="113">
        <v>0.0289</v>
      </c>
    </row>
    <row r="465" ht="14.25" customHeight="1">
      <c r="A465" s="2">
        <v>44700.0</v>
      </c>
      <c r="B465" s="130">
        <v>2231.0</v>
      </c>
      <c r="C465" s="3">
        <f t="shared" si="2"/>
        <v>-0.0025260993</v>
      </c>
      <c r="D465" s="113">
        <v>-0.0025</v>
      </c>
      <c r="E465" s="2">
        <v>44700.0</v>
      </c>
      <c r="F465" s="1">
        <v>15809.4</v>
      </c>
      <c r="G465" s="3">
        <f t="shared" si="3"/>
        <v>-0.02653276109</v>
      </c>
      <c r="H465" s="113">
        <v>-0.0265</v>
      </c>
    </row>
    <row r="466" ht="14.25" customHeight="1">
      <c r="A466" s="2">
        <v>44699.0</v>
      </c>
      <c r="B466" s="130">
        <v>2236.65</v>
      </c>
      <c r="C466" s="3">
        <f t="shared" si="2"/>
        <v>0.004852078981</v>
      </c>
      <c r="D466" s="113">
        <v>0.0049</v>
      </c>
      <c r="E466" s="2">
        <v>44699.0</v>
      </c>
      <c r="F466" s="1">
        <v>16240.3</v>
      </c>
      <c r="G466" s="3">
        <f t="shared" si="3"/>
        <v>-0.001168561992</v>
      </c>
      <c r="H466" s="113">
        <v>-0.0012</v>
      </c>
    </row>
    <row r="467" ht="14.25" customHeight="1">
      <c r="A467" s="2">
        <v>44698.0</v>
      </c>
      <c r="B467" s="130">
        <v>2225.85</v>
      </c>
      <c r="C467" s="3">
        <f t="shared" si="2"/>
        <v>0.01350059193</v>
      </c>
      <c r="D467" s="113">
        <v>0.0135</v>
      </c>
      <c r="E467" s="2">
        <v>44698.0</v>
      </c>
      <c r="F467" s="1">
        <v>16259.3</v>
      </c>
      <c r="G467" s="3">
        <f t="shared" si="3"/>
        <v>0.02632193558</v>
      </c>
      <c r="H467" s="113">
        <v>0.0263</v>
      </c>
    </row>
    <row r="468" ht="14.25" customHeight="1">
      <c r="A468" s="2">
        <v>44697.0</v>
      </c>
      <c r="B468" s="130">
        <v>2196.2</v>
      </c>
      <c r="C468" s="3">
        <f t="shared" si="2"/>
        <v>0.03922774807</v>
      </c>
      <c r="D468" s="113">
        <v>0.0392</v>
      </c>
      <c r="E468" s="2">
        <v>44697.0</v>
      </c>
      <c r="F468" s="1">
        <v>15842.3</v>
      </c>
      <c r="G468" s="3">
        <f t="shared" si="3"/>
        <v>0.003811267793</v>
      </c>
      <c r="H468" s="113">
        <v>0.0038</v>
      </c>
    </row>
    <row r="469" ht="14.25" customHeight="1">
      <c r="A469" s="2">
        <v>44694.0</v>
      </c>
      <c r="B469" s="130">
        <v>2113.3</v>
      </c>
      <c r="C469" s="3">
        <f t="shared" si="2"/>
        <v>-0.0294387802</v>
      </c>
      <c r="D469" s="113">
        <v>-0.0294</v>
      </c>
      <c r="E469" s="2">
        <v>44694.0</v>
      </c>
      <c r="F469" s="1">
        <v>15782.15</v>
      </c>
      <c r="G469" s="3">
        <f t="shared" si="3"/>
        <v>-0.001635247976</v>
      </c>
      <c r="H469" s="113">
        <v>-0.0016</v>
      </c>
    </row>
    <row r="470" ht="14.25" customHeight="1">
      <c r="A470" s="2">
        <v>44693.0</v>
      </c>
      <c r="B470" s="130">
        <v>2177.4</v>
      </c>
      <c r="C470" s="3">
        <f t="shared" si="2"/>
        <v>0.004497958619</v>
      </c>
      <c r="D470" s="113">
        <v>0.0045</v>
      </c>
      <c r="E470" s="2">
        <v>44693.0</v>
      </c>
      <c r="F470" s="1">
        <v>15808.0</v>
      </c>
      <c r="G470" s="3">
        <f t="shared" si="3"/>
        <v>-0.02221177577</v>
      </c>
      <c r="H470" s="113">
        <v>-0.0222</v>
      </c>
    </row>
    <row r="471" ht="14.25" customHeight="1">
      <c r="A471" s="2">
        <v>44692.0</v>
      </c>
      <c r="B471" s="130">
        <v>2167.65</v>
      </c>
      <c r="C471" s="3">
        <f t="shared" si="2"/>
        <v>-0.01405471788</v>
      </c>
      <c r="D471" s="113">
        <v>-0.0141</v>
      </c>
      <c r="E471" s="2">
        <v>44692.0</v>
      </c>
      <c r="F471" s="1">
        <v>16167.1</v>
      </c>
      <c r="G471" s="3">
        <f t="shared" si="3"/>
        <v>-0.004491981244</v>
      </c>
      <c r="H471" s="113">
        <v>-0.0045</v>
      </c>
    </row>
    <row r="472" ht="14.25" customHeight="1">
      <c r="A472" s="2">
        <v>44691.0</v>
      </c>
      <c r="B472" s="130">
        <v>2198.55</v>
      </c>
      <c r="C472" s="3">
        <f t="shared" si="2"/>
        <v>-0.01538358189</v>
      </c>
      <c r="D472" s="113">
        <v>-0.0154</v>
      </c>
      <c r="E472" s="2">
        <v>44691.0</v>
      </c>
      <c r="F472" s="1">
        <v>16240.05</v>
      </c>
      <c r="G472" s="3">
        <f t="shared" si="3"/>
        <v>-0.003790980778</v>
      </c>
      <c r="H472" s="113">
        <v>-0.0038</v>
      </c>
    </row>
    <row r="473" ht="14.25" customHeight="1">
      <c r="A473" s="2">
        <v>44690.0</v>
      </c>
      <c r="B473" s="130">
        <v>2232.9</v>
      </c>
      <c r="C473" s="3">
        <f t="shared" si="2"/>
        <v>-0.00558908014</v>
      </c>
      <c r="D473" s="113">
        <v>-0.0056</v>
      </c>
      <c r="E473" s="2">
        <v>44690.0</v>
      </c>
      <c r="F473" s="1">
        <v>16301.85</v>
      </c>
      <c r="G473" s="3">
        <f t="shared" si="3"/>
        <v>-0.006666158885</v>
      </c>
      <c r="H473" s="113">
        <v>-0.0067</v>
      </c>
    </row>
    <row r="474" ht="14.25" customHeight="1">
      <c r="A474" s="2">
        <v>44687.0</v>
      </c>
      <c r="B474" s="130">
        <v>2245.45</v>
      </c>
      <c r="C474" s="3">
        <f t="shared" si="2"/>
        <v>-0.01422393924</v>
      </c>
      <c r="D474" s="113">
        <v>-0.0142</v>
      </c>
      <c r="E474" s="2">
        <v>44687.0</v>
      </c>
      <c r="F474" s="1">
        <v>16411.25</v>
      </c>
      <c r="G474" s="3">
        <f t="shared" si="3"/>
        <v>-0.01626839861</v>
      </c>
      <c r="H474" s="113">
        <v>-0.0163</v>
      </c>
    </row>
    <row r="475" ht="14.25" customHeight="1">
      <c r="A475" s="2">
        <v>44686.0</v>
      </c>
      <c r="B475" s="130">
        <v>2277.85</v>
      </c>
      <c r="C475" s="3">
        <f t="shared" si="2"/>
        <v>-0.009673492457</v>
      </c>
      <c r="D475" s="113">
        <v>-0.0097</v>
      </c>
      <c r="E475" s="2">
        <v>44686.0</v>
      </c>
      <c r="F475" s="1">
        <v>16682.65</v>
      </c>
      <c r="G475" s="3">
        <f t="shared" si="3"/>
        <v>0.0003028013623</v>
      </c>
      <c r="H475" s="113">
        <v>3.0E-4</v>
      </c>
    </row>
    <row r="476" ht="14.25" customHeight="1">
      <c r="A476" s="2">
        <v>44685.0</v>
      </c>
      <c r="B476" s="130">
        <v>2300.1</v>
      </c>
      <c r="C476" s="3">
        <f t="shared" si="2"/>
        <v>-0.02006646217</v>
      </c>
      <c r="D476" s="113">
        <v>-0.0201</v>
      </c>
      <c r="E476" s="2">
        <v>44685.0</v>
      </c>
      <c r="F476" s="1">
        <v>16677.6</v>
      </c>
      <c r="G476" s="3">
        <f t="shared" si="3"/>
        <v>-0.02293618293</v>
      </c>
      <c r="H476" s="113">
        <v>-0.0229</v>
      </c>
    </row>
    <row r="477" ht="14.25" customHeight="1">
      <c r="A477" s="2">
        <v>44683.0</v>
      </c>
      <c r="B477" s="130">
        <v>2347.2</v>
      </c>
      <c r="C477" s="3">
        <f t="shared" si="2"/>
        <v>0.007857786938</v>
      </c>
      <c r="D477" s="113">
        <v>0.0079</v>
      </c>
      <c r="E477" s="2">
        <v>44683.0</v>
      </c>
      <c r="F477" s="1">
        <v>17069.1</v>
      </c>
      <c r="G477" s="3">
        <f t="shared" si="3"/>
        <v>-0.001955848689</v>
      </c>
      <c r="H477" s="113">
        <v>-0.002</v>
      </c>
    </row>
    <row r="478" ht="14.25" customHeight="1">
      <c r="A478" s="2">
        <v>44680.0</v>
      </c>
      <c r="B478" s="130">
        <v>2328.9</v>
      </c>
      <c r="C478" s="3">
        <f t="shared" si="2"/>
        <v>-0.02013253392</v>
      </c>
      <c r="D478" s="113">
        <v>-0.0201</v>
      </c>
      <c r="E478" s="2">
        <v>44680.0</v>
      </c>
      <c r="F478" s="1">
        <v>17102.55</v>
      </c>
      <c r="G478" s="3">
        <f t="shared" si="3"/>
        <v>-0.008263240756</v>
      </c>
      <c r="H478" s="113">
        <v>-0.0083</v>
      </c>
    </row>
    <row r="479" ht="14.25" customHeight="1">
      <c r="A479" s="2">
        <v>44679.0</v>
      </c>
      <c r="B479" s="130">
        <v>2376.75</v>
      </c>
      <c r="C479" s="3">
        <f t="shared" si="2"/>
        <v>0.01142601813</v>
      </c>
      <c r="D479" s="113">
        <v>0.0114</v>
      </c>
      <c r="E479" s="2">
        <v>44679.0</v>
      </c>
      <c r="F479" s="1">
        <v>17245.05</v>
      </c>
      <c r="G479" s="3">
        <f t="shared" si="3"/>
        <v>0.01212848624</v>
      </c>
      <c r="H479" s="113">
        <v>0.0121</v>
      </c>
    </row>
    <row r="480" ht="14.25" customHeight="1">
      <c r="A480" s="2">
        <v>44678.0</v>
      </c>
      <c r="B480" s="130">
        <v>2349.9</v>
      </c>
      <c r="C480" s="3">
        <f t="shared" si="2"/>
        <v>0.01667856448</v>
      </c>
      <c r="D480" s="113">
        <v>0.0167</v>
      </c>
      <c r="E480" s="2">
        <v>44678.0</v>
      </c>
      <c r="F480" s="1">
        <v>17038.4</v>
      </c>
      <c r="G480" s="3">
        <f t="shared" si="3"/>
        <v>-0.009441421329</v>
      </c>
      <c r="H480" s="113">
        <v>-0.0094</v>
      </c>
    </row>
    <row r="481" ht="14.25" customHeight="1">
      <c r="A481" s="2">
        <v>44677.0</v>
      </c>
      <c r="B481" s="130">
        <v>2311.35</v>
      </c>
      <c r="C481" s="3">
        <f t="shared" si="2"/>
        <v>0.02179439004</v>
      </c>
      <c r="D481" s="113">
        <v>0.0218</v>
      </c>
      <c r="E481" s="2">
        <v>44677.0</v>
      </c>
      <c r="F481" s="1">
        <v>17200.8</v>
      </c>
      <c r="G481" s="3">
        <f t="shared" si="3"/>
        <v>0.01456002878</v>
      </c>
      <c r="H481" s="113">
        <v>0.0146</v>
      </c>
    </row>
    <row r="482" ht="14.25" customHeight="1">
      <c r="A482" s="2">
        <v>44676.0</v>
      </c>
      <c r="B482" s="130">
        <v>2262.05</v>
      </c>
      <c r="C482" s="3">
        <f t="shared" si="2"/>
        <v>-0.0005302109798</v>
      </c>
      <c r="D482" s="113">
        <v>-5.0E-4</v>
      </c>
      <c r="E482" s="2">
        <v>44676.0</v>
      </c>
      <c r="F482" s="1">
        <v>16953.95</v>
      </c>
      <c r="G482" s="3">
        <f t="shared" si="3"/>
        <v>-0.01269512199</v>
      </c>
      <c r="H482" s="113">
        <v>-0.0127</v>
      </c>
    </row>
    <row r="483" ht="14.25" customHeight="1">
      <c r="A483" s="2">
        <v>44673.0</v>
      </c>
      <c r="B483" s="130">
        <v>2263.25</v>
      </c>
      <c r="C483" s="3">
        <f t="shared" si="2"/>
        <v>-0.003017488216</v>
      </c>
      <c r="D483" s="113">
        <v>-0.003</v>
      </c>
      <c r="E483" s="2">
        <v>44673.0</v>
      </c>
      <c r="F483" s="1">
        <v>17171.95</v>
      </c>
      <c r="G483" s="3">
        <f t="shared" si="3"/>
        <v>-0.01268642986</v>
      </c>
      <c r="H483" s="113">
        <v>-0.0127</v>
      </c>
    </row>
    <row r="484" ht="14.25" customHeight="1">
      <c r="A484" s="2">
        <v>44672.0</v>
      </c>
      <c r="B484" s="130">
        <v>2270.1</v>
      </c>
      <c r="C484" s="3">
        <f t="shared" si="2"/>
        <v>0.0280086041</v>
      </c>
      <c r="D484" s="113">
        <v>0.028</v>
      </c>
      <c r="E484" s="2">
        <v>44672.0</v>
      </c>
      <c r="F484" s="1">
        <v>17392.6</v>
      </c>
      <c r="G484" s="3">
        <f t="shared" si="3"/>
        <v>0.01494174732</v>
      </c>
      <c r="H484" s="113">
        <v>0.0149</v>
      </c>
    </row>
    <row r="485" ht="14.25" customHeight="1">
      <c r="A485" s="2">
        <v>44671.0</v>
      </c>
      <c r="B485" s="130">
        <v>2208.25</v>
      </c>
      <c r="C485" s="3">
        <f t="shared" si="2"/>
        <v>0.07379042062</v>
      </c>
      <c r="D485" s="113">
        <v>0.0738</v>
      </c>
      <c r="E485" s="2">
        <v>44671.0</v>
      </c>
      <c r="F485" s="1">
        <v>17136.55</v>
      </c>
      <c r="G485" s="3">
        <f t="shared" si="3"/>
        <v>0.0104902218</v>
      </c>
      <c r="H485" s="113">
        <v>0.0105</v>
      </c>
    </row>
    <row r="486" ht="14.25" customHeight="1">
      <c r="A486" s="2">
        <v>44670.0</v>
      </c>
      <c r="B486" s="130">
        <v>2056.5</v>
      </c>
      <c r="C486" s="3">
        <f t="shared" si="2"/>
        <v>-0.04579621381</v>
      </c>
      <c r="D486" s="113">
        <v>-0.0458</v>
      </c>
      <c r="E486" s="2">
        <v>44670.0</v>
      </c>
      <c r="F486" s="1">
        <v>16958.65</v>
      </c>
      <c r="G486" s="3">
        <f t="shared" si="3"/>
        <v>-0.01251917909</v>
      </c>
      <c r="H486" s="113">
        <v>-0.0125</v>
      </c>
    </row>
    <row r="487" ht="14.25" customHeight="1">
      <c r="A487" s="2">
        <v>44669.0</v>
      </c>
      <c r="B487" s="130">
        <v>2155.2</v>
      </c>
      <c r="C487" s="3">
        <f t="shared" si="2"/>
        <v>-0.02420030335</v>
      </c>
      <c r="D487" s="113">
        <v>-0.0242</v>
      </c>
      <c r="E487" s="2">
        <v>44669.0</v>
      </c>
      <c r="F487" s="1">
        <v>17173.65</v>
      </c>
      <c r="G487" s="3">
        <f t="shared" si="3"/>
        <v>-0.0172811884</v>
      </c>
      <c r="H487" s="113">
        <v>-0.0173</v>
      </c>
    </row>
    <row r="488" ht="14.25" customHeight="1">
      <c r="A488" s="2">
        <v>44664.0</v>
      </c>
      <c r="B488" s="130">
        <v>2208.65</v>
      </c>
      <c r="C488" s="3">
        <f t="shared" si="2"/>
        <v>0.01249197763</v>
      </c>
      <c r="D488" s="113">
        <v>0.0125</v>
      </c>
      <c r="E488" s="2">
        <v>44664.0</v>
      </c>
      <c r="F488" s="1">
        <v>17475.65</v>
      </c>
      <c r="G488" s="3">
        <f t="shared" si="3"/>
        <v>-0.003117459484</v>
      </c>
      <c r="H488" s="113">
        <v>-0.0031</v>
      </c>
    </row>
    <row r="489" ht="14.25" customHeight="1">
      <c r="A489" s="2">
        <v>44663.0</v>
      </c>
      <c r="B489" s="130">
        <v>2181.4</v>
      </c>
      <c r="C489" s="3">
        <f t="shared" si="2"/>
        <v>-0.02306417663</v>
      </c>
      <c r="D489" s="113">
        <v>-0.0231</v>
      </c>
      <c r="E489" s="2">
        <v>44663.0</v>
      </c>
      <c r="F489" s="1">
        <v>17530.3</v>
      </c>
      <c r="G489" s="3">
        <f t="shared" si="3"/>
        <v>-0.008183898681</v>
      </c>
      <c r="H489" s="113">
        <v>-0.0082</v>
      </c>
    </row>
    <row r="490" ht="14.25" customHeight="1">
      <c r="A490" s="2">
        <v>44662.0</v>
      </c>
      <c r="B490" s="130">
        <v>2232.9</v>
      </c>
      <c r="C490" s="3">
        <f t="shared" si="2"/>
        <v>0.02872543825</v>
      </c>
      <c r="D490" s="113">
        <v>0.0287</v>
      </c>
      <c r="E490" s="2">
        <v>44662.0</v>
      </c>
      <c r="F490" s="1">
        <v>17674.95</v>
      </c>
      <c r="G490" s="3">
        <f t="shared" si="3"/>
        <v>-0.006151475876</v>
      </c>
      <c r="H490" s="113">
        <v>-0.0062</v>
      </c>
    </row>
    <row r="491" ht="14.25" customHeight="1">
      <c r="A491" s="2">
        <v>44659.0</v>
      </c>
      <c r="B491" s="130">
        <v>2170.55</v>
      </c>
      <c r="C491" s="3">
        <f t="shared" si="2"/>
        <v>0.01584218655</v>
      </c>
      <c r="D491" s="113">
        <v>0.0158</v>
      </c>
      <c r="E491" s="2">
        <v>44659.0</v>
      </c>
      <c r="F491" s="1">
        <v>17784.35</v>
      </c>
      <c r="G491" s="3">
        <f t="shared" si="3"/>
        <v>0.008208826189</v>
      </c>
      <c r="H491" s="113">
        <v>0.0082</v>
      </c>
    </row>
    <row r="492" ht="14.25" customHeight="1">
      <c r="A492" s="2">
        <v>44658.0</v>
      </c>
      <c r="B492" s="130">
        <v>2136.7</v>
      </c>
      <c r="C492" s="3">
        <f t="shared" si="2"/>
        <v>-0.004101608017</v>
      </c>
      <c r="D492" s="113">
        <v>-0.0041</v>
      </c>
      <c r="E492" s="2">
        <v>44658.0</v>
      </c>
      <c r="F492" s="1">
        <v>17639.55</v>
      </c>
      <c r="G492" s="3">
        <f t="shared" si="3"/>
        <v>-0.009439763248</v>
      </c>
      <c r="H492" s="113">
        <v>-0.0094</v>
      </c>
    </row>
    <row r="493" ht="14.25" customHeight="1">
      <c r="A493" s="2">
        <v>44657.0</v>
      </c>
      <c r="B493" s="130">
        <v>2145.5</v>
      </c>
      <c r="C493" s="3">
        <f t="shared" si="2"/>
        <v>-0.001930546833</v>
      </c>
      <c r="D493" s="113">
        <v>-0.0019</v>
      </c>
      <c r="E493" s="2">
        <v>44657.0</v>
      </c>
      <c r="F493" s="1">
        <v>17807.65</v>
      </c>
      <c r="G493" s="3">
        <f t="shared" si="3"/>
        <v>-0.008339180505</v>
      </c>
      <c r="H493" s="113">
        <v>-0.0083</v>
      </c>
    </row>
    <row r="494" ht="14.25" customHeight="1">
      <c r="A494" s="2">
        <v>44656.0</v>
      </c>
      <c r="B494" s="130">
        <v>2149.65</v>
      </c>
      <c r="C494" s="3">
        <f t="shared" si="2"/>
        <v>0.01424897969</v>
      </c>
      <c r="D494" s="113">
        <v>0.0142</v>
      </c>
      <c r="E494" s="2">
        <v>44656.0</v>
      </c>
      <c r="F494" s="1">
        <v>17957.4</v>
      </c>
      <c r="G494" s="3">
        <f t="shared" si="3"/>
        <v>-0.005317557912</v>
      </c>
      <c r="H494" s="113">
        <v>-0.0053</v>
      </c>
    </row>
    <row r="495" ht="14.25" customHeight="1">
      <c r="A495" s="2">
        <v>44655.0</v>
      </c>
      <c r="B495" s="130">
        <v>2119.45</v>
      </c>
      <c r="C495" s="3">
        <f t="shared" si="2"/>
        <v>-0.01466759647</v>
      </c>
      <c r="D495" s="113">
        <v>-0.0147</v>
      </c>
      <c r="E495" s="2">
        <v>44655.0</v>
      </c>
      <c r="F495" s="1">
        <v>18053.4</v>
      </c>
      <c r="G495" s="3">
        <f t="shared" si="3"/>
        <v>0.02167177406</v>
      </c>
      <c r="H495" s="113">
        <v>0.0217</v>
      </c>
    </row>
    <row r="496" ht="14.25" customHeight="1">
      <c r="A496" s="2">
        <v>44652.0</v>
      </c>
      <c r="B496" s="130">
        <v>2151.0</v>
      </c>
      <c r="C496" s="3">
        <f t="shared" si="2"/>
        <v>-0.0001626885444</v>
      </c>
      <c r="D496" s="113">
        <v>-2.0E-4</v>
      </c>
      <c r="E496" s="2">
        <v>44652.0</v>
      </c>
      <c r="F496" s="1">
        <v>17670.45</v>
      </c>
      <c r="G496" s="3">
        <f t="shared" si="3"/>
        <v>0.01177800999</v>
      </c>
      <c r="H496" s="113">
        <v>0.0118</v>
      </c>
    </row>
    <row r="497" ht="14.25" customHeight="1">
      <c r="A497" s="2">
        <v>44651.0</v>
      </c>
      <c r="B497" s="130">
        <v>2151.35</v>
      </c>
      <c r="C497" s="3">
        <f t="shared" si="2"/>
        <v>0.0002092147473</v>
      </c>
      <c r="D497" s="113">
        <v>2.0E-4</v>
      </c>
      <c r="E497" s="2">
        <v>44651.0</v>
      </c>
      <c r="F497" s="1">
        <v>17464.75</v>
      </c>
      <c r="G497" s="3">
        <f t="shared" si="3"/>
        <v>-0.001914477162</v>
      </c>
      <c r="H497" s="113">
        <v>-0.0019</v>
      </c>
    </row>
    <row r="498" ht="14.25" customHeight="1">
      <c r="A498" s="2">
        <v>44650.0</v>
      </c>
      <c r="B498" s="130">
        <v>2150.9</v>
      </c>
      <c r="C498" s="3">
        <f t="shared" si="2"/>
        <v>0.01050010571</v>
      </c>
      <c r="D498" s="113">
        <v>0.0105</v>
      </c>
      <c r="E498" s="2">
        <v>44650.0</v>
      </c>
      <c r="F498" s="1">
        <v>17498.25</v>
      </c>
      <c r="G498" s="3">
        <f t="shared" si="3"/>
        <v>0.009982511125</v>
      </c>
      <c r="H498" s="113">
        <v>0.01</v>
      </c>
    </row>
    <row r="499" ht="14.25" customHeight="1">
      <c r="A499" s="2">
        <v>44649.0</v>
      </c>
      <c r="B499" s="130">
        <v>2128.55</v>
      </c>
      <c r="C499" s="3">
        <f t="shared" si="2"/>
        <v>0.03345228558</v>
      </c>
      <c r="D499" s="113">
        <v>0.0335</v>
      </c>
      <c r="E499" s="2">
        <v>44649.0</v>
      </c>
      <c r="F499" s="1">
        <v>17325.3</v>
      </c>
      <c r="G499" s="3">
        <f t="shared" si="3"/>
        <v>0.005998141912</v>
      </c>
      <c r="H499" s="113">
        <v>0.006</v>
      </c>
    </row>
    <row r="500" ht="14.25" customHeight="1">
      <c r="A500" s="2">
        <v>44648.0</v>
      </c>
      <c r="B500" s="130">
        <v>2059.65</v>
      </c>
      <c r="C500" s="3">
        <f t="shared" si="2"/>
        <v>-0.002204243775</v>
      </c>
      <c r="D500" s="113">
        <v>-0.0022</v>
      </c>
      <c r="E500" s="2">
        <v>44648.0</v>
      </c>
      <c r="F500" s="1">
        <v>17222.0</v>
      </c>
      <c r="G500" s="3">
        <f t="shared" si="3"/>
        <v>0.00402261995</v>
      </c>
      <c r="H500" s="113">
        <v>0.004</v>
      </c>
    </row>
    <row r="501" ht="14.25" customHeight="1">
      <c r="A501" s="2">
        <v>44645.0</v>
      </c>
      <c r="B501" s="130">
        <v>2064.2</v>
      </c>
      <c r="C501" s="3">
        <f t="shared" si="2"/>
        <v>-0.007786964045</v>
      </c>
      <c r="D501" s="113">
        <v>-0.0078</v>
      </c>
      <c r="E501" s="2">
        <v>44645.0</v>
      </c>
      <c r="F501" s="1">
        <v>17153.0</v>
      </c>
      <c r="G501" s="3">
        <f t="shared" si="3"/>
        <v>-0.004049875891</v>
      </c>
      <c r="H501" s="113">
        <v>-0.004</v>
      </c>
    </row>
    <row r="502" ht="14.25" customHeight="1">
      <c r="A502" s="2">
        <v>44644.0</v>
      </c>
      <c r="B502" s="130">
        <v>2080.4</v>
      </c>
      <c r="C502" s="3">
        <f t="shared" si="2"/>
        <v>0.005145548979</v>
      </c>
      <c r="D502" s="113">
        <v>0.0051</v>
      </c>
      <c r="E502" s="2">
        <v>44644.0</v>
      </c>
      <c r="F502" s="1">
        <v>17222.75</v>
      </c>
      <c r="G502" s="3">
        <f t="shared" si="3"/>
        <v>-0.001327871086</v>
      </c>
      <c r="H502" s="113">
        <v>-0.0013</v>
      </c>
    </row>
    <row r="503" ht="14.25" customHeight="1">
      <c r="A503" s="2">
        <v>44643.0</v>
      </c>
      <c r="B503" s="130">
        <v>2069.75</v>
      </c>
      <c r="C503" s="3">
        <f t="shared" si="2"/>
        <v>0.005562843123</v>
      </c>
      <c r="D503" s="113">
        <v>0.0056</v>
      </c>
      <c r="E503" s="2">
        <v>44643.0</v>
      </c>
      <c r="F503" s="1">
        <v>17245.65</v>
      </c>
      <c r="G503" s="3">
        <f t="shared" si="3"/>
        <v>-0.004033958014</v>
      </c>
      <c r="H503" s="113">
        <v>-0.004</v>
      </c>
    </row>
    <row r="504" ht="14.25" customHeight="1">
      <c r="A504" s="2">
        <v>44642.0</v>
      </c>
      <c r="B504" s="130">
        <v>2058.3</v>
      </c>
      <c r="C504" s="3">
        <f t="shared" si="2"/>
        <v>0.001240423203</v>
      </c>
      <c r="D504" s="113">
        <v>0.0012</v>
      </c>
      <c r="E504" s="2">
        <v>44642.0</v>
      </c>
      <c r="F504" s="1">
        <v>17315.5</v>
      </c>
      <c r="G504" s="3">
        <f t="shared" si="3"/>
        <v>0.01156120017</v>
      </c>
      <c r="H504" s="113">
        <v>0.0116</v>
      </c>
    </row>
    <row r="505" ht="14.25" customHeight="1">
      <c r="A505" s="2">
        <v>44641.0</v>
      </c>
      <c r="B505" s="130">
        <v>2055.75</v>
      </c>
      <c r="C505" s="3">
        <f t="shared" si="2"/>
        <v>-0.03151720726</v>
      </c>
      <c r="D505" s="113">
        <v>-0.0315</v>
      </c>
      <c r="E505" s="2">
        <v>44641.0</v>
      </c>
      <c r="F505" s="1">
        <v>17117.6</v>
      </c>
      <c r="G505" s="3">
        <f t="shared" si="3"/>
        <v>-0.009802135124</v>
      </c>
      <c r="H505" s="113">
        <v>-0.0098</v>
      </c>
    </row>
    <row r="506" ht="14.25" customHeight="1">
      <c r="A506" s="2">
        <v>44637.0</v>
      </c>
      <c r="B506" s="130">
        <v>2122.65</v>
      </c>
      <c r="C506" s="3">
        <f t="shared" si="2"/>
        <v>-0.003052861471</v>
      </c>
      <c r="D506" s="113">
        <v>-0.0031</v>
      </c>
      <c r="E506" s="2">
        <v>44637.0</v>
      </c>
      <c r="F506" s="1">
        <v>17287.05</v>
      </c>
      <c r="G506" s="3">
        <f t="shared" si="3"/>
        <v>0.0183619189</v>
      </c>
      <c r="H506" s="113">
        <v>0.0184</v>
      </c>
    </row>
    <row r="507" ht="14.25" customHeight="1">
      <c r="A507" s="2">
        <v>44636.0</v>
      </c>
      <c r="B507" s="130">
        <v>2129.15</v>
      </c>
      <c r="C507" s="3">
        <f t="shared" si="2"/>
        <v>0.03339238479</v>
      </c>
      <c r="D507" s="113">
        <v>0.0334</v>
      </c>
      <c r="E507" s="2">
        <v>44636.0</v>
      </c>
      <c r="F507" s="1">
        <v>16975.35</v>
      </c>
      <c r="G507" s="3">
        <f t="shared" si="3"/>
        <v>0.01874512393</v>
      </c>
      <c r="H507" s="113">
        <v>0.0187</v>
      </c>
    </row>
    <row r="508" ht="14.25" customHeight="1">
      <c r="A508" s="2">
        <v>44635.0</v>
      </c>
      <c r="B508" s="130">
        <v>2060.35</v>
      </c>
      <c r="C508" s="3">
        <f t="shared" si="2"/>
        <v>0.001117562741</v>
      </c>
      <c r="D508" s="113">
        <v>0.0011</v>
      </c>
      <c r="E508" s="2">
        <v>44635.0</v>
      </c>
      <c r="F508" s="1">
        <v>16663.0</v>
      </c>
      <c r="G508" s="3">
        <f t="shared" si="3"/>
        <v>-0.01234641077</v>
      </c>
      <c r="H508" s="113">
        <v>-0.0123</v>
      </c>
    </row>
    <row r="509" ht="14.25" customHeight="1">
      <c r="A509" s="2">
        <v>44634.0</v>
      </c>
      <c r="B509" s="130">
        <v>2058.05</v>
      </c>
      <c r="C509" s="3">
        <f t="shared" si="2"/>
        <v>0.007909300162</v>
      </c>
      <c r="D509" s="113">
        <v>0.0079</v>
      </c>
      <c r="E509" s="2">
        <v>44634.0</v>
      </c>
      <c r="F509" s="1">
        <v>16871.3</v>
      </c>
      <c r="G509" s="3">
        <f t="shared" si="3"/>
        <v>0.01448247041</v>
      </c>
      <c r="H509" s="113">
        <v>0.0145</v>
      </c>
    </row>
    <row r="510" ht="14.25" customHeight="1">
      <c r="A510" s="2">
        <v>44631.0</v>
      </c>
      <c r="B510" s="130">
        <v>2041.9</v>
      </c>
      <c r="C510" s="3">
        <f t="shared" si="2"/>
        <v>-0.002783746826</v>
      </c>
      <c r="D510" s="113">
        <v>-0.0028</v>
      </c>
      <c r="E510" s="2">
        <v>44631.0</v>
      </c>
      <c r="F510" s="1">
        <v>16630.45</v>
      </c>
      <c r="G510" s="3">
        <f t="shared" si="3"/>
        <v>0.002142224418</v>
      </c>
      <c r="H510" s="113">
        <v>0.0021</v>
      </c>
    </row>
    <row r="511" ht="14.25" customHeight="1">
      <c r="A511" s="2">
        <v>44630.0</v>
      </c>
      <c r="B511" s="130">
        <v>2047.6</v>
      </c>
      <c r="C511" s="3">
        <f t="shared" si="2"/>
        <v>0.02336506985</v>
      </c>
      <c r="D511" s="113">
        <v>0.0234</v>
      </c>
      <c r="E511" s="2">
        <v>44630.0</v>
      </c>
      <c r="F511" s="1">
        <v>16594.9</v>
      </c>
      <c r="G511" s="3">
        <f t="shared" si="3"/>
        <v>0.01526733903</v>
      </c>
      <c r="H511" s="113">
        <v>0.0153</v>
      </c>
    </row>
    <row r="512" ht="14.25" customHeight="1">
      <c r="A512" s="2">
        <v>44629.0</v>
      </c>
      <c r="B512" s="130">
        <v>2000.85</v>
      </c>
      <c r="C512" s="3">
        <f t="shared" si="2"/>
        <v>0.01974924825</v>
      </c>
      <c r="D512" s="113">
        <v>0.0197</v>
      </c>
      <c r="E512" s="2">
        <v>44629.0</v>
      </c>
      <c r="F512" s="1">
        <v>16345.35</v>
      </c>
      <c r="G512" s="3">
        <f t="shared" si="3"/>
        <v>0.02072632693</v>
      </c>
      <c r="H512" s="113">
        <v>0.0207</v>
      </c>
    </row>
    <row r="513" ht="14.25" customHeight="1">
      <c r="A513" s="2">
        <v>44628.0</v>
      </c>
      <c r="B513" s="130">
        <v>1962.1</v>
      </c>
      <c r="C513" s="3">
        <f t="shared" si="2"/>
        <v>0.006127733764</v>
      </c>
      <c r="D513" s="113">
        <v>0.0061</v>
      </c>
      <c r="E513" s="2">
        <v>44628.0</v>
      </c>
      <c r="F513" s="1">
        <v>16013.45</v>
      </c>
      <c r="G513" s="3">
        <f t="shared" si="3"/>
        <v>0.009474789055</v>
      </c>
      <c r="H513" s="113">
        <v>0.0095</v>
      </c>
    </row>
    <row r="514" ht="14.25" customHeight="1">
      <c r="A514" s="2">
        <v>44627.0</v>
      </c>
      <c r="B514" s="130">
        <v>1950.15</v>
      </c>
      <c r="C514" s="3">
        <f t="shared" si="2"/>
        <v>-0.03004153092</v>
      </c>
      <c r="D514" s="113">
        <v>-0.03</v>
      </c>
      <c r="E514" s="2">
        <v>44627.0</v>
      </c>
      <c r="F514" s="1">
        <v>15863.15</v>
      </c>
      <c r="G514" s="3">
        <f t="shared" si="3"/>
        <v>-0.02352673226</v>
      </c>
      <c r="H514" s="113">
        <v>-0.0235</v>
      </c>
    </row>
    <row r="515" ht="14.25" customHeight="1">
      <c r="A515" s="2">
        <v>44624.0</v>
      </c>
      <c r="B515" s="130">
        <v>2010.55</v>
      </c>
      <c r="C515" s="3">
        <f t="shared" si="2"/>
        <v>0.02788854806</v>
      </c>
      <c r="D515" s="113">
        <v>0.0279</v>
      </c>
      <c r="E515" s="2">
        <v>44624.0</v>
      </c>
      <c r="F515" s="1">
        <v>16245.35</v>
      </c>
      <c r="G515" s="3">
        <f t="shared" si="3"/>
        <v>-0.0153169617</v>
      </c>
      <c r="H515" s="113">
        <v>-0.0153</v>
      </c>
    </row>
    <row r="516" ht="14.25" customHeight="1">
      <c r="A516" s="2">
        <v>44623.0</v>
      </c>
      <c r="B516" s="130">
        <v>1956.0</v>
      </c>
      <c r="C516" s="3">
        <f t="shared" si="2"/>
        <v>-0.054044251</v>
      </c>
      <c r="D516" s="113">
        <v>-0.054</v>
      </c>
      <c r="E516" s="2">
        <v>44623.0</v>
      </c>
      <c r="F516" s="1">
        <v>16498.05</v>
      </c>
      <c r="G516" s="3">
        <f t="shared" si="3"/>
        <v>-0.006497671016</v>
      </c>
      <c r="H516" s="113">
        <v>-0.0065</v>
      </c>
    </row>
    <row r="517" ht="14.25" customHeight="1">
      <c r="A517" s="2">
        <v>44622.0</v>
      </c>
      <c r="B517" s="130">
        <v>2067.75</v>
      </c>
      <c r="C517" s="3">
        <f t="shared" si="2"/>
        <v>-0.01024340043</v>
      </c>
      <c r="D517" s="113">
        <v>-0.0102</v>
      </c>
      <c r="E517" s="2">
        <v>44622.0</v>
      </c>
      <c r="F517" s="1">
        <v>16605.95</v>
      </c>
      <c r="G517" s="3">
        <f t="shared" si="3"/>
        <v>-0.0111915636</v>
      </c>
      <c r="H517" s="113">
        <v>-0.0112</v>
      </c>
    </row>
    <row r="518" ht="14.25" customHeight="1">
      <c r="A518" s="2">
        <v>44620.0</v>
      </c>
      <c r="B518" s="130">
        <v>2089.15</v>
      </c>
      <c r="C518" s="3">
        <f t="shared" si="2"/>
        <v>0.01437207157</v>
      </c>
      <c r="D518" s="113">
        <v>0.0144</v>
      </c>
      <c r="E518" s="2">
        <v>44620.0</v>
      </c>
      <c r="F518" s="1">
        <v>16793.9</v>
      </c>
      <c r="G518" s="3">
        <f t="shared" si="3"/>
        <v>0.008134034481</v>
      </c>
      <c r="H518" s="113">
        <v>0.0081</v>
      </c>
    </row>
    <row r="519" ht="14.25" customHeight="1">
      <c r="A519" s="2">
        <v>44617.0</v>
      </c>
      <c r="B519" s="130">
        <v>2059.55</v>
      </c>
      <c r="C519" s="3">
        <f t="shared" si="2"/>
        <v>0.02261668322</v>
      </c>
      <c r="D519" s="113">
        <v>0.0226</v>
      </c>
      <c r="E519" s="2">
        <v>44617.0</v>
      </c>
      <c r="F519" s="1">
        <v>16658.4</v>
      </c>
      <c r="G519" s="3">
        <f t="shared" si="3"/>
        <v>0.02526164839</v>
      </c>
      <c r="H519" s="113">
        <v>0.0253</v>
      </c>
    </row>
    <row r="520" ht="14.25" customHeight="1">
      <c r="A520" s="2">
        <v>44616.0</v>
      </c>
      <c r="B520" s="130">
        <v>2014.0</v>
      </c>
      <c r="C520" s="3">
        <f t="shared" si="2"/>
        <v>-0.06382187515</v>
      </c>
      <c r="D520" s="113">
        <v>-0.0638</v>
      </c>
      <c r="E520" s="2">
        <v>44616.0</v>
      </c>
      <c r="F520" s="1">
        <v>16247.95</v>
      </c>
      <c r="G520" s="3">
        <f t="shared" si="3"/>
        <v>-0.04778104992</v>
      </c>
      <c r="H520" s="113">
        <v>-0.0478</v>
      </c>
    </row>
    <row r="521" ht="14.25" customHeight="1">
      <c r="A521" s="2">
        <v>44615.0</v>
      </c>
      <c r="B521" s="130">
        <v>2151.3</v>
      </c>
      <c r="C521" s="3">
        <f t="shared" si="2"/>
        <v>-0.00651149903</v>
      </c>
      <c r="D521" s="113">
        <v>-0.0065</v>
      </c>
      <c r="E521" s="2">
        <v>44615.0</v>
      </c>
      <c r="F521" s="1">
        <v>17063.25</v>
      </c>
      <c r="G521" s="3">
        <f t="shared" si="3"/>
        <v>-0.001693755046</v>
      </c>
      <c r="H521" s="113">
        <v>-0.0017</v>
      </c>
    </row>
    <row r="522" ht="14.25" customHeight="1">
      <c r="A522" s="2">
        <v>44614.0</v>
      </c>
      <c r="B522" s="130">
        <v>2165.4</v>
      </c>
      <c r="C522" s="3">
        <f t="shared" si="2"/>
        <v>-0.008924893588</v>
      </c>
      <c r="D522" s="113">
        <v>-0.0089</v>
      </c>
      <c r="E522" s="2">
        <v>44614.0</v>
      </c>
      <c r="F522" s="1">
        <v>17092.2</v>
      </c>
      <c r="G522" s="3">
        <f t="shared" si="3"/>
        <v>-0.006651498113</v>
      </c>
      <c r="H522" s="113">
        <v>-0.0067</v>
      </c>
    </row>
    <row r="523" ht="14.25" customHeight="1">
      <c r="A523" s="2">
        <v>44613.0</v>
      </c>
      <c r="B523" s="130">
        <v>2184.9</v>
      </c>
      <c r="C523" s="3">
        <f t="shared" si="2"/>
        <v>0.001719276528</v>
      </c>
      <c r="D523" s="113">
        <v>0.0017</v>
      </c>
      <c r="E523" s="2">
        <v>44613.0</v>
      </c>
      <c r="F523" s="1">
        <v>17206.65</v>
      </c>
      <c r="G523" s="3">
        <f t="shared" si="3"/>
        <v>-0.00403153453</v>
      </c>
      <c r="H523" s="113">
        <v>-0.004</v>
      </c>
    </row>
    <row r="524" ht="14.25" customHeight="1">
      <c r="A524" s="2">
        <v>44610.0</v>
      </c>
      <c r="B524" s="130">
        <v>2181.15</v>
      </c>
      <c r="C524" s="3">
        <f t="shared" si="2"/>
        <v>-0.02052226239</v>
      </c>
      <c r="D524" s="113">
        <v>-0.0205</v>
      </c>
      <c r="E524" s="2">
        <v>44610.0</v>
      </c>
      <c r="F524" s="1">
        <v>17276.3</v>
      </c>
      <c r="G524" s="3">
        <f t="shared" si="3"/>
        <v>-0.001635403303</v>
      </c>
      <c r="H524" s="113">
        <v>-0.0016</v>
      </c>
    </row>
    <row r="525" ht="14.25" customHeight="1">
      <c r="A525" s="2">
        <v>44609.0</v>
      </c>
      <c r="B525" s="130">
        <v>2226.85</v>
      </c>
      <c r="C525" s="3">
        <f t="shared" si="2"/>
        <v>-0.005604179691</v>
      </c>
      <c r="D525" s="113">
        <v>-0.0056</v>
      </c>
      <c r="E525" s="2">
        <v>44609.0</v>
      </c>
      <c r="F525" s="1">
        <v>17304.6</v>
      </c>
      <c r="G525" s="3">
        <f t="shared" si="3"/>
        <v>-0.001016037224</v>
      </c>
      <c r="H525" s="113">
        <v>-0.001</v>
      </c>
    </row>
    <row r="526" ht="14.25" customHeight="1">
      <c r="A526" s="2">
        <v>44608.0</v>
      </c>
      <c r="B526" s="130">
        <v>2239.4</v>
      </c>
      <c r="C526" s="3">
        <f t="shared" si="2"/>
        <v>0.002282594101</v>
      </c>
      <c r="D526" s="113">
        <v>0.0023</v>
      </c>
      <c r="E526" s="2">
        <v>44608.0</v>
      </c>
      <c r="F526" s="1">
        <v>17322.2</v>
      </c>
      <c r="G526" s="3">
        <f t="shared" si="3"/>
        <v>-0.001743269682</v>
      </c>
      <c r="H526" s="113">
        <v>-0.0017</v>
      </c>
    </row>
    <row r="527" ht="14.25" customHeight="1">
      <c r="A527" s="2">
        <v>44607.0</v>
      </c>
      <c r="B527" s="130">
        <v>2234.3</v>
      </c>
      <c r="C527" s="3">
        <f t="shared" si="2"/>
        <v>0.03732763824</v>
      </c>
      <c r="D527" s="113">
        <v>0.0373</v>
      </c>
      <c r="E527" s="2">
        <v>44607.0</v>
      </c>
      <c r="F527" s="1">
        <v>17352.45</v>
      </c>
      <c r="G527" s="3">
        <f t="shared" si="3"/>
        <v>0.03025922056</v>
      </c>
      <c r="H527" s="113">
        <v>0.0303</v>
      </c>
    </row>
    <row r="528" ht="14.25" customHeight="1">
      <c r="A528" s="2">
        <v>44606.0</v>
      </c>
      <c r="B528" s="130">
        <v>2153.9</v>
      </c>
      <c r="C528" s="3">
        <f t="shared" si="2"/>
        <v>-0.04243448107</v>
      </c>
      <c r="D528" s="113">
        <v>-0.0424</v>
      </c>
      <c r="E528" s="2">
        <v>44606.0</v>
      </c>
      <c r="F528" s="1">
        <v>16842.8</v>
      </c>
      <c r="G528" s="3">
        <f t="shared" si="3"/>
        <v>-0.03061626786</v>
      </c>
      <c r="H528" s="113">
        <v>-0.0306</v>
      </c>
    </row>
    <row r="529" ht="14.25" customHeight="1">
      <c r="A529" s="2">
        <v>44603.0</v>
      </c>
      <c r="B529" s="130">
        <v>2249.35</v>
      </c>
      <c r="C529" s="3">
        <f t="shared" si="2"/>
        <v>-0.02352890104</v>
      </c>
      <c r="D529" s="113">
        <v>-0.0235</v>
      </c>
      <c r="E529" s="2">
        <v>44603.0</v>
      </c>
      <c r="F529" s="1">
        <v>17374.75</v>
      </c>
      <c r="G529" s="3">
        <f t="shared" si="3"/>
        <v>-0.01312631881</v>
      </c>
      <c r="H529" s="113">
        <v>-0.0131</v>
      </c>
    </row>
    <row r="530" ht="14.25" customHeight="1">
      <c r="A530" s="2">
        <v>44602.0</v>
      </c>
      <c r="B530" s="130">
        <v>2303.55</v>
      </c>
      <c r="C530" s="3">
        <f t="shared" si="2"/>
        <v>-0.002921698481</v>
      </c>
      <c r="D530" s="113">
        <v>-0.0029</v>
      </c>
      <c r="E530" s="2">
        <v>44602.0</v>
      </c>
      <c r="F530" s="1">
        <v>17605.85</v>
      </c>
      <c r="G530" s="3">
        <f t="shared" si="3"/>
        <v>0.008133968552</v>
      </c>
      <c r="H530" s="113">
        <v>0.0081</v>
      </c>
    </row>
    <row r="531" ht="14.25" customHeight="1">
      <c r="A531" s="2">
        <v>44601.0</v>
      </c>
      <c r="B531" s="130">
        <v>2310.3</v>
      </c>
      <c r="C531" s="3">
        <f t="shared" si="2"/>
        <v>0.00240807029</v>
      </c>
      <c r="D531" s="113">
        <v>0.0024</v>
      </c>
      <c r="E531" s="2">
        <v>44601.0</v>
      </c>
      <c r="F531" s="1">
        <v>17463.8</v>
      </c>
      <c r="G531" s="3">
        <f t="shared" si="3"/>
        <v>0.01141210708</v>
      </c>
      <c r="H531" s="113">
        <v>0.0114</v>
      </c>
    </row>
    <row r="532" ht="14.25" customHeight="1">
      <c r="A532" s="2">
        <v>44600.0</v>
      </c>
      <c r="B532" s="130">
        <v>2304.75</v>
      </c>
      <c r="C532" s="3">
        <f t="shared" si="2"/>
        <v>0.009880816756</v>
      </c>
      <c r="D532" s="113">
        <v>0.0099</v>
      </c>
      <c r="E532" s="2">
        <v>44600.0</v>
      </c>
      <c r="F532" s="1">
        <v>17266.75</v>
      </c>
      <c r="G532" s="3">
        <f t="shared" si="3"/>
        <v>0.003087674862</v>
      </c>
      <c r="H532" s="113">
        <v>0.0031</v>
      </c>
    </row>
    <row r="533" ht="14.25" customHeight="1">
      <c r="A533" s="2">
        <v>44599.0</v>
      </c>
      <c r="B533" s="130">
        <v>2282.2</v>
      </c>
      <c r="C533" s="3">
        <f t="shared" si="2"/>
        <v>0.003275085174</v>
      </c>
      <c r="D533" s="113">
        <v>0.0033</v>
      </c>
      <c r="E533" s="2">
        <v>44599.0</v>
      </c>
      <c r="F533" s="1">
        <v>17213.6</v>
      </c>
      <c r="G533" s="3">
        <f t="shared" si="3"/>
        <v>-0.0172810468</v>
      </c>
      <c r="H533" s="113">
        <v>-0.0173</v>
      </c>
    </row>
    <row r="534" ht="14.25" customHeight="1">
      <c r="A534" s="2">
        <v>44596.0</v>
      </c>
      <c r="B534" s="130">
        <v>2274.75</v>
      </c>
      <c r="C534" s="3">
        <f t="shared" si="2"/>
        <v>-0.008218521102</v>
      </c>
      <c r="D534" s="113">
        <v>-0.0082</v>
      </c>
      <c r="E534" s="2">
        <v>44596.0</v>
      </c>
      <c r="F534" s="1">
        <v>17516.3</v>
      </c>
      <c r="G534" s="3">
        <f t="shared" si="3"/>
        <v>-0.002499971527</v>
      </c>
      <c r="H534" s="113">
        <v>-0.0025</v>
      </c>
    </row>
    <row r="535" ht="14.25" customHeight="1">
      <c r="A535" s="2">
        <v>44595.0</v>
      </c>
      <c r="B535" s="130">
        <v>2293.6</v>
      </c>
      <c r="C535" s="3">
        <f t="shared" si="2"/>
        <v>-0.005614445817</v>
      </c>
      <c r="D535" s="113">
        <v>-0.0056</v>
      </c>
      <c r="E535" s="2">
        <v>44595.0</v>
      </c>
      <c r="F535" s="1">
        <v>17560.2</v>
      </c>
      <c r="G535" s="3">
        <f t="shared" si="3"/>
        <v>-0.01236220472</v>
      </c>
      <c r="H535" s="113">
        <v>-0.0124</v>
      </c>
    </row>
    <row r="536" ht="14.25" customHeight="1">
      <c r="A536" s="2">
        <v>44594.0</v>
      </c>
      <c r="B536" s="130">
        <v>2306.55</v>
      </c>
      <c r="C536" s="3">
        <f t="shared" si="2"/>
        <v>-0.01114659922</v>
      </c>
      <c r="D536" s="113">
        <v>-0.0111</v>
      </c>
      <c r="E536" s="2">
        <v>44594.0</v>
      </c>
      <c r="F536" s="1">
        <v>17780.0</v>
      </c>
      <c r="G536" s="3">
        <f t="shared" si="3"/>
        <v>0.0115578161</v>
      </c>
      <c r="H536" s="113">
        <v>0.0116</v>
      </c>
    </row>
    <row r="537" ht="14.25" customHeight="1">
      <c r="A537" s="2">
        <v>44593.0</v>
      </c>
      <c r="B537" s="130">
        <v>2332.55</v>
      </c>
      <c r="C537" s="3">
        <f t="shared" si="2"/>
        <v>0.02047468008</v>
      </c>
      <c r="D537" s="113">
        <v>0.0205</v>
      </c>
      <c r="E537" s="2">
        <v>44593.0</v>
      </c>
      <c r="F537" s="1">
        <v>17576.85</v>
      </c>
      <c r="G537" s="3">
        <f t="shared" si="3"/>
        <v>0.0136679383</v>
      </c>
      <c r="H537" s="113">
        <v>0.0137</v>
      </c>
    </row>
    <row r="538" ht="14.25" customHeight="1">
      <c r="A538" s="2">
        <v>44592.0</v>
      </c>
      <c r="B538" s="130">
        <v>2285.75</v>
      </c>
      <c r="C538" s="3">
        <f t="shared" si="2"/>
        <v>0.03149890566</v>
      </c>
      <c r="D538" s="113">
        <v>0.0315</v>
      </c>
      <c r="E538" s="2">
        <v>44592.0</v>
      </c>
      <c r="F538" s="1">
        <v>17339.85</v>
      </c>
      <c r="G538" s="3">
        <f t="shared" si="3"/>
        <v>0.01391069439</v>
      </c>
      <c r="H538" s="113">
        <v>0.0139</v>
      </c>
    </row>
    <row r="539" ht="14.25" customHeight="1">
      <c r="A539" s="2">
        <v>44589.0</v>
      </c>
      <c r="B539" s="130">
        <v>2215.95</v>
      </c>
      <c r="C539" s="3">
        <f t="shared" si="2"/>
        <v>0.02225861512</v>
      </c>
      <c r="D539" s="113">
        <v>0.0223</v>
      </c>
      <c r="E539" s="2">
        <v>44589.0</v>
      </c>
      <c r="F539" s="1">
        <v>17101.95</v>
      </c>
      <c r="G539" s="3">
        <f t="shared" si="3"/>
        <v>-0.000479247698</v>
      </c>
      <c r="H539" s="113">
        <v>-5.0E-4</v>
      </c>
    </row>
    <row r="540" ht="14.25" customHeight="1">
      <c r="A540" s="2">
        <v>44588.0</v>
      </c>
      <c r="B540" s="130">
        <v>2167.7</v>
      </c>
      <c r="C540" s="3">
        <f t="shared" si="2"/>
        <v>-0.00561939494</v>
      </c>
      <c r="D540" s="113">
        <v>-0.0056</v>
      </c>
      <c r="E540" s="2">
        <v>44588.0</v>
      </c>
      <c r="F540" s="1">
        <v>17110.15</v>
      </c>
      <c r="G540" s="3">
        <f t="shared" si="3"/>
        <v>-0.0097118003</v>
      </c>
      <c r="H540" s="113">
        <v>-0.0097</v>
      </c>
    </row>
    <row r="541" ht="14.25" customHeight="1">
      <c r="A541" s="2">
        <v>44586.0</v>
      </c>
      <c r="B541" s="130">
        <v>2179.95</v>
      </c>
      <c r="C541" s="3">
        <f t="shared" si="2"/>
        <v>0.005767145724</v>
      </c>
      <c r="D541" s="113">
        <v>0.0058</v>
      </c>
      <c r="E541" s="2">
        <v>44586.0</v>
      </c>
      <c r="F541" s="1">
        <v>17277.95</v>
      </c>
      <c r="G541" s="3">
        <f t="shared" si="3"/>
        <v>0.007513513829</v>
      </c>
      <c r="H541" s="113">
        <v>0.0075</v>
      </c>
    </row>
    <row r="542" ht="14.25" customHeight="1">
      <c r="A542" s="2">
        <v>44585.0</v>
      </c>
      <c r="B542" s="130">
        <v>2167.45</v>
      </c>
      <c r="C542" s="3">
        <f t="shared" si="2"/>
        <v>-0.0217984881</v>
      </c>
      <c r="D542" s="113">
        <v>-0.0218</v>
      </c>
      <c r="E542" s="2">
        <v>44585.0</v>
      </c>
      <c r="F542" s="1">
        <v>17149.1</v>
      </c>
      <c r="G542" s="3">
        <f t="shared" si="3"/>
        <v>-0.02656786143</v>
      </c>
      <c r="H542" s="113">
        <v>-0.0266</v>
      </c>
    </row>
    <row r="543" ht="14.25" customHeight="1">
      <c r="A543" s="2">
        <v>44582.0</v>
      </c>
      <c r="B543" s="130">
        <v>2215.75</v>
      </c>
      <c r="C543" s="3">
        <f t="shared" si="2"/>
        <v>-0.01696983141</v>
      </c>
      <c r="D543" s="113">
        <v>-0.017</v>
      </c>
      <c r="E543" s="2">
        <v>44582.0</v>
      </c>
      <c r="F543" s="1">
        <v>17617.15</v>
      </c>
      <c r="G543" s="3">
        <f t="shared" si="3"/>
        <v>-0.007875767303</v>
      </c>
      <c r="H543" s="113">
        <v>-0.0079</v>
      </c>
    </row>
    <row r="544" ht="14.25" customHeight="1">
      <c r="A544" s="2">
        <v>44581.0</v>
      </c>
      <c r="B544" s="130">
        <v>2254.0</v>
      </c>
      <c r="C544" s="3">
        <f t="shared" si="2"/>
        <v>0.009947127879</v>
      </c>
      <c r="D544" s="113">
        <v>0.0099</v>
      </c>
      <c r="E544" s="2">
        <v>44581.0</v>
      </c>
      <c r="F544" s="1">
        <v>17757.0</v>
      </c>
      <c r="G544" s="3">
        <f t="shared" si="3"/>
        <v>-0.01011238461</v>
      </c>
      <c r="H544" s="113">
        <v>-0.0101</v>
      </c>
    </row>
    <row r="545" ht="14.25" customHeight="1">
      <c r="A545" s="2">
        <v>44580.0</v>
      </c>
      <c r="B545" s="130">
        <v>2231.8</v>
      </c>
      <c r="C545" s="3">
        <f t="shared" si="2"/>
        <v>-0.009519582825</v>
      </c>
      <c r="D545" s="113">
        <v>-0.0095</v>
      </c>
      <c r="E545" s="2">
        <v>44580.0</v>
      </c>
      <c r="F545" s="1">
        <v>17938.4</v>
      </c>
      <c r="G545" s="3">
        <f t="shared" si="3"/>
        <v>-0.009642219284</v>
      </c>
      <c r="H545" s="113">
        <v>-0.0096</v>
      </c>
    </row>
    <row r="546" ht="14.25" customHeight="1">
      <c r="A546" s="2">
        <v>44579.0</v>
      </c>
      <c r="B546" s="130">
        <v>2253.25</v>
      </c>
      <c r="C546" s="3">
        <f t="shared" si="2"/>
        <v>-0.05271897925</v>
      </c>
      <c r="D546" s="113">
        <v>-0.0527</v>
      </c>
      <c r="E546" s="2">
        <v>44579.0</v>
      </c>
      <c r="F546" s="1">
        <v>18113.05</v>
      </c>
      <c r="G546" s="3">
        <f t="shared" si="3"/>
        <v>-0.01065375435</v>
      </c>
      <c r="H546" s="113">
        <v>-0.0107</v>
      </c>
    </row>
    <row r="547" ht="14.25" customHeight="1">
      <c r="A547" s="2">
        <v>44578.0</v>
      </c>
      <c r="B547" s="130">
        <v>2378.65</v>
      </c>
      <c r="C547" s="3">
        <f t="shared" si="2"/>
        <v>0.008714643145</v>
      </c>
      <c r="D547" s="113">
        <v>0.0087</v>
      </c>
      <c r="E547" s="2">
        <v>44578.0</v>
      </c>
      <c r="F547" s="1">
        <v>18308.1</v>
      </c>
      <c r="G547" s="3">
        <f t="shared" si="3"/>
        <v>0.002867589664</v>
      </c>
      <c r="H547" s="113">
        <v>0.0029</v>
      </c>
    </row>
    <row r="548" ht="14.25" customHeight="1">
      <c r="A548" s="2">
        <v>44575.0</v>
      </c>
      <c r="B548" s="130">
        <v>2358.1</v>
      </c>
      <c r="C548" s="3">
        <f t="shared" si="2"/>
        <v>0.01899185446</v>
      </c>
      <c r="D548" s="113">
        <v>0.019</v>
      </c>
      <c r="E548" s="2">
        <v>44575.0</v>
      </c>
      <c r="F548" s="1">
        <v>18255.75</v>
      </c>
      <c r="G548" s="3">
        <f t="shared" si="3"/>
        <v>-0.0001122807786</v>
      </c>
      <c r="H548" s="113">
        <v>-1.0E-4</v>
      </c>
    </row>
    <row r="549" ht="14.25" customHeight="1">
      <c r="A549" s="2">
        <v>44574.0</v>
      </c>
      <c r="B549" s="130">
        <v>2314.15</v>
      </c>
      <c r="C549" s="3">
        <f t="shared" si="2"/>
        <v>-0.0002808017971</v>
      </c>
      <c r="D549" s="113">
        <v>-3.0E-4</v>
      </c>
      <c r="E549" s="2">
        <v>44574.0</v>
      </c>
      <c r="F549" s="1">
        <v>18257.8</v>
      </c>
      <c r="G549" s="3">
        <f t="shared" si="3"/>
        <v>0.002495559332</v>
      </c>
      <c r="H549" s="113">
        <v>0.0025</v>
      </c>
    </row>
    <row r="550" ht="14.25" customHeight="1">
      <c r="A550" s="2">
        <v>44573.0</v>
      </c>
      <c r="B550" s="130">
        <v>2314.8</v>
      </c>
      <c r="C550" s="3">
        <f t="shared" si="2"/>
        <v>0.007486072423</v>
      </c>
      <c r="D550" s="113">
        <v>0.0075</v>
      </c>
      <c r="E550" s="2">
        <v>44573.0</v>
      </c>
      <c r="F550" s="1">
        <v>18212.35</v>
      </c>
      <c r="G550" s="3">
        <f t="shared" si="3"/>
        <v>0.008673137366</v>
      </c>
      <c r="H550" s="113">
        <v>0.0087</v>
      </c>
    </row>
    <row r="551" ht="14.25" customHeight="1">
      <c r="A551" s="2">
        <v>44572.0</v>
      </c>
      <c r="B551" s="130">
        <v>2297.6</v>
      </c>
      <c r="C551" s="3">
        <f t="shared" si="2"/>
        <v>-0.00971919919</v>
      </c>
      <c r="D551" s="113">
        <v>-0.0097</v>
      </c>
      <c r="E551" s="2">
        <v>44572.0</v>
      </c>
      <c r="F551" s="1">
        <v>18055.75</v>
      </c>
      <c r="G551" s="3">
        <f t="shared" si="3"/>
        <v>0.002913354774</v>
      </c>
      <c r="H551" s="113">
        <v>0.0029</v>
      </c>
    </row>
    <row r="552" ht="14.25" customHeight="1">
      <c r="A552" s="2">
        <v>44571.0</v>
      </c>
      <c r="B552" s="130">
        <v>2320.15</v>
      </c>
      <c r="C552" s="3">
        <f t="shared" si="2"/>
        <v>0.01556071085</v>
      </c>
      <c r="D552" s="113">
        <v>0.0156</v>
      </c>
      <c r="E552" s="2">
        <v>44571.0</v>
      </c>
      <c r="F552" s="1">
        <v>18003.3</v>
      </c>
      <c r="G552" s="3">
        <f t="shared" si="3"/>
        <v>0.01070023073</v>
      </c>
      <c r="H552" s="113">
        <v>0.0107</v>
      </c>
    </row>
    <row r="553" ht="14.25" customHeight="1">
      <c r="A553" s="2">
        <v>44568.0</v>
      </c>
      <c r="B553" s="130">
        <v>2284.6</v>
      </c>
      <c r="C553" s="3">
        <f t="shared" si="2"/>
        <v>0.0257262156</v>
      </c>
      <c r="D553" s="113">
        <v>0.0257</v>
      </c>
      <c r="E553" s="2">
        <v>44568.0</v>
      </c>
      <c r="F553" s="1">
        <v>17812.7</v>
      </c>
      <c r="G553" s="3">
        <f t="shared" si="3"/>
        <v>0.00376424977</v>
      </c>
      <c r="H553" s="113">
        <v>0.0038</v>
      </c>
    </row>
    <row r="554" ht="14.25" customHeight="1">
      <c r="A554" s="2">
        <v>44567.0</v>
      </c>
      <c r="B554" s="130">
        <v>2227.3</v>
      </c>
      <c r="C554" s="3">
        <f t="shared" si="2"/>
        <v>-0.006246374872</v>
      </c>
      <c r="D554" s="113">
        <v>-0.0062</v>
      </c>
      <c r="E554" s="2">
        <v>44567.0</v>
      </c>
      <c r="F554" s="1">
        <v>17745.9</v>
      </c>
      <c r="G554" s="3">
        <f t="shared" si="3"/>
        <v>-0.01000543925</v>
      </c>
      <c r="H554" s="113">
        <v>-0.01</v>
      </c>
    </row>
    <row r="555" ht="14.25" customHeight="1">
      <c r="A555" s="2">
        <v>44566.0</v>
      </c>
      <c r="B555" s="130">
        <v>2241.3</v>
      </c>
      <c r="C555" s="3">
        <f t="shared" si="2"/>
        <v>0.007642853932</v>
      </c>
      <c r="D555" s="113">
        <v>0.0076</v>
      </c>
      <c r="E555" s="2">
        <v>44566.0</v>
      </c>
      <c r="F555" s="1">
        <v>17925.25</v>
      </c>
      <c r="G555" s="3">
        <f t="shared" si="3"/>
        <v>0.006739585235</v>
      </c>
      <c r="H555" s="113">
        <v>0.0067</v>
      </c>
    </row>
    <row r="556" ht="14.25" customHeight="1">
      <c r="A556" s="2">
        <v>44565.0</v>
      </c>
      <c r="B556" s="130">
        <v>2224.3</v>
      </c>
      <c r="C556" s="3">
        <f t="shared" si="2"/>
        <v>-0.01201501321</v>
      </c>
      <c r="D556" s="113">
        <v>-0.012</v>
      </c>
      <c r="E556" s="2">
        <v>44565.0</v>
      </c>
      <c r="F556" s="1">
        <v>17805.25</v>
      </c>
      <c r="G556" s="3">
        <f t="shared" si="3"/>
        <v>0.01018682946</v>
      </c>
      <c r="H556" s="113">
        <v>0.0102</v>
      </c>
    </row>
    <row r="557" ht="14.25" customHeight="1">
      <c r="A557" s="2">
        <v>44564.0</v>
      </c>
      <c r="B557" s="130">
        <v>2251.35</v>
      </c>
      <c r="C557" s="3">
        <f t="shared" si="2"/>
        <v>0.01606679454</v>
      </c>
      <c r="D557" s="113">
        <v>0.0161</v>
      </c>
      <c r="E557" s="2">
        <v>44564.0</v>
      </c>
      <c r="F557" s="1">
        <v>17625.7</v>
      </c>
      <c r="G557" s="3">
        <f t="shared" si="3"/>
        <v>0.01565340655</v>
      </c>
      <c r="H557" s="113">
        <v>0.0157</v>
      </c>
    </row>
    <row r="558" ht="14.25" customHeight="1">
      <c r="A558" s="2">
        <v>44561.0</v>
      </c>
      <c r="B558" s="130">
        <v>2215.75</v>
      </c>
      <c r="C558" s="3">
        <f t="shared" si="2"/>
        <v>0.02426903964</v>
      </c>
      <c r="D558" s="113">
        <v>0.0243</v>
      </c>
      <c r="E558" s="2">
        <v>44561.0</v>
      </c>
      <c r="F558" s="1">
        <v>17354.05</v>
      </c>
      <c r="G558" s="3">
        <f t="shared" si="3"/>
        <v>0.008724740539</v>
      </c>
      <c r="H558" s="113">
        <v>0.0087</v>
      </c>
    </row>
    <row r="559" ht="14.25" customHeight="1">
      <c r="A559" s="2">
        <v>44560.0</v>
      </c>
      <c r="B559" s="130">
        <v>2163.25</v>
      </c>
      <c r="C559" s="3">
        <f t="shared" si="2"/>
        <v>0.0002774374032</v>
      </c>
      <c r="D559" s="113">
        <v>3.0E-4</v>
      </c>
      <c r="E559" s="2">
        <v>44560.0</v>
      </c>
      <c r="F559" s="1">
        <v>17203.95</v>
      </c>
      <c r="G559" s="3">
        <f t="shared" si="3"/>
        <v>-0.0005606032439</v>
      </c>
      <c r="H559" s="113">
        <v>-6.0E-4</v>
      </c>
    </row>
    <row r="560" ht="14.25" customHeight="1">
      <c r="A560" s="2">
        <v>44559.0</v>
      </c>
      <c r="B560" s="130">
        <v>2162.65</v>
      </c>
      <c r="C560" s="3">
        <f t="shared" si="2"/>
        <v>0.005299244625</v>
      </c>
      <c r="D560" s="113">
        <v>0.0053</v>
      </c>
      <c r="E560" s="2">
        <v>44559.0</v>
      </c>
      <c r="F560" s="1">
        <v>17213.6</v>
      </c>
      <c r="G560" s="3">
        <f t="shared" si="3"/>
        <v>-0.001140237622</v>
      </c>
      <c r="H560" s="113">
        <v>-0.0011</v>
      </c>
    </row>
    <row r="561" ht="14.25" customHeight="1">
      <c r="A561" s="2">
        <v>44558.0</v>
      </c>
      <c r="B561" s="130">
        <v>2151.25</v>
      </c>
      <c r="C561" s="3">
        <f t="shared" si="2"/>
        <v>0.006809566153</v>
      </c>
      <c r="D561" s="113">
        <v>0.0068</v>
      </c>
      <c r="E561" s="2">
        <v>44558.0</v>
      </c>
      <c r="F561" s="1">
        <v>17233.25</v>
      </c>
      <c r="G561" s="3">
        <f t="shared" si="3"/>
        <v>0.008603409174</v>
      </c>
      <c r="H561" s="113">
        <v>0.0086</v>
      </c>
    </row>
    <row r="562" ht="14.25" customHeight="1">
      <c r="A562" s="2">
        <v>44557.0</v>
      </c>
      <c r="B562" s="130">
        <v>2136.7</v>
      </c>
      <c r="C562" s="3">
        <f t="shared" si="2"/>
        <v>0.005009289528</v>
      </c>
      <c r="D562" s="113">
        <v>0.005</v>
      </c>
      <c r="E562" s="2">
        <v>44557.0</v>
      </c>
      <c r="F562" s="1">
        <v>17086.25</v>
      </c>
      <c r="G562" s="3">
        <f t="shared" si="3"/>
        <v>0.004851870911</v>
      </c>
      <c r="H562" s="113">
        <v>0.0049</v>
      </c>
    </row>
    <row r="563" ht="14.25" customHeight="1">
      <c r="A563" s="2">
        <v>44554.0</v>
      </c>
      <c r="B563" s="130">
        <v>2126.05</v>
      </c>
      <c r="C563" s="3">
        <f t="shared" si="2"/>
        <v>-0.0115073461</v>
      </c>
      <c r="D563" s="113">
        <v>-0.0115</v>
      </c>
      <c r="E563" s="2">
        <v>44554.0</v>
      </c>
      <c r="F563" s="1">
        <v>17003.75</v>
      </c>
      <c r="G563" s="3">
        <f t="shared" si="3"/>
        <v>-0.004032777667</v>
      </c>
      <c r="H563" s="113">
        <v>-0.004</v>
      </c>
    </row>
    <row r="564" ht="14.25" customHeight="1">
      <c r="A564" s="2">
        <v>44553.0</v>
      </c>
      <c r="B564" s="130">
        <v>2150.8</v>
      </c>
      <c r="C564" s="3">
        <f t="shared" si="2"/>
        <v>0.0004186241221</v>
      </c>
      <c r="D564" s="113">
        <v>4.0E-4</v>
      </c>
      <c r="E564" s="2">
        <v>44553.0</v>
      </c>
      <c r="F564" s="1">
        <v>17072.6</v>
      </c>
      <c r="G564" s="3">
        <f t="shared" si="3"/>
        <v>0.006909282856</v>
      </c>
      <c r="H564" s="113">
        <v>0.0069</v>
      </c>
    </row>
    <row r="565" ht="14.25" customHeight="1">
      <c r="A565" s="2">
        <v>44552.0</v>
      </c>
      <c r="B565" s="130">
        <v>2149.9</v>
      </c>
      <c r="C565" s="3">
        <f t="shared" si="2"/>
        <v>0.005307334409</v>
      </c>
      <c r="D565" s="113">
        <v>0.0053</v>
      </c>
      <c r="E565" s="2">
        <v>44552.0</v>
      </c>
      <c r="F565" s="1">
        <v>16955.45</v>
      </c>
      <c r="G565" s="3">
        <f t="shared" si="3"/>
        <v>0.01100719403</v>
      </c>
      <c r="H565" s="113">
        <v>0.011</v>
      </c>
    </row>
    <row r="566" ht="14.25" customHeight="1">
      <c r="A566" s="2">
        <v>44551.0</v>
      </c>
      <c r="B566" s="130">
        <v>2138.55</v>
      </c>
      <c r="C566" s="3">
        <f t="shared" si="2"/>
        <v>0.01070466468</v>
      </c>
      <c r="D566" s="113">
        <v>0.0107</v>
      </c>
      <c r="E566" s="2">
        <v>44551.0</v>
      </c>
      <c r="F566" s="1">
        <v>16770.85</v>
      </c>
      <c r="G566" s="3">
        <f t="shared" si="3"/>
        <v>0.009428681489</v>
      </c>
      <c r="H566" s="113">
        <v>0.0094</v>
      </c>
    </row>
    <row r="567" ht="14.25" customHeight="1">
      <c r="A567" s="2">
        <v>44550.0</v>
      </c>
      <c r="B567" s="130">
        <v>2115.9</v>
      </c>
      <c r="C567" s="3">
        <f t="shared" si="2"/>
        <v>-0.04476196926</v>
      </c>
      <c r="D567" s="113">
        <v>-0.0448</v>
      </c>
      <c r="E567" s="2">
        <v>44550.0</v>
      </c>
      <c r="F567" s="1">
        <v>16614.2</v>
      </c>
      <c r="G567" s="3">
        <f t="shared" si="3"/>
        <v>-0.02184254527</v>
      </c>
      <c r="H567" s="113">
        <v>-0.0218</v>
      </c>
    </row>
    <row r="568" ht="14.25" customHeight="1">
      <c r="A568" s="2">
        <v>44547.0</v>
      </c>
      <c r="B568" s="130">
        <v>2215.05</v>
      </c>
      <c r="C568" s="3">
        <f t="shared" si="2"/>
        <v>-0.0226786384</v>
      </c>
      <c r="D568" s="113">
        <v>-0.0227</v>
      </c>
      <c r="E568" s="2">
        <v>44547.0</v>
      </c>
      <c r="F568" s="1">
        <v>16985.2</v>
      </c>
      <c r="G568" s="3">
        <f t="shared" si="3"/>
        <v>-0.01525938638</v>
      </c>
      <c r="H568" s="113">
        <v>-0.0153</v>
      </c>
    </row>
    <row r="569" ht="14.25" customHeight="1">
      <c r="A569" s="2">
        <v>44546.0</v>
      </c>
      <c r="B569" s="130">
        <v>2266.45</v>
      </c>
      <c r="C569" s="3">
        <f t="shared" si="2"/>
        <v>-0.008335156421</v>
      </c>
      <c r="D569" s="113">
        <v>-0.0083</v>
      </c>
      <c r="E569" s="2">
        <v>44546.0</v>
      </c>
      <c r="F569" s="1">
        <v>17248.4</v>
      </c>
      <c r="G569" s="3">
        <f t="shared" si="3"/>
        <v>0.001567816786</v>
      </c>
      <c r="H569" s="113">
        <v>0.0016</v>
      </c>
    </row>
    <row r="570" ht="14.25" customHeight="1">
      <c r="A570" s="2">
        <v>44545.0</v>
      </c>
      <c r="B570" s="130">
        <v>2285.5</v>
      </c>
      <c r="C570" s="3">
        <f t="shared" si="2"/>
        <v>-0.01493437924</v>
      </c>
      <c r="D570" s="113">
        <v>-0.0149</v>
      </c>
      <c r="E570" s="2">
        <v>44545.0</v>
      </c>
      <c r="F570" s="1">
        <v>17221.4</v>
      </c>
      <c r="G570" s="3">
        <f t="shared" si="3"/>
        <v>-0.005974060456</v>
      </c>
      <c r="H570" s="113">
        <v>-0.006</v>
      </c>
    </row>
    <row r="571" ht="14.25" customHeight="1">
      <c r="A571" s="2">
        <v>44544.0</v>
      </c>
      <c r="B571" s="130">
        <v>2320.15</v>
      </c>
      <c r="C571" s="3">
        <f t="shared" si="2"/>
        <v>0.0104962871</v>
      </c>
      <c r="D571" s="113">
        <v>0.0105</v>
      </c>
      <c r="E571" s="2">
        <v>44544.0</v>
      </c>
      <c r="F571" s="1">
        <v>17324.9</v>
      </c>
      <c r="G571" s="3">
        <f t="shared" si="3"/>
        <v>-0.002495933672</v>
      </c>
      <c r="H571" s="113">
        <v>-0.0025</v>
      </c>
    </row>
    <row r="572" ht="14.25" customHeight="1">
      <c r="A572" s="2">
        <v>44543.0</v>
      </c>
      <c r="B572" s="130">
        <v>2296.05</v>
      </c>
      <c r="C572" s="3">
        <f t="shared" si="2"/>
        <v>-0.008421325387</v>
      </c>
      <c r="D572" s="113">
        <v>-0.0084</v>
      </c>
      <c r="E572" s="2">
        <v>44543.0</v>
      </c>
      <c r="F572" s="1">
        <v>17368.25</v>
      </c>
      <c r="G572" s="3">
        <f t="shared" si="3"/>
        <v>-0.008169010867</v>
      </c>
      <c r="H572" s="113">
        <v>-0.0082</v>
      </c>
    </row>
    <row r="573" ht="14.25" customHeight="1">
      <c r="A573" s="2">
        <v>44540.0</v>
      </c>
      <c r="B573" s="130">
        <v>2315.55</v>
      </c>
      <c r="C573" s="3">
        <f t="shared" si="2"/>
        <v>-0.001918103448</v>
      </c>
      <c r="D573" s="113">
        <v>-0.0019</v>
      </c>
      <c r="E573" s="2">
        <v>44540.0</v>
      </c>
      <c r="F573" s="1">
        <v>17511.3</v>
      </c>
      <c r="G573" s="3">
        <f t="shared" si="3"/>
        <v>-0.0003168377876</v>
      </c>
      <c r="H573" s="113">
        <v>-3.0E-4</v>
      </c>
    </row>
    <row r="574" ht="14.25" customHeight="1">
      <c r="A574" s="2">
        <v>44539.0</v>
      </c>
      <c r="B574" s="130">
        <v>2320.0</v>
      </c>
      <c r="C574" s="3">
        <f t="shared" si="2"/>
        <v>0.01210600938</v>
      </c>
      <c r="D574" s="113">
        <v>0.0121</v>
      </c>
      <c r="E574" s="2">
        <v>44539.0</v>
      </c>
      <c r="F574" s="1">
        <v>17516.85</v>
      </c>
      <c r="G574" s="3">
        <f t="shared" si="3"/>
        <v>0.002696088954</v>
      </c>
      <c r="H574" s="113">
        <v>0.0027</v>
      </c>
    </row>
    <row r="575" ht="14.25" customHeight="1">
      <c r="A575" s="2">
        <v>44538.0</v>
      </c>
      <c r="B575" s="130">
        <v>2292.25</v>
      </c>
      <c r="C575" s="3">
        <f t="shared" si="2"/>
        <v>0.02102403065</v>
      </c>
      <c r="D575" s="113">
        <v>0.021</v>
      </c>
      <c r="E575" s="2">
        <v>44538.0</v>
      </c>
      <c r="F575" s="1">
        <v>17469.75</v>
      </c>
      <c r="G575" s="3">
        <f t="shared" si="3"/>
        <v>0.01706090227</v>
      </c>
      <c r="H575" s="113">
        <v>0.0171</v>
      </c>
    </row>
    <row r="576" ht="14.25" customHeight="1">
      <c r="A576" s="2">
        <v>44537.0</v>
      </c>
      <c r="B576" s="130">
        <v>2245.05</v>
      </c>
      <c r="C576" s="3">
        <f t="shared" si="2"/>
        <v>0.01251522121</v>
      </c>
      <c r="D576" s="113">
        <v>0.0125</v>
      </c>
      <c r="E576" s="2">
        <v>44537.0</v>
      </c>
      <c r="F576" s="1">
        <v>17176.7</v>
      </c>
      <c r="G576" s="3">
        <f t="shared" si="3"/>
        <v>0.01563659478</v>
      </c>
      <c r="H576" s="113">
        <v>0.0156</v>
      </c>
    </row>
    <row r="577" ht="14.25" customHeight="1">
      <c r="A577" s="2">
        <v>44536.0</v>
      </c>
      <c r="B577" s="130">
        <v>2217.3</v>
      </c>
      <c r="C577" s="3">
        <f t="shared" si="2"/>
        <v>-0.01984793564</v>
      </c>
      <c r="D577" s="113">
        <v>-0.0198</v>
      </c>
      <c r="E577" s="2">
        <v>44536.0</v>
      </c>
      <c r="F577" s="1">
        <v>16912.25</v>
      </c>
      <c r="G577" s="3">
        <f t="shared" si="3"/>
        <v>-0.01654096425</v>
      </c>
      <c r="H577" s="113">
        <v>-0.0165</v>
      </c>
    </row>
    <row r="578" ht="14.25" customHeight="1">
      <c r="A578" s="2">
        <v>44533.0</v>
      </c>
      <c r="B578" s="130">
        <v>2262.2</v>
      </c>
      <c r="C578" s="3">
        <f t="shared" si="2"/>
        <v>-0.001081844877</v>
      </c>
      <c r="D578" s="113">
        <v>-0.0011</v>
      </c>
      <c r="E578" s="2">
        <v>44533.0</v>
      </c>
      <c r="F578" s="1">
        <v>17196.7</v>
      </c>
      <c r="G578" s="3">
        <f t="shared" si="3"/>
        <v>-0.01177761879</v>
      </c>
      <c r="H578" s="113">
        <v>-0.0118</v>
      </c>
    </row>
    <row r="579" ht="14.25" customHeight="1">
      <c r="A579" s="2">
        <v>44532.0</v>
      </c>
      <c r="B579" s="130">
        <v>2264.65</v>
      </c>
      <c r="C579" s="3">
        <f t="shared" si="2"/>
        <v>0.004970156871</v>
      </c>
      <c r="D579" s="113">
        <v>0.005</v>
      </c>
      <c r="E579" s="2">
        <v>44532.0</v>
      </c>
      <c r="F579" s="1">
        <v>17401.65</v>
      </c>
      <c r="G579" s="3">
        <f t="shared" si="3"/>
        <v>0.01367457141</v>
      </c>
      <c r="H579" s="113">
        <v>0.0137</v>
      </c>
    </row>
    <row r="580" ht="14.25" customHeight="1">
      <c r="A580" s="2">
        <v>44531.0</v>
      </c>
      <c r="B580" s="130">
        <v>2253.45</v>
      </c>
      <c r="C580" s="3">
        <f t="shared" si="2"/>
        <v>-0.01441130161</v>
      </c>
      <c r="D580" s="113">
        <v>-0.0144</v>
      </c>
      <c r="E580" s="2">
        <v>44531.0</v>
      </c>
      <c r="F580" s="1">
        <v>17166.9</v>
      </c>
      <c r="G580" s="3">
        <f t="shared" si="3"/>
        <v>0.01081657167</v>
      </c>
      <c r="H580" s="113">
        <v>0.0108</v>
      </c>
    </row>
    <row r="581" ht="14.25" customHeight="1">
      <c r="A581" s="2">
        <v>44530.0</v>
      </c>
      <c r="B581" s="130">
        <v>2286.4</v>
      </c>
      <c r="C581" s="3">
        <f t="shared" si="2"/>
        <v>-0.001397624039</v>
      </c>
      <c r="D581" s="113">
        <v>-0.0014</v>
      </c>
      <c r="E581" s="2">
        <v>44530.0</v>
      </c>
      <c r="F581" s="1">
        <v>16983.2</v>
      </c>
      <c r="G581" s="3">
        <f t="shared" si="3"/>
        <v>-0.004148599005</v>
      </c>
      <c r="H581" s="113">
        <v>-0.0041</v>
      </c>
    </row>
    <row r="582" ht="14.25" customHeight="1">
      <c r="A582" s="2">
        <v>44529.0</v>
      </c>
      <c r="B582" s="130">
        <v>2289.6</v>
      </c>
      <c r="C582" s="3">
        <f t="shared" si="2"/>
        <v>-0.009474367294</v>
      </c>
      <c r="D582" s="113">
        <v>-0.0095</v>
      </c>
      <c r="E582" s="2">
        <v>44529.0</v>
      </c>
      <c r="F582" s="1">
        <v>17053.95</v>
      </c>
      <c r="G582" s="3">
        <f t="shared" si="3"/>
        <v>0.0016151341</v>
      </c>
      <c r="H582" s="113">
        <v>0.0016</v>
      </c>
    </row>
    <row r="583" ht="14.25" customHeight="1">
      <c r="A583" s="2">
        <v>44526.0</v>
      </c>
      <c r="B583" s="130">
        <v>2311.5</v>
      </c>
      <c r="C583" s="3">
        <f t="shared" si="2"/>
        <v>-0.03100044017</v>
      </c>
      <c r="D583" s="113">
        <v>-0.031</v>
      </c>
      <c r="E583" s="2">
        <v>44526.0</v>
      </c>
      <c r="F583" s="1">
        <v>17026.45</v>
      </c>
      <c r="G583" s="3">
        <f t="shared" si="3"/>
        <v>-0.02907120964</v>
      </c>
      <c r="H583" s="113">
        <v>-0.0291</v>
      </c>
    </row>
    <row r="584" ht="14.25" customHeight="1">
      <c r="A584" s="2">
        <v>44525.0</v>
      </c>
      <c r="B584" s="130">
        <v>2385.45</v>
      </c>
      <c r="C584" s="3">
        <f t="shared" si="2"/>
        <v>-0.008025782306</v>
      </c>
      <c r="D584" s="113">
        <v>-0.008</v>
      </c>
      <c r="E584" s="2">
        <v>44525.0</v>
      </c>
      <c r="F584" s="1">
        <v>17536.25</v>
      </c>
      <c r="G584" s="3">
        <f t="shared" si="3"/>
        <v>0.006959497676</v>
      </c>
      <c r="H584" s="113">
        <v>0.007</v>
      </c>
    </row>
    <row r="585" ht="14.25" customHeight="1">
      <c r="A585" s="2">
        <v>44524.0</v>
      </c>
      <c r="B585" s="130">
        <v>2404.75</v>
      </c>
      <c r="C585" s="3">
        <f t="shared" si="2"/>
        <v>0.0003535920795</v>
      </c>
      <c r="D585" s="113">
        <v>4.0E-4</v>
      </c>
      <c r="E585" s="2">
        <v>44524.0</v>
      </c>
      <c r="F585" s="1">
        <v>17415.05</v>
      </c>
      <c r="G585" s="3">
        <f t="shared" si="3"/>
        <v>-0.005044748577</v>
      </c>
      <c r="H585" s="113">
        <v>-0.005</v>
      </c>
    </row>
    <row r="586" ht="14.25" customHeight="1">
      <c r="A586" s="2">
        <v>44523.0</v>
      </c>
      <c r="B586" s="130">
        <v>2403.9</v>
      </c>
      <c r="C586" s="3">
        <f t="shared" si="2"/>
        <v>0.01278675402</v>
      </c>
      <c r="D586" s="113">
        <v>0.0128</v>
      </c>
      <c r="E586" s="2">
        <v>44523.0</v>
      </c>
      <c r="F586" s="1">
        <v>17503.35</v>
      </c>
      <c r="G586" s="3">
        <f t="shared" si="3"/>
        <v>0.004983765441</v>
      </c>
      <c r="H586" s="113">
        <v>0.005</v>
      </c>
    </row>
    <row r="587" ht="14.25" customHeight="1">
      <c r="A587" s="2">
        <v>44522.0</v>
      </c>
      <c r="B587" s="130">
        <v>2373.55</v>
      </c>
      <c r="C587" s="3">
        <f t="shared" si="2"/>
        <v>-0.02743290309</v>
      </c>
      <c r="D587" s="113">
        <v>-0.0274</v>
      </c>
      <c r="E587" s="2">
        <v>44522.0</v>
      </c>
      <c r="F587" s="1">
        <v>17416.55</v>
      </c>
      <c r="G587" s="3">
        <f t="shared" si="3"/>
        <v>-0.01960337296</v>
      </c>
      <c r="H587" s="113">
        <v>-0.0196</v>
      </c>
    </row>
    <row r="588" ht="14.25" customHeight="1">
      <c r="A588" s="2">
        <v>44518.0</v>
      </c>
      <c r="B588" s="130">
        <v>2440.5</v>
      </c>
      <c r="C588" s="3">
        <f t="shared" si="2"/>
        <v>-0.01256296656</v>
      </c>
      <c r="D588" s="113">
        <v>-0.0126</v>
      </c>
      <c r="E588" s="2">
        <v>44518.0</v>
      </c>
      <c r="F588" s="1">
        <v>17764.8</v>
      </c>
      <c r="G588" s="3">
        <f t="shared" si="3"/>
        <v>-0.007478217631</v>
      </c>
      <c r="H588" s="113">
        <v>-0.0075</v>
      </c>
    </row>
    <row r="589" ht="14.25" customHeight="1">
      <c r="A589" s="2">
        <v>44517.0</v>
      </c>
      <c r="B589" s="130">
        <v>2471.55</v>
      </c>
      <c r="C589" s="3">
        <f t="shared" si="2"/>
        <v>-0.008504663524</v>
      </c>
      <c r="D589" s="113">
        <v>-0.0085</v>
      </c>
      <c r="E589" s="2">
        <v>44517.0</v>
      </c>
      <c r="F589" s="1">
        <v>17898.65</v>
      </c>
      <c r="G589" s="3">
        <f t="shared" si="3"/>
        <v>-0.005586359394</v>
      </c>
      <c r="H589" s="113">
        <v>-0.0056</v>
      </c>
    </row>
    <row r="590" ht="14.25" customHeight="1">
      <c r="A590" s="2">
        <v>44516.0</v>
      </c>
      <c r="B590" s="130">
        <v>2492.75</v>
      </c>
      <c r="C590" s="3">
        <f t="shared" si="2"/>
        <v>-0.02744723187</v>
      </c>
      <c r="D590" s="113">
        <v>-0.0274</v>
      </c>
      <c r="E590" s="2">
        <v>44516.0</v>
      </c>
      <c r="F590" s="1">
        <v>17999.2</v>
      </c>
      <c r="G590" s="3">
        <f t="shared" si="3"/>
        <v>-0.006087981689</v>
      </c>
      <c r="H590" s="113">
        <v>-0.0061</v>
      </c>
    </row>
    <row r="591" ht="14.25" customHeight="1">
      <c r="A591" s="2">
        <v>44515.0</v>
      </c>
      <c r="B591" s="130">
        <v>2563.1</v>
      </c>
      <c r="C591" s="3">
        <f t="shared" si="2"/>
        <v>-0.003440968915</v>
      </c>
      <c r="D591" s="113">
        <v>-0.0034</v>
      </c>
      <c r="E591" s="2">
        <v>44515.0</v>
      </c>
      <c r="F591" s="1">
        <v>18109.45</v>
      </c>
      <c r="G591" s="3">
        <f t="shared" si="3"/>
        <v>0.0003701095137</v>
      </c>
      <c r="H591" s="113">
        <v>4.0E-4</v>
      </c>
    </row>
    <row r="592" ht="14.25" customHeight="1">
      <c r="A592" s="2">
        <v>44512.0</v>
      </c>
      <c r="B592" s="130">
        <v>2571.95</v>
      </c>
      <c r="C592" s="3">
        <f t="shared" si="2"/>
        <v>0.005374872958</v>
      </c>
      <c r="D592" s="113">
        <v>0.0054</v>
      </c>
      <c r="E592" s="2">
        <v>44512.0</v>
      </c>
      <c r="F592" s="1">
        <v>18102.75</v>
      </c>
      <c r="G592" s="3">
        <f t="shared" si="3"/>
        <v>0.01282058455</v>
      </c>
      <c r="H592" s="113">
        <v>0.0128</v>
      </c>
    </row>
    <row r="593" ht="14.25" customHeight="1">
      <c r="A593" s="2">
        <v>44511.0</v>
      </c>
      <c r="B593" s="130">
        <v>2558.2</v>
      </c>
      <c r="C593" s="3">
        <f t="shared" si="2"/>
        <v>0.001585654719</v>
      </c>
      <c r="D593" s="113">
        <v>0.0016</v>
      </c>
      <c r="E593" s="2">
        <v>44511.0</v>
      </c>
      <c r="F593" s="1">
        <v>17873.6</v>
      </c>
      <c r="G593" s="3">
        <f t="shared" si="3"/>
        <v>-0.007970161845</v>
      </c>
      <c r="H593" s="113">
        <v>-0.008</v>
      </c>
    </row>
    <row r="594" ht="14.25" customHeight="1">
      <c r="A594" s="2">
        <v>44510.0</v>
      </c>
      <c r="B594" s="130">
        <v>2554.15</v>
      </c>
      <c r="C594" s="3">
        <f t="shared" si="2"/>
        <v>0.006244336761</v>
      </c>
      <c r="D594" s="113">
        <v>0.0062</v>
      </c>
      <c r="E594" s="2">
        <v>44510.0</v>
      </c>
      <c r="F594" s="1">
        <v>18017.2</v>
      </c>
      <c r="G594" s="3">
        <f t="shared" si="3"/>
        <v>-0.001499092509</v>
      </c>
      <c r="H594" s="113">
        <v>-0.0015</v>
      </c>
    </row>
    <row r="595" ht="14.25" customHeight="1">
      <c r="A595" s="2">
        <v>44509.0</v>
      </c>
      <c r="B595" s="130">
        <v>2538.3</v>
      </c>
      <c r="C595" s="3">
        <f t="shared" si="2"/>
        <v>0.007921853595</v>
      </c>
      <c r="D595" s="113">
        <v>0.0079</v>
      </c>
      <c r="E595" s="2">
        <v>44509.0</v>
      </c>
      <c r="F595" s="1">
        <v>18044.25</v>
      </c>
      <c r="G595" s="3">
        <f t="shared" si="3"/>
        <v>-0.001344878255</v>
      </c>
      <c r="H595" s="113">
        <v>-0.0013</v>
      </c>
    </row>
    <row r="596" ht="14.25" customHeight="1">
      <c r="A596" s="2">
        <v>44508.0</v>
      </c>
      <c r="B596" s="130">
        <v>2518.35</v>
      </c>
      <c r="C596" s="3">
        <f t="shared" si="2"/>
        <v>0.03573999054</v>
      </c>
      <c r="D596" s="113">
        <v>0.0357</v>
      </c>
      <c r="E596" s="2">
        <v>44508.0</v>
      </c>
      <c r="F596" s="1">
        <v>18068.55</v>
      </c>
      <c r="G596" s="3">
        <f t="shared" si="3"/>
        <v>0.008469704412</v>
      </c>
      <c r="H596" s="113">
        <v>0.0085</v>
      </c>
    </row>
    <row r="597" ht="14.25" customHeight="1">
      <c r="A597" s="2">
        <v>44504.0</v>
      </c>
      <c r="B597" s="130">
        <v>2431.45</v>
      </c>
      <c r="C597" s="3">
        <f t="shared" si="2"/>
        <v>0.004523858707</v>
      </c>
      <c r="D597" s="113">
        <v>0.0045</v>
      </c>
      <c r="E597" s="2">
        <v>44504.0</v>
      </c>
      <c r="F597" s="1">
        <v>17916.8</v>
      </c>
      <c r="G597" s="3">
        <f t="shared" si="3"/>
        <v>0.004913288314</v>
      </c>
      <c r="H597" s="113">
        <v>0.0049</v>
      </c>
    </row>
    <row r="598" ht="14.25" customHeight="1">
      <c r="A598" s="2">
        <v>44503.0</v>
      </c>
      <c r="B598" s="130">
        <v>2420.5</v>
      </c>
      <c r="C598" s="3">
        <f t="shared" si="2"/>
        <v>0.01191471572</v>
      </c>
      <c r="D598" s="113">
        <v>0.0119</v>
      </c>
      <c r="E598" s="2">
        <v>44503.0</v>
      </c>
      <c r="F598" s="1">
        <v>17829.2</v>
      </c>
      <c r="G598" s="3">
        <f t="shared" si="3"/>
        <v>-0.003340050702</v>
      </c>
      <c r="H598" s="113">
        <v>-0.0033</v>
      </c>
    </row>
    <row r="599" ht="14.25" customHeight="1">
      <c r="A599" s="2">
        <v>44502.0</v>
      </c>
      <c r="B599" s="130">
        <v>2392.0</v>
      </c>
      <c r="C599" s="3">
        <f t="shared" si="2"/>
        <v>0.007454828792</v>
      </c>
      <c r="D599" s="113">
        <v>0.0075</v>
      </c>
      <c r="E599" s="2">
        <v>44502.0</v>
      </c>
      <c r="F599" s="1">
        <v>17888.95</v>
      </c>
      <c r="G599" s="3">
        <f t="shared" si="3"/>
        <v>-0.002269982961</v>
      </c>
      <c r="H599" s="113">
        <v>-0.0023</v>
      </c>
    </row>
    <row r="600" ht="14.25" customHeight="1">
      <c r="A600" s="2">
        <v>44501.0</v>
      </c>
      <c r="B600" s="130">
        <v>2374.3</v>
      </c>
      <c r="C600" s="3">
        <f t="shared" si="2"/>
        <v>0.01752807063</v>
      </c>
      <c r="D600" s="113">
        <v>0.0175</v>
      </c>
      <c r="E600" s="2">
        <v>44501.0</v>
      </c>
      <c r="F600" s="1">
        <v>17929.65</v>
      </c>
      <c r="G600" s="3">
        <f t="shared" si="3"/>
        <v>0.01459965538</v>
      </c>
      <c r="H600" s="113">
        <v>0.0146</v>
      </c>
    </row>
    <row r="601" ht="14.25" customHeight="1">
      <c r="A601" s="2">
        <v>44498.0</v>
      </c>
      <c r="B601" s="130">
        <v>2333.4</v>
      </c>
      <c r="C601" s="3">
        <f t="shared" si="2"/>
        <v>0.01990952204</v>
      </c>
      <c r="D601" s="113">
        <v>0.0199</v>
      </c>
      <c r="E601" s="2">
        <v>44498.0</v>
      </c>
      <c r="F601" s="1">
        <v>17671.65</v>
      </c>
      <c r="G601" s="3">
        <f t="shared" si="3"/>
        <v>-0.01039353764</v>
      </c>
      <c r="H601" s="113">
        <v>-0.0104</v>
      </c>
    </row>
    <row r="602" ht="14.25" customHeight="1">
      <c r="A602" s="2">
        <v>44497.0</v>
      </c>
      <c r="B602" s="130">
        <v>2287.85</v>
      </c>
      <c r="C602" s="3">
        <f t="shared" si="2"/>
        <v>0.01709344714</v>
      </c>
      <c r="D602" s="113">
        <v>0.0171</v>
      </c>
      <c r="E602" s="2">
        <v>44497.0</v>
      </c>
      <c r="F602" s="1">
        <v>17857.25</v>
      </c>
      <c r="G602" s="3">
        <f t="shared" si="3"/>
        <v>-0.01942238049</v>
      </c>
      <c r="H602" s="113">
        <v>-0.0194</v>
      </c>
    </row>
    <row r="603" ht="14.25" customHeight="1">
      <c r="A603" s="2">
        <v>44496.0</v>
      </c>
      <c r="B603" s="130">
        <v>2249.4</v>
      </c>
      <c r="C603" s="3">
        <f t="shared" si="2"/>
        <v>0.005857890265</v>
      </c>
      <c r="D603" s="113">
        <v>0.0059</v>
      </c>
      <c r="E603" s="2">
        <v>44496.0</v>
      </c>
      <c r="F603" s="1">
        <v>18210.95</v>
      </c>
      <c r="G603" s="3">
        <f t="shared" si="3"/>
        <v>-0.003144774583</v>
      </c>
      <c r="H603" s="113">
        <v>-0.0031</v>
      </c>
    </row>
    <row r="604" ht="14.25" customHeight="1">
      <c r="A604" s="2">
        <v>44495.0</v>
      </c>
      <c r="B604" s="130">
        <v>2236.3</v>
      </c>
      <c r="C604" s="3">
        <f t="shared" si="2"/>
        <v>0.01261065453</v>
      </c>
      <c r="D604" s="113">
        <v>0.0126</v>
      </c>
      <c r="E604" s="2">
        <v>44495.0</v>
      </c>
      <c r="F604" s="1">
        <v>18268.4</v>
      </c>
      <c r="G604" s="3">
        <f t="shared" si="3"/>
        <v>0.00788948106</v>
      </c>
      <c r="H604" s="113">
        <v>0.0079</v>
      </c>
    </row>
    <row r="605" ht="14.25" customHeight="1">
      <c r="A605" s="2">
        <v>44494.0</v>
      </c>
      <c r="B605" s="130">
        <v>2208.45</v>
      </c>
      <c r="C605" s="3">
        <f t="shared" si="2"/>
        <v>-0.001627449651</v>
      </c>
      <c r="D605" s="113">
        <v>-0.0016</v>
      </c>
      <c r="E605" s="2">
        <v>44494.0</v>
      </c>
      <c r="F605" s="1">
        <v>18125.4</v>
      </c>
      <c r="G605" s="3">
        <f t="shared" si="3"/>
        <v>0.0005796333405</v>
      </c>
      <c r="H605" s="113">
        <v>6.0E-4</v>
      </c>
    </row>
    <row r="606" ht="14.25" customHeight="1">
      <c r="A606" s="2">
        <v>44491.0</v>
      </c>
      <c r="B606" s="130">
        <v>2212.05</v>
      </c>
      <c r="C606" s="3">
        <f t="shared" si="2"/>
        <v>-0.01086591991</v>
      </c>
      <c r="D606" s="113">
        <v>-0.0109</v>
      </c>
      <c r="E606" s="2">
        <v>44491.0</v>
      </c>
      <c r="F606" s="1">
        <v>18114.9</v>
      </c>
      <c r="G606" s="3">
        <f t="shared" si="3"/>
        <v>-0.003476710987</v>
      </c>
      <c r="H606" s="113">
        <v>-0.0035</v>
      </c>
    </row>
    <row r="607" ht="14.25" customHeight="1">
      <c r="A607" s="2">
        <v>44490.0</v>
      </c>
      <c r="B607" s="130">
        <v>2236.35</v>
      </c>
      <c r="C607" s="3">
        <f t="shared" si="2"/>
        <v>-0.012038346</v>
      </c>
      <c r="D607" s="113">
        <v>-0.012</v>
      </c>
      <c r="E607" s="2">
        <v>44490.0</v>
      </c>
      <c r="F607" s="1">
        <v>18178.1</v>
      </c>
      <c r="G607" s="3">
        <f t="shared" si="3"/>
        <v>-0.004844908193</v>
      </c>
      <c r="H607" s="113">
        <v>-0.0048</v>
      </c>
    </row>
    <row r="608" ht="14.25" customHeight="1">
      <c r="A608" s="2">
        <v>44489.0</v>
      </c>
      <c r="B608" s="130">
        <v>2263.6</v>
      </c>
      <c r="C608" s="3">
        <f t="shared" si="2"/>
        <v>0.00929662245</v>
      </c>
      <c r="D608" s="113">
        <v>0.0093</v>
      </c>
      <c r="E608" s="2">
        <v>44489.0</v>
      </c>
      <c r="F608" s="1">
        <v>18266.6</v>
      </c>
      <c r="G608" s="3">
        <f t="shared" si="3"/>
        <v>-0.008260604004</v>
      </c>
      <c r="H608" s="113">
        <v>-0.0083</v>
      </c>
    </row>
    <row r="609" ht="14.25" customHeight="1">
      <c r="A609" s="2">
        <v>44488.0</v>
      </c>
      <c r="B609" s="130">
        <v>2242.75</v>
      </c>
      <c r="C609" s="3">
        <f t="shared" si="2"/>
        <v>-0.02675316785</v>
      </c>
      <c r="D609" s="113">
        <v>-0.0268</v>
      </c>
      <c r="E609" s="2">
        <v>44488.0</v>
      </c>
      <c r="F609" s="1">
        <v>18418.75</v>
      </c>
      <c r="G609" s="3">
        <f t="shared" si="3"/>
        <v>-0.003155265586</v>
      </c>
      <c r="H609" s="113">
        <v>-0.0032</v>
      </c>
    </row>
    <row r="610" ht="14.25" customHeight="1">
      <c r="A610" s="2">
        <v>44487.0</v>
      </c>
      <c r="B610" s="130">
        <v>2304.4</v>
      </c>
      <c r="C610" s="3">
        <f t="shared" si="2"/>
        <v>-0.002359460571</v>
      </c>
      <c r="D610" s="113">
        <v>-0.0024</v>
      </c>
      <c r="E610" s="2">
        <v>44487.0</v>
      </c>
      <c r="F610" s="1">
        <v>18477.05</v>
      </c>
      <c r="G610" s="3">
        <f t="shared" si="3"/>
        <v>0.007552396454</v>
      </c>
      <c r="H610" s="113">
        <v>0.0076</v>
      </c>
    </row>
    <row r="611" ht="14.25" customHeight="1">
      <c r="A611" s="2">
        <v>44483.0</v>
      </c>
      <c r="B611" s="130">
        <v>2309.85</v>
      </c>
      <c r="C611" s="3">
        <f t="shared" si="2"/>
        <v>0.02219321149</v>
      </c>
      <c r="D611" s="113">
        <v>0.0222</v>
      </c>
      <c r="E611" s="2">
        <v>44483.0</v>
      </c>
      <c r="F611" s="1">
        <v>18338.55</v>
      </c>
      <c r="G611" s="3">
        <f t="shared" si="3"/>
        <v>0.009734744724</v>
      </c>
      <c r="H611" s="113">
        <v>0.0097</v>
      </c>
    </row>
    <row r="612" ht="14.25" customHeight="1">
      <c r="A612" s="2">
        <v>44482.0</v>
      </c>
      <c r="B612" s="130">
        <v>2259.7</v>
      </c>
      <c r="C612" s="3">
        <f t="shared" si="2"/>
        <v>0.006256540423</v>
      </c>
      <c r="D612" s="113">
        <v>0.0063</v>
      </c>
      <c r="E612" s="2">
        <v>44482.0</v>
      </c>
      <c r="F612" s="1">
        <v>18161.75</v>
      </c>
      <c r="G612" s="3">
        <f t="shared" si="3"/>
        <v>0.009437554017</v>
      </c>
      <c r="H612" s="113">
        <v>0.0094</v>
      </c>
    </row>
    <row r="613" ht="14.25" customHeight="1">
      <c r="A613" s="2">
        <v>44481.0</v>
      </c>
      <c r="B613" s="130">
        <v>2245.65</v>
      </c>
      <c r="C613" s="3">
        <f t="shared" si="2"/>
        <v>-0.001866791119</v>
      </c>
      <c r="D613" s="113">
        <v>-0.0019</v>
      </c>
      <c r="E613" s="2">
        <v>44481.0</v>
      </c>
      <c r="F613" s="1">
        <v>17991.95</v>
      </c>
      <c r="G613" s="3">
        <f t="shared" si="3"/>
        <v>0.002563252433</v>
      </c>
      <c r="H613" s="113">
        <v>0.0026</v>
      </c>
    </row>
    <row r="614" ht="14.25" customHeight="1">
      <c r="A614" s="2">
        <v>44480.0</v>
      </c>
      <c r="B614" s="130">
        <v>2249.85</v>
      </c>
      <c r="C614" s="3">
        <f t="shared" si="2"/>
        <v>0.00399393101</v>
      </c>
      <c r="D614" s="113">
        <v>0.004</v>
      </c>
      <c r="E614" s="2">
        <v>44480.0</v>
      </c>
      <c r="F614" s="1">
        <v>17945.95</v>
      </c>
      <c r="G614" s="3">
        <f t="shared" si="3"/>
        <v>0.002835956011</v>
      </c>
      <c r="H614" s="113">
        <v>0.0028</v>
      </c>
    </row>
    <row r="615" ht="14.25" customHeight="1">
      <c r="A615" s="2">
        <v>44477.0</v>
      </c>
      <c r="B615" s="130">
        <v>2240.9</v>
      </c>
      <c r="C615" s="3">
        <f t="shared" si="2"/>
        <v>-0.01101132026</v>
      </c>
      <c r="D615" s="113">
        <v>-0.011</v>
      </c>
      <c r="E615" s="2">
        <v>44477.0</v>
      </c>
      <c r="F615" s="1">
        <v>17895.2</v>
      </c>
      <c r="G615" s="3">
        <f t="shared" si="3"/>
        <v>0.005893644588</v>
      </c>
      <c r="H615" s="113">
        <v>0.0059</v>
      </c>
    </row>
    <row r="616" ht="14.25" customHeight="1">
      <c r="A616" s="2">
        <v>44476.0</v>
      </c>
      <c r="B616" s="130">
        <v>2265.85</v>
      </c>
      <c r="C616" s="3">
        <f t="shared" si="2"/>
        <v>0.02841257234</v>
      </c>
      <c r="D616" s="113">
        <v>0.0284</v>
      </c>
      <c r="E616" s="2">
        <v>44476.0</v>
      </c>
      <c r="F616" s="1">
        <v>17790.35</v>
      </c>
      <c r="G616" s="3">
        <f t="shared" si="3"/>
        <v>0.008180324153</v>
      </c>
      <c r="H616" s="113">
        <v>0.0082</v>
      </c>
    </row>
    <row r="617" ht="14.25" customHeight="1">
      <c r="A617" s="2">
        <v>44475.0</v>
      </c>
      <c r="B617" s="130">
        <v>2203.25</v>
      </c>
      <c r="C617" s="3">
        <f t="shared" si="2"/>
        <v>-0.02670406856</v>
      </c>
      <c r="D617" s="113">
        <v>-0.0267</v>
      </c>
      <c r="E617" s="2">
        <v>44475.0</v>
      </c>
      <c r="F617" s="1">
        <v>17646.0</v>
      </c>
      <c r="G617" s="3">
        <f t="shared" si="3"/>
        <v>-0.009892101468</v>
      </c>
      <c r="H617" s="113">
        <v>-0.0099</v>
      </c>
    </row>
    <row r="618" ht="14.25" customHeight="1">
      <c r="A618" s="2">
        <v>44474.0</v>
      </c>
      <c r="B618" s="130">
        <v>2263.7</v>
      </c>
      <c r="C618" s="3">
        <f t="shared" si="2"/>
        <v>-0.000860680158</v>
      </c>
      <c r="D618" s="113">
        <v>-9.0E-4</v>
      </c>
      <c r="E618" s="2">
        <v>44474.0</v>
      </c>
      <c r="F618" s="1">
        <v>17822.3</v>
      </c>
      <c r="G618" s="3">
        <f t="shared" si="3"/>
        <v>0.00740761676</v>
      </c>
      <c r="H618" s="113">
        <v>0.0074</v>
      </c>
    </row>
    <row r="619" ht="14.25" customHeight="1">
      <c r="A619" s="2">
        <v>44473.0</v>
      </c>
      <c r="B619" s="130">
        <v>2265.65</v>
      </c>
      <c r="C619" s="3">
        <f t="shared" si="2"/>
        <v>0.01258100559</v>
      </c>
      <c r="D619" s="113">
        <v>0.0126</v>
      </c>
      <c r="E619" s="2">
        <v>44473.0</v>
      </c>
      <c r="F619" s="1">
        <v>17691.25</v>
      </c>
      <c r="G619" s="3">
        <f t="shared" si="3"/>
        <v>0.009080512547</v>
      </c>
      <c r="H619" s="113">
        <v>0.0091</v>
      </c>
    </row>
    <row r="620" ht="14.25" customHeight="1">
      <c r="A620" s="2">
        <v>44470.0</v>
      </c>
      <c r="B620" s="130">
        <v>2237.5</v>
      </c>
      <c r="C620" s="3">
        <f t="shared" si="2"/>
        <v>-0.007540474606</v>
      </c>
      <c r="D620" s="113">
        <v>-0.0075</v>
      </c>
      <c r="E620" s="2">
        <v>44470.0</v>
      </c>
      <c r="F620" s="1">
        <v>17532.05</v>
      </c>
      <c r="G620" s="3">
        <f t="shared" si="3"/>
        <v>-0.00488700573</v>
      </c>
      <c r="H620" s="113">
        <v>-0.0049</v>
      </c>
    </row>
    <row r="621" ht="14.25" customHeight="1">
      <c r="A621" s="2">
        <v>44469.0</v>
      </c>
      <c r="B621" s="130">
        <v>2254.5</v>
      </c>
      <c r="C621" s="3">
        <f t="shared" si="2"/>
        <v>-0.007309233411</v>
      </c>
      <c r="D621" s="113">
        <v>-0.0073</v>
      </c>
      <c r="E621" s="2">
        <v>44469.0</v>
      </c>
      <c r="F621" s="1">
        <v>17618.15</v>
      </c>
      <c r="G621" s="3">
        <f t="shared" si="3"/>
        <v>-0.005259354198</v>
      </c>
      <c r="H621" s="113">
        <v>-0.0053</v>
      </c>
    </row>
    <row r="622" ht="14.25" customHeight="1">
      <c r="A622" s="2">
        <v>44468.0</v>
      </c>
      <c r="B622" s="130">
        <v>2271.1</v>
      </c>
      <c r="C622" s="3">
        <f t="shared" si="2"/>
        <v>-0.01267253559</v>
      </c>
      <c r="D622" s="113">
        <v>-0.0127</v>
      </c>
      <c r="E622" s="2">
        <v>44468.0</v>
      </c>
      <c r="F622" s="1">
        <v>17711.3</v>
      </c>
      <c r="G622" s="3">
        <f t="shared" si="3"/>
        <v>-0.002101574209</v>
      </c>
      <c r="H622" s="113">
        <v>-0.0021</v>
      </c>
    </row>
    <row r="623" ht="14.25" customHeight="1">
      <c r="A623" s="2">
        <v>44467.0</v>
      </c>
      <c r="B623" s="130">
        <v>2300.25</v>
      </c>
      <c r="C623" s="3">
        <f t="shared" si="2"/>
        <v>-0.01355147201</v>
      </c>
      <c r="D623" s="113">
        <v>-0.0136</v>
      </c>
      <c r="E623" s="2">
        <v>44467.0</v>
      </c>
      <c r="F623" s="1">
        <v>17748.6</v>
      </c>
      <c r="G623" s="3">
        <f t="shared" si="3"/>
        <v>-0.00596468236</v>
      </c>
      <c r="H623" s="113">
        <v>-0.006</v>
      </c>
    </row>
    <row r="624" ht="14.25" customHeight="1">
      <c r="A624" s="2">
        <v>44466.0</v>
      </c>
      <c r="B624" s="130">
        <v>2331.85</v>
      </c>
      <c r="C624" s="3">
        <f t="shared" si="2"/>
        <v>0.01439912996</v>
      </c>
      <c r="D624" s="113">
        <v>0.0144</v>
      </c>
      <c r="E624" s="2">
        <v>44466.0</v>
      </c>
      <c r="F624" s="1">
        <v>17855.1</v>
      </c>
      <c r="G624" s="3">
        <f t="shared" si="3"/>
        <v>0.0001064234983</v>
      </c>
      <c r="H624" s="113">
        <v>1.0E-4</v>
      </c>
    </row>
    <row r="625" ht="14.25" customHeight="1">
      <c r="A625" s="2">
        <v>44463.0</v>
      </c>
      <c r="B625" s="130">
        <v>2298.75</v>
      </c>
      <c r="C625" s="3">
        <f t="shared" si="2"/>
        <v>-0.02224537972</v>
      </c>
      <c r="D625" s="113">
        <v>-0.0222</v>
      </c>
      <c r="E625" s="2">
        <v>44463.0</v>
      </c>
      <c r="F625" s="1">
        <v>17853.2</v>
      </c>
      <c r="G625" s="3">
        <f t="shared" si="3"/>
        <v>0.001697249894</v>
      </c>
      <c r="H625" s="113">
        <v>0.0017</v>
      </c>
    </row>
    <row r="626" ht="14.25" customHeight="1">
      <c r="A626" s="2">
        <v>44462.0</v>
      </c>
      <c r="B626" s="130">
        <v>2351.05</v>
      </c>
      <c r="C626" s="3">
        <f t="shared" si="2"/>
        <v>-0.006129652723</v>
      </c>
      <c r="D626" s="113">
        <v>-0.0061</v>
      </c>
      <c r="E626" s="2">
        <v>44462.0</v>
      </c>
      <c r="F626" s="1">
        <v>17822.95</v>
      </c>
      <c r="G626" s="3">
        <f t="shared" si="3"/>
        <v>0.0157465955</v>
      </c>
      <c r="H626" s="113">
        <v>0.0157</v>
      </c>
    </row>
    <row r="627" ht="14.25" customHeight="1">
      <c r="A627" s="2">
        <v>44461.0</v>
      </c>
      <c r="B627" s="130">
        <v>2365.55</v>
      </c>
      <c r="C627" s="3">
        <f t="shared" si="2"/>
        <v>0.01425631351</v>
      </c>
      <c r="D627" s="113">
        <v>0.0143</v>
      </c>
      <c r="E627" s="2">
        <v>44461.0</v>
      </c>
      <c r="F627" s="1">
        <v>17546.65</v>
      </c>
      <c r="G627" s="3">
        <f t="shared" si="3"/>
        <v>-0.0008740462362</v>
      </c>
      <c r="H627" s="113">
        <v>-9.0E-4</v>
      </c>
    </row>
    <row r="628" ht="14.25" customHeight="1">
      <c r="A628" s="2">
        <v>44460.0</v>
      </c>
      <c r="B628" s="130">
        <v>2332.3</v>
      </c>
      <c r="C628" s="3">
        <f t="shared" si="2"/>
        <v>0.002730067284</v>
      </c>
      <c r="D628" s="113">
        <v>0.0027</v>
      </c>
      <c r="E628" s="2">
        <v>44460.0</v>
      </c>
      <c r="F628" s="1">
        <v>17562.0</v>
      </c>
      <c r="G628" s="3">
        <f t="shared" si="3"/>
        <v>0.009490196529</v>
      </c>
      <c r="H628" s="113">
        <v>0.0095</v>
      </c>
    </row>
    <row r="629" ht="14.25" customHeight="1">
      <c r="A629" s="2">
        <v>44459.0</v>
      </c>
      <c r="B629" s="130">
        <v>2325.95</v>
      </c>
      <c r="C629" s="3">
        <f t="shared" si="2"/>
        <v>-0.02877006911</v>
      </c>
      <c r="D629" s="113">
        <v>-0.0288</v>
      </c>
      <c r="E629" s="2">
        <v>44459.0</v>
      </c>
      <c r="F629" s="1">
        <v>17396.9</v>
      </c>
      <c r="G629" s="3">
        <f t="shared" si="3"/>
        <v>-0.01070505512</v>
      </c>
      <c r="H629" s="113">
        <v>-0.0107</v>
      </c>
    </row>
    <row r="630" ht="14.25" customHeight="1">
      <c r="A630" s="2">
        <v>44456.0</v>
      </c>
      <c r="B630" s="130">
        <v>2394.85</v>
      </c>
      <c r="C630" s="3">
        <f t="shared" si="2"/>
        <v>-0.01434333457</v>
      </c>
      <c r="D630" s="113">
        <v>-0.0143</v>
      </c>
      <c r="E630" s="2">
        <v>44456.0</v>
      </c>
      <c r="F630" s="1">
        <v>17585.15</v>
      </c>
      <c r="G630" s="3">
        <f t="shared" si="3"/>
        <v>-0.002515669758</v>
      </c>
      <c r="H630" s="113">
        <v>-0.0025</v>
      </c>
    </row>
    <row r="631" ht="14.25" customHeight="1">
      <c r="A631" s="2">
        <v>44455.0</v>
      </c>
      <c r="B631" s="130">
        <v>2429.7</v>
      </c>
      <c r="C631" s="3">
        <f t="shared" si="2"/>
        <v>-0.01527924131</v>
      </c>
      <c r="D631" s="113">
        <v>-0.0153</v>
      </c>
      <c r="E631" s="2">
        <v>44455.0</v>
      </c>
      <c r="F631" s="1">
        <v>17629.5</v>
      </c>
      <c r="G631" s="3">
        <f t="shared" si="3"/>
        <v>0.00628158989</v>
      </c>
      <c r="H631" s="113">
        <v>0.0063</v>
      </c>
    </row>
    <row r="632" ht="14.25" customHeight="1">
      <c r="A632" s="2">
        <v>44454.0</v>
      </c>
      <c r="B632" s="130">
        <v>2467.4</v>
      </c>
      <c r="C632" s="3">
        <f t="shared" si="2"/>
        <v>0.01000839149</v>
      </c>
      <c r="D632" s="113">
        <v>0.01</v>
      </c>
      <c r="E632" s="2">
        <v>44454.0</v>
      </c>
      <c r="F632" s="1">
        <v>17519.45</v>
      </c>
      <c r="G632" s="3">
        <f t="shared" si="3"/>
        <v>0.008023590334</v>
      </c>
      <c r="H632" s="113">
        <v>0.008</v>
      </c>
    </row>
    <row r="633" ht="14.25" customHeight="1">
      <c r="A633" s="2">
        <v>44453.0</v>
      </c>
      <c r="B633" s="130">
        <v>2442.95</v>
      </c>
      <c r="C633" s="3">
        <f t="shared" si="2"/>
        <v>-0.01151169378</v>
      </c>
      <c r="D633" s="113">
        <v>-0.0115</v>
      </c>
      <c r="E633" s="2">
        <v>44453.0</v>
      </c>
      <c r="F633" s="1">
        <v>17380.0</v>
      </c>
      <c r="G633" s="3">
        <f t="shared" si="3"/>
        <v>0.001423196372</v>
      </c>
      <c r="H633" s="113">
        <v>0.0014</v>
      </c>
    </row>
    <row r="634" ht="14.25" customHeight="1">
      <c r="A634" s="2">
        <v>44452.0</v>
      </c>
      <c r="B634" s="130">
        <v>2471.4</v>
      </c>
      <c r="C634" s="3">
        <f t="shared" si="2"/>
        <v>0.005144890696</v>
      </c>
      <c r="D634" s="113">
        <v>0.0051</v>
      </c>
      <c r="E634" s="2">
        <v>44452.0</v>
      </c>
      <c r="F634" s="1">
        <v>17355.3</v>
      </c>
      <c r="G634" s="3">
        <f t="shared" si="3"/>
        <v>-0.0008031434863</v>
      </c>
      <c r="H634" s="113">
        <v>-8.0E-4</v>
      </c>
    </row>
    <row r="635" ht="14.25" customHeight="1">
      <c r="A635" s="2">
        <v>44448.0</v>
      </c>
      <c r="B635" s="130">
        <v>2458.75</v>
      </c>
      <c r="C635" s="3">
        <f t="shared" si="2"/>
        <v>0.004001715021</v>
      </c>
      <c r="D635" s="113">
        <v>0.004</v>
      </c>
      <c r="E635" s="2">
        <v>44448.0</v>
      </c>
      <c r="F635" s="1">
        <v>17369.25</v>
      </c>
      <c r="G635" s="3">
        <f t="shared" si="3"/>
        <v>0.0009075978909</v>
      </c>
      <c r="H635" s="113">
        <v>9.0E-4</v>
      </c>
    </row>
    <row r="636" ht="14.25" customHeight="1">
      <c r="A636" s="2">
        <v>44447.0</v>
      </c>
      <c r="B636" s="130">
        <v>2448.95</v>
      </c>
      <c r="C636" s="3">
        <f t="shared" si="2"/>
        <v>-0.013911818</v>
      </c>
      <c r="D636" s="113">
        <v>-0.0139</v>
      </c>
      <c r="E636" s="2">
        <v>44447.0</v>
      </c>
      <c r="F636" s="1">
        <v>17353.5</v>
      </c>
      <c r="G636" s="3">
        <f t="shared" si="3"/>
        <v>-0.0004953317859</v>
      </c>
      <c r="H636" s="113">
        <v>-5.0E-4</v>
      </c>
    </row>
    <row r="637" ht="14.25" customHeight="1">
      <c r="A637" s="2">
        <v>44446.0</v>
      </c>
      <c r="B637" s="130">
        <v>2483.5</v>
      </c>
      <c r="C637" s="3">
        <f t="shared" si="2"/>
        <v>0.004347386513</v>
      </c>
      <c r="D637" s="113">
        <v>0.0043</v>
      </c>
      <c r="E637" s="2">
        <v>44446.0</v>
      </c>
      <c r="F637" s="1">
        <v>17362.1</v>
      </c>
      <c r="G637" s="3">
        <f t="shared" si="3"/>
        <v>-0.0009034515301</v>
      </c>
      <c r="H637" s="113">
        <v>-9.0E-4</v>
      </c>
    </row>
    <row r="638" ht="14.25" customHeight="1">
      <c r="A638" s="2">
        <v>44445.0</v>
      </c>
      <c r="B638" s="130">
        <v>2472.75</v>
      </c>
      <c r="C638" s="3">
        <f t="shared" si="2"/>
        <v>0.001518833536</v>
      </c>
      <c r="D638" s="113">
        <v>0.0015</v>
      </c>
      <c r="E638" s="2">
        <v>44445.0</v>
      </c>
      <c r="F638" s="1">
        <v>17377.8</v>
      </c>
      <c r="G638" s="3">
        <f t="shared" si="3"/>
        <v>0.003128679951</v>
      </c>
      <c r="H638" s="113">
        <v>0.0031</v>
      </c>
    </row>
    <row r="639" ht="14.25" customHeight="1">
      <c r="A639" s="2">
        <v>44442.0</v>
      </c>
      <c r="B639" s="130">
        <v>2469.0</v>
      </c>
      <c r="C639" s="3">
        <f t="shared" si="2"/>
        <v>-0.002101689435</v>
      </c>
      <c r="D639" s="113">
        <v>-0.0021</v>
      </c>
      <c r="E639" s="2">
        <v>44442.0</v>
      </c>
      <c r="F639" s="1">
        <v>17323.6</v>
      </c>
      <c r="G639" s="3">
        <f t="shared" si="3"/>
        <v>0.005190276283</v>
      </c>
      <c r="H639" s="113">
        <v>0.0052</v>
      </c>
    </row>
    <row r="640" ht="14.25" customHeight="1">
      <c r="A640" s="2">
        <v>44441.0</v>
      </c>
      <c r="B640" s="130">
        <v>2474.2</v>
      </c>
      <c r="C640" s="3">
        <f t="shared" si="2"/>
        <v>0.02068851715</v>
      </c>
      <c r="D640" s="113">
        <v>0.0207</v>
      </c>
      <c r="E640" s="2">
        <v>44441.0</v>
      </c>
      <c r="F640" s="1">
        <v>17234.15</v>
      </c>
      <c r="G640" s="3">
        <f t="shared" si="3"/>
        <v>0.009246760852</v>
      </c>
      <c r="H640" s="113">
        <v>0.0092</v>
      </c>
    </row>
    <row r="641" ht="14.25" customHeight="1">
      <c r="A641" s="2">
        <v>44440.0</v>
      </c>
      <c r="B641" s="130">
        <v>2424.05</v>
      </c>
      <c r="C641" s="3">
        <f t="shared" si="2"/>
        <v>0.004496104757</v>
      </c>
      <c r="D641" s="113">
        <v>0.0045</v>
      </c>
      <c r="E641" s="2">
        <v>44440.0</v>
      </c>
      <c r="F641" s="1">
        <v>17076.25</v>
      </c>
      <c r="G641" s="3">
        <f t="shared" si="3"/>
        <v>-0.003265780227</v>
      </c>
      <c r="H641" s="113">
        <v>-0.0033</v>
      </c>
    </row>
    <row r="642" ht="14.25" customHeight="1">
      <c r="A642" s="2">
        <v>44439.0</v>
      </c>
      <c r="B642" s="130">
        <v>2413.2</v>
      </c>
      <c r="C642" s="3">
        <f t="shared" si="2"/>
        <v>0.01118793212</v>
      </c>
      <c r="D642" s="113">
        <v>0.0112</v>
      </c>
      <c r="E642" s="2">
        <v>44439.0</v>
      </c>
      <c r="F642" s="1">
        <v>17132.2</v>
      </c>
      <c r="G642" s="3">
        <f t="shared" si="3"/>
        <v>0.01188053901</v>
      </c>
      <c r="H642" s="113">
        <v>0.0119</v>
      </c>
    </row>
    <row r="643" ht="14.25" customHeight="1">
      <c r="A643" s="2">
        <v>44438.0</v>
      </c>
      <c r="B643" s="130">
        <v>2386.5</v>
      </c>
      <c r="C643" s="3">
        <f t="shared" si="2"/>
        <v>0.01635364763</v>
      </c>
      <c r="D643" s="113">
        <v>0.0164</v>
      </c>
      <c r="E643" s="2">
        <v>44438.0</v>
      </c>
      <c r="F643" s="1">
        <v>16931.05</v>
      </c>
      <c r="G643" s="3">
        <f t="shared" si="3"/>
        <v>0.01351974236</v>
      </c>
      <c r="H643" s="113">
        <v>0.0135</v>
      </c>
    </row>
    <row r="644" ht="14.25" customHeight="1">
      <c r="A644" s="2">
        <v>44435.0</v>
      </c>
      <c r="B644" s="130">
        <v>2348.1</v>
      </c>
      <c r="C644" s="3">
        <f t="shared" si="2"/>
        <v>0.03188240206</v>
      </c>
      <c r="D644" s="113">
        <v>0.0319</v>
      </c>
      <c r="E644" s="2">
        <v>44435.0</v>
      </c>
      <c r="F644" s="1">
        <v>16705.2</v>
      </c>
      <c r="G644" s="3">
        <f t="shared" si="3"/>
        <v>0.004105332123</v>
      </c>
      <c r="H644" s="113">
        <v>0.0041</v>
      </c>
    </row>
    <row r="645" ht="14.25" customHeight="1">
      <c r="A645" s="2">
        <v>44434.0</v>
      </c>
      <c r="B645" s="130">
        <v>2275.55</v>
      </c>
      <c r="C645" s="3">
        <f t="shared" si="2"/>
        <v>0.003616556773</v>
      </c>
      <c r="D645" s="113">
        <v>0.0036</v>
      </c>
      <c r="E645" s="2">
        <v>44434.0</v>
      </c>
      <c r="F645" s="1">
        <v>16636.9</v>
      </c>
      <c r="G645" s="3">
        <f t="shared" si="3"/>
        <v>0.0001352598341</v>
      </c>
      <c r="H645" s="113">
        <v>1.0E-4</v>
      </c>
    </row>
    <row r="646" ht="14.25" customHeight="1">
      <c r="A646" s="2">
        <v>44433.0</v>
      </c>
      <c r="B646" s="130">
        <v>2267.35</v>
      </c>
      <c r="C646" s="3">
        <f t="shared" si="2"/>
        <v>-0.005962427936</v>
      </c>
      <c r="D646" s="113">
        <v>-0.006</v>
      </c>
      <c r="E646" s="2">
        <v>44433.0</v>
      </c>
      <c r="F646" s="1">
        <v>16634.65</v>
      </c>
      <c r="G646" s="3">
        <f t="shared" si="3"/>
        <v>0.0006045258232</v>
      </c>
      <c r="H646" s="113">
        <v>6.0E-4</v>
      </c>
    </row>
    <row r="647" ht="14.25" customHeight="1">
      <c r="A647" s="2">
        <v>44432.0</v>
      </c>
      <c r="B647" s="130">
        <v>2280.95</v>
      </c>
      <c r="C647" s="3">
        <f t="shared" si="2"/>
        <v>0.008622786265</v>
      </c>
      <c r="D647" s="113">
        <v>0.0086</v>
      </c>
      <c r="E647" s="2">
        <v>44432.0</v>
      </c>
      <c r="F647" s="1">
        <v>16624.6</v>
      </c>
      <c r="G647" s="3">
        <f t="shared" si="3"/>
        <v>0.007768338036</v>
      </c>
      <c r="H647" s="113">
        <v>0.0078</v>
      </c>
    </row>
    <row r="648" ht="14.25" customHeight="1">
      <c r="A648" s="2">
        <v>44431.0</v>
      </c>
      <c r="B648" s="130">
        <v>2261.45</v>
      </c>
      <c r="C648" s="3">
        <f t="shared" si="2"/>
        <v>-0.01270437231</v>
      </c>
      <c r="D648" s="113">
        <v>-0.0127</v>
      </c>
      <c r="E648" s="2">
        <v>44431.0</v>
      </c>
      <c r="F648" s="1">
        <v>16496.45</v>
      </c>
      <c r="G648" s="3">
        <f t="shared" si="3"/>
        <v>0.002793228169</v>
      </c>
      <c r="H648" s="113">
        <v>0.0028</v>
      </c>
    </row>
    <row r="649" ht="14.25" customHeight="1">
      <c r="A649" s="2">
        <v>44428.0</v>
      </c>
      <c r="B649" s="130">
        <v>2290.55</v>
      </c>
      <c r="C649" s="3">
        <f t="shared" si="2"/>
        <v>-0.02790391716</v>
      </c>
      <c r="D649" s="113">
        <v>-0.0279</v>
      </c>
      <c r="E649" s="2">
        <v>44428.0</v>
      </c>
      <c r="F649" s="1">
        <v>16450.5</v>
      </c>
      <c r="G649" s="3">
        <f t="shared" si="3"/>
        <v>-0.007142921808</v>
      </c>
      <c r="H649" s="113">
        <v>-0.0071</v>
      </c>
    </row>
    <row r="650" ht="14.25" customHeight="1">
      <c r="A650" s="2">
        <v>44426.0</v>
      </c>
      <c r="B650" s="130">
        <v>2356.3</v>
      </c>
      <c r="C650" s="3">
        <f t="shared" si="2"/>
        <v>0.02059556037</v>
      </c>
      <c r="D650" s="113">
        <v>0.0206</v>
      </c>
      <c r="E650" s="2">
        <v>44426.0</v>
      </c>
      <c r="F650" s="1">
        <v>16568.85</v>
      </c>
      <c r="G650" s="3">
        <f t="shared" si="3"/>
        <v>-0.002753602253</v>
      </c>
      <c r="H650" s="113">
        <v>-0.0028</v>
      </c>
    </row>
    <row r="651" ht="14.25" customHeight="1">
      <c r="A651" s="2">
        <v>44425.0</v>
      </c>
      <c r="B651" s="130">
        <v>2308.75</v>
      </c>
      <c r="C651" s="3">
        <f t="shared" si="2"/>
        <v>0.005443658138</v>
      </c>
      <c r="D651" s="113">
        <v>0.0054</v>
      </c>
      <c r="E651" s="2">
        <v>44425.0</v>
      </c>
      <c r="F651" s="1">
        <v>16614.6</v>
      </c>
      <c r="G651" s="3">
        <f t="shared" si="3"/>
        <v>0.003112349477</v>
      </c>
      <c r="H651" s="113">
        <v>0.0031</v>
      </c>
    </row>
    <row r="652" ht="14.25" customHeight="1">
      <c r="A652" s="2">
        <v>44424.0</v>
      </c>
      <c r="B652" s="130">
        <v>2296.25</v>
      </c>
      <c r="C652" s="3">
        <f t="shared" si="2"/>
        <v>-0.005349562505</v>
      </c>
      <c r="D652" s="113">
        <v>-0.0053</v>
      </c>
      <c r="E652" s="2">
        <v>44424.0</v>
      </c>
      <c r="F652" s="1">
        <v>16563.05</v>
      </c>
      <c r="G652" s="3">
        <f t="shared" si="3"/>
        <v>0.002053953331</v>
      </c>
      <c r="H652" s="113">
        <v>0.0021</v>
      </c>
    </row>
    <row r="653" ht="14.25" customHeight="1">
      <c r="A653" s="2">
        <v>44421.0</v>
      </c>
      <c r="B653" s="130">
        <v>2308.6</v>
      </c>
      <c r="C653" s="3">
        <f t="shared" si="2"/>
        <v>0.007242582897</v>
      </c>
      <c r="D653" s="113">
        <v>0.0072</v>
      </c>
      <c r="E653" s="2">
        <v>44421.0</v>
      </c>
      <c r="F653" s="1">
        <v>16529.1</v>
      </c>
      <c r="G653" s="3">
        <f t="shared" si="3"/>
        <v>0.01006453032</v>
      </c>
      <c r="H653" s="113">
        <v>0.0101</v>
      </c>
    </row>
    <row r="654" ht="14.25" customHeight="1">
      <c r="A654" s="2">
        <v>44420.0</v>
      </c>
      <c r="B654" s="130">
        <v>2292.0</v>
      </c>
      <c r="C654" s="3">
        <f t="shared" si="2"/>
        <v>0.007007754663</v>
      </c>
      <c r="D654" s="113">
        <v>0.007</v>
      </c>
      <c r="E654" s="2">
        <v>44420.0</v>
      </c>
      <c r="F654" s="1">
        <v>16364.4</v>
      </c>
      <c r="G654" s="3">
        <f t="shared" si="3"/>
        <v>0.005045371493</v>
      </c>
      <c r="H654" s="113">
        <v>0.005</v>
      </c>
    </row>
    <row r="655" ht="14.25" customHeight="1">
      <c r="A655" s="2">
        <v>44419.0</v>
      </c>
      <c r="B655" s="130">
        <v>2276.05</v>
      </c>
      <c r="C655" s="3">
        <f t="shared" si="2"/>
        <v>-0.009099022617</v>
      </c>
      <c r="D655" s="113">
        <v>-0.0091</v>
      </c>
      <c r="E655" s="2">
        <v>44419.0</v>
      </c>
      <c r="F655" s="1">
        <v>16282.25</v>
      </c>
      <c r="G655" s="3">
        <f t="shared" si="3"/>
        <v>0.0001320630709</v>
      </c>
      <c r="H655" s="113">
        <v>1.0E-4</v>
      </c>
    </row>
    <row r="656" ht="14.25" customHeight="1">
      <c r="A656" s="2">
        <v>44418.0</v>
      </c>
      <c r="B656" s="130">
        <v>2296.95</v>
      </c>
      <c r="C656" s="3">
        <f t="shared" si="2"/>
        <v>-0.006767274929</v>
      </c>
      <c r="D656" s="113">
        <v>-0.0068</v>
      </c>
      <c r="E656" s="2">
        <v>44418.0</v>
      </c>
      <c r="F656" s="1">
        <v>16280.1</v>
      </c>
      <c r="G656" s="3">
        <f t="shared" si="3"/>
        <v>0.00134393308</v>
      </c>
      <c r="H656" s="113">
        <v>0.0013</v>
      </c>
    </row>
    <row r="657" ht="14.25" customHeight="1">
      <c r="A657" s="2">
        <v>44417.0</v>
      </c>
      <c r="B657" s="130">
        <v>2312.6</v>
      </c>
      <c r="C657" s="3">
        <f t="shared" si="2"/>
        <v>-0.01227924061</v>
      </c>
      <c r="D657" s="113">
        <v>-0.0123</v>
      </c>
      <c r="E657" s="2">
        <v>44417.0</v>
      </c>
      <c r="F657" s="1">
        <v>16258.25</v>
      </c>
      <c r="G657" s="3">
        <f t="shared" si="3"/>
        <v>0.001234742767</v>
      </c>
      <c r="H657" s="113">
        <v>0.0012</v>
      </c>
    </row>
    <row r="658" ht="14.25" customHeight="1">
      <c r="A658" s="2">
        <v>44414.0</v>
      </c>
      <c r="B658" s="130">
        <v>2341.35</v>
      </c>
      <c r="C658" s="3">
        <f t="shared" si="2"/>
        <v>-0.0212565839</v>
      </c>
      <c r="D658" s="113">
        <v>-0.0213</v>
      </c>
      <c r="E658" s="2">
        <v>44414.0</v>
      </c>
      <c r="F658" s="1">
        <v>16238.2</v>
      </c>
      <c r="G658" s="3">
        <f t="shared" si="3"/>
        <v>-0.003461269378</v>
      </c>
      <c r="H658" s="113">
        <v>-0.0035</v>
      </c>
    </row>
    <row r="659" ht="14.25" customHeight="1">
      <c r="A659" s="2">
        <v>44413.0</v>
      </c>
      <c r="B659" s="130">
        <v>2392.2</v>
      </c>
      <c r="C659" s="3">
        <f t="shared" si="2"/>
        <v>-0.00266822313</v>
      </c>
      <c r="D659" s="113">
        <v>-0.0027</v>
      </c>
      <c r="E659" s="2">
        <v>44413.0</v>
      </c>
      <c r="F659" s="1">
        <v>16294.6</v>
      </c>
      <c r="G659" s="3">
        <f t="shared" si="3"/>
        <v>0.002201884518</v>
      </c>
      <c r="H659" s="113">
        <v>0.0022</v>
      </c>
    </row>
    <row r="660" ht="14.25" customHeight="1">
      <c r="A660" s="2">
        <v>44412.0</v>
      </c>
      <c r="B660" s="130">
        <v>2398.6</v>
      </c>
      <c r="C660" s="3">
        <f t="shared" si="2"/>
        <v>-0.01417944186</v>
      </c>
      <c r="D660" s="113">
        <v>-0.0142</v>
      </c>
      <c r="E660" s="2">
        <v>44412.0</v>
      </c>
      <c r="F660" s="1">
        <v>16258.8</v>
      </c>
      <c r="G660" s="3">
        <f t="shared" si="3"/>
        <v>0.007938254576</v>
      </c>
      <c r="H660" s="113">
        <v>0.0079</v>
      </c>
    </row>
    <row r="661" ht="14.25" customHeight="1">
      <c r="A661" s="2">
        <v>44411.0</v>
      </c>
      <c r="B661" s="130">
        <v>2433.1</v>
      </c>
      <c r="C661" s="3">
        <f t="shared" si="2"/>
        <v>0.003754125413</v>
      </c>
      <c r="D661" s="113">
        <v>0.0038</v>
      </c>
      <c r="E661" s="2">
        <v>44411.0</v>
      </c>
      <c r="F661" s="1">
        <v>16130.75</v>
      </c>
      <c r="G661" s="3">
        <f t="shared" si="3"/>
        <v>0.01546098085</v>
      </c>
      <c r="H661" s="113">
        <v>0.0155</v>
      </c>
    </row>
    <row r="662" ht="14.25" customHeight="1">
      <c r="A662" s="2">
        <v>44410.0</v>
      </c>
      <c r="B662" s="130">
        <v>2424.0</v>
      </c>
      <c r="C662" s="3">
        <f t="shared" si="2"/>
        <v>0.01248903555</v>
      </c>
      <c r="D662" s="113">
        <v>0.0125</v>
      </c>
      <c r="E662" s="2">
        <v>44410.0</v>
      </c>
      <c r="F662" s="1">
        <v>15885.15</v>
      </c>
      <c r="G662" s="3">
        <f t="shared" si="3"/>
        <v>0.007745962869</v>
      </c>
      <c r="H662" s="113">
        <v>0.0077</v>
      </c>
    </row>
    <row r="663" ht="14.25" customHeight="1">
      <c r="A663" s="2">
        <v>44407.0</v>
      </c>
      <c r="B663" s="130">
        <v>2394.1</v>
      </c>
      <c r="C663" s="3">
        <f t="shared" si="2"/>
        <v>0.01273265651</v>
      </c>
      <c r="D663" s="113">
        <v>0.0127</v>
      </c>
      <c r="E663" s="2">
        <v>44407.0</v>
      </c>
      <c r="F663" s="1">
        <v>15763.05</v>
      </c>
      <c r="G663" s="3">
        <f t="shared" si="3"/>
        <v>-0.0009760147543</v>
      </c>
      <c r="H663" s="113">
        <v>-0.001</v>
      </c>
    </row>
    <row r="664" ht="14.25" customHeight="1">
      <c r="A664" s="2">
        <v>44406.0</v>
      </c>
      <c r="B664" s="130">
        <v>2364.0</v>
      </c>
      <c r="C664" s="3">
        <f t="shared" si="2"/>
        <v>-0.01249007895</v>
      </c>
      <c r="D664" s="113">
        <v>-0.0125</v>
      </c>
      <c r="E664" s="2">
        <v>44406.0</v>
      </c>
      <c r="F664" s="1">
        <v>15778.45</v>
      </c>
      <c r="G664" s="3">
        <f t="shared" si="3"/>
        <v>0.004395457497</v>
      </c>
      <c r="H664" s="113">
        <v>0.0044</v>
      </c>
    </row>
    <row r="665" ht="14.25" customHeight="1">
      <c r="A665" s="2">
        <v>44405.0</v>
      </c>
      <c r="B665" s="130">
        <v>2393.9</v>
      </c>
      <c r="C665" s="3">
        <f t="shared" si="2"/>
        <v>0.009360374415</v>
      </c>
      <c r="D665" s="113">
        <v>0.0094</v>
      </c>
      <c r="E665" s="2">
        <v>44405.0</v>
      </c>
      <c r="F665" s="1">
        <v>15709.4</v>
      </c>
      <c r="G665" s="3">
        <f t="shared" si="3"/>
        <v>-0.002352911291</v>
      </c>
      <c r="H665" s="113">
        <v>-0.0024</v>
      </c>
    </row>
    <row r="666" ht="14.25" customHeight="1">
      <c r="A666" s="2">
        <v>44404.0</v>
      </c>
      <c r="B666" s="130">
        <v>2371.7</v>
      </c>
      <c r="C666" s="3">
        <f t="shared" si="2"/>
        <v>0.001055208509</v>
      </c>
      <c r="D666" s="113">
        <v>0.0011</v>
      </c>
      <c r="E666" s="2">
        <v>44404.0</v>
      </c>
      <c r="F666" s="1">
        <v>15746.45</v>
      </c>
      <c r="G666" s="3">
        <f t="shared" si="3"/>
        <v>-0.004929081263</v>
      </c>
      <c r="H666" s="113">
        <v>-0.0049</v>
      </c>
    </row>
    <row r="667" ht="14.25" customHeight="1">
      <c r="A667" s="2">
        <v>44403.0</v>
      </c>
      <c r="B667" s="130">
        <v>2369.2</v>
      </c>
      <c r="C667" s="3">
        <f t="shared" si="2"/>
        <v>0.01353981733</v>
      </c>
      <c r="D667" s="113">
        <v>0.0135</v>
      </c>
      <c r="E667" s="2">
        <v>44403.0</v>
      </c>
      <c r="F667" s="1">
        <v>15824.45</v>
      </c>
      <c r="G667" s="3">
        <f t="shared" si="3"/>
        <v>-0.001992930143</v>
      </c>
      <c r="H667" s="113">
        <v>-0.002</v>
      </c>
    </row>
    <row r="668" ht="14.25" customHeight="1">
      <c r="A668" s="2">
        <v>44400.0</v>
      </c>
      <c r="B668" s="130">
        <v>2337.55</v>
      </c>
      <c r="C668" s="3">
        <f t="shared" si="2"/>
        <v>0.02065276717</v>
      </c>
      <c r="D668" s="113">
        <v>0.0207</v>
      </c>
      <c r="E668" s="2">
        <v>44400.0</v>
      </c>
      <c r="F668" s="1">
        <v>15856.05</v>
      </c>
      <c r="G668" s="3">
        <f t="shared" si="3"/>
        <v>0.002022238302</v>
      </c>
      <c r="H668" s="113">
        <v>0.002</v>
      </c>
    </row>
    <row r="669" ht="14.25" customHeight="1">
      <c r="A669" s="2">
        <v>44399.0</v>
      </c>
      <c r="B669" s="130">
        <v>2290.25</v>
      </c>
      <c r="C669" s="3">
        <f t="shared" si="2"/>
        <v>-0.008055958594</v>
      </c>
      <c r="D669" s="113">
        <v>-0.0081</v>
      </c>
      <c r="E669" s="2">
        <v>44399.0</v>
      </c>
      <c r="F669" s="1">
        <v>15824.05</v>
      </c>
      <c r="G669" s="3">
        <f t="shared" si="3"/>
        <v>0.01227922032</v>
      </c>
      <c r="H669" s="113">
        <v>0.0123</v>
      </c>
    </row>
    <row r="670" ht="14.25" customHeight="1">
      <c r="A670" s="2">
        <v>44397.0</v>
      </c>
      <c r="B670" s="130">
        <v>2308.85</v>
      </c>
      <c r="C670" s="3">
        <f t="shared" si="2"/>
        <v>0.07293554533</v>
      </c>
      <c r="D670" s="113">
        <v>0.0729</v>
      </c>
      <c r="E670" s="2">
        <v>44397.0</v>
      </c>
      <c r="F670" s="1">
        <v>15632.1</v>
      </c>
      <c r="G670" s="3">
        <f t="shared" si="3"/>
        <v>-0.007636931515</v>
      </c>
      <c r="H670" s="113">
        <v>-0.0076</v>
      </c>
    </row>
    <row r="671" ht="14.25" customHeight="1">
      <c r="A671" s="2">
        <v>44396.0</v>
      </c>
      <c r="B671" s="130">
        <v>2151.9</v>
      </c>
      <c r="C671" s="3">
        <f t="shared" si="2"/>
        <v>0.01059008618</v>
      </c>
      <c r="D671" s="113">
        <v>0.0106</v>
      </c>
      <c r="E671" s="2">
        <v>44396.0</v>
      </c>
      <c r="F671" s="1">
        <v>15752.4</v>
      </c>
      <c r="G671" s="3">
        <f t="shared" si="3"/>
        <v>-0.01073891254</v>
      </c>
      <c r="H671" s="113">
        <v>-0.0107</v>
      </c>
    </row>
    <row r="672" ht="14.25" customHeight="1">
      <c r="A672" s="2">
        <v>44393.0</v>
      </c>
      <c r="B672" s="130">
        <v>2129.35</v>
      </c>
      <c r="C672" s="3">
        <f t="shared" si="2"/>
        <v>0.008000189354</v>
      </c>
      <c r="D672" s="113">
        <v>0.008</v>
      </c>
      <c r="E672" s="2">
        <v>44393.0</v>
      </c>
      <c r="F672" s="1">
        <v>15923.4</v>
      </c>
      <c r="G672" s="3">
        <f t="shared" si="3"/>
        <v>-0.00005023800254</v>
      </c>
      <c r="H672" s="113">
        <v>-1.0E-4</v>
      </c>
    </row>
    <row r="673" ht="14.25" customHeight="1">
      <c r="A673" s="2">
        <v>44392.0</v>
      </c>
      <c r="B673" s="130">
        <v>2112.45</v>
      </c>
      <c r="C673" s="3">
        <f t="shared" si="2"/>
        <v>0.01484470707</v>
      </c>
      <c r="D673" s="113">
        <v>0.0148</v>
      </c>
      <c r="E673" s="2">
        <v>44392.0</v>
      </c>
      <c r="F673" s="1">
        <v>15924.2</v>
      </c>
      <c r="G673" s="3">
        <f t="shared" si="3"/>
        <v>0.004431072383</v>
      </c>
      <c r="H673" s="113">
        <v>0.0044</v>
      </c>
    </row>
    <row r="674" ht="14.25" customHeight="1">
      <c r="A674" s="2">
        <v>44391.0</v>
      </c>
      <c r="B674" s="130">
        <v>2081.55</v>
      </c>
      <c r="C674" s="3">
        <f t="shared" si="2"/>
        <v>-0.001558902533</v>
      </c>
      <c r="D674" s="113">
        <v>-0.0016</v>
      </c>
      <c r="E674" s="2">
        <v>44391.0</v>
      </c>
      <c r="F674" s="1">
        <v>15853.95</v>
      </c>
      <c r="G674" s="3">
        <f t="shared" si="3"/>
        <v>0.002630854996</v>
      </c>
      <c r="H674" s="113">
        <v>0.0026</v>
      </c>
    </row>
    <row r="675" ht="14.25" customHeight="1">
      <c r="A675" s="2">
        <v>44390.0</v>
      </c>
      <c r="B675" s="130">
        <v>2084.8</v>
      </c>
      <c r="C675" s="3">
        <f t="shared" si="2"/>
        <v>0.006031945182</v>
      </c>
      <c r="D675" s="113">
        <v>0.006</v>
      </c>
      <c r="E675" s="2">
        <v>44390.0</v>
      </c>
      <c r="F675" s="1">
        <v>15812.35</v>
      </c>
      <c r="G675" s="3">
        <f t="shared" si="3"/>
        <v>0.007630985305</v>
      </c>
      <c r="H675" s="113">
        <v>0.0076</v>
      </c>
    </row>
    <row r="676" ht="14.25" customHeight="1">
      <c r="A676" s="2">
        <v>44389.0</v>
      </c>
      <c r="B676" s="130">
        <v>2072.3</v>
      </c>
      <c r="C676" s="3">
        <f t="shared" si="2"/>
        <v>0.01720456498</v>
      </c>
      <c r="D676" s="113">
        <v>0.0172</v>
      </c>
      <c r="E676" s="2">
        <v>44389.0</v>
      </c>
      <c r="F676" s="1">
        <v>15692.6</v>
      </c>
      <c r="G676" s="3">
        <f t="shared" si="3"/>
        <v>0.0001784598911</v>
      </c>
      <c r="H676" s="113">
        <v>2.0E-4</v>
      </c>
    </row>
    <row r="677" ht="14.25" customHeight="1">
      <c r="A677" s="2">
        <v>44386.0</v>
      </c>
      <c r="B677" s="130">
        <v>2037.25</v>
      </c>
      <c r="C677" s="3">
        <f t="shared" si="2"/>
        <v>0.00381867455</v>
      </c>
      <c r="D677" s="113">
        <v>0.0038</v>
      </c>
      <c r="E677" s="2">
        <v>44386.0</v>
      </c>
      <c r="F677" s="1">
        <v>15689.8</v>
      </c>
      <c r="G677" s="3">
        <f t="shared" si="3"/>
        <v>-0.002422446735</v>
      </c>
      <c r="H677" s="113">
        <v>-0.0024</v>
      </c>
    </row>
    <row r="678" ht="14.25" customHeight="1">
      <c r="A678" s="2">
        <v>44385.0</v>
      </c>
      <c r="B678" s="130">
        <v>2029.5</v>
      </c>
      <c r="C678" s="3">
        <f t="shared" si="2"/>
        <v>-0.003461736761</v>
      </c>
      <c r="D678" s="113">
        <v>-0.0035</v>
      </c>
      <c r="E678" s="2">
        <v>44385.0</v>
      </c>
      <c r="F678" s="1">
        <v>15727.9</v>
      </c>
      <c r="G678" s="3">
        <f t="shared" si="3"/>
        <v>-0.009556255963</v>
      </c>
      <c r="H678" s="113">
        <v>-0.0096</v>
      </c>
    </row>
    <row r="679" ht="14.25" customHeight="1">
      <c r="A679" s="2">
        <v>44384.0</v>
      </c>
      <c r="B679" s="130">
        <v>2036.55</v>
      </c>
      <c r="C679" s="3">
        <f t="shared" si="2"/>
        <v>0.006772622785</v>
      </c>
      <c r="D679" s="113">
        <v>0.0068</v>
      </c>
      <c r="E679" s="2">
        <v>44384.0</v>
      </c>
      <c r="F679" s="1">
        <v>15879.65</v>
      </c>
      <c r="G679" s="3">
        <f t="shared" si="3"/>
        <v>0.003881592464</v>
      </c>
      <c r="H679" s="113">
        <v>0.0039</v>
      </c>
    </row>
    <row r="680" ht="14.25" customHeight="1">
      <c r="A680" s="2">
        <v>44383.0</v>
      </c>
      <c r="B680" s="130">
        <v>2022.85</v>
      </c>
      <c r="C680" s="3">
        <f t="shared" si="2"/>
        <v>0.02022443576</v>
      </c>
      <c r="D680" s="113">
        <v>0.0202</v>
      </c>
      <c r="E680" s="2">
        <v>44383.0</v>
      </c>
      <c r="F680" s="1">
        <v>15818.25</v>
      </c>
      <c r="G680" s="3">
        <f t="shared" si="3"/>
        <v>-0.001016776817</v>
      </c>
      <c r="H680" s="113">
        <v>-0.001</v>
      </c>
    </row>
    <row r="681" ht="14.25" customHeight="1">
      <c r="A681" s="2">
        <v>44382.0</v>
      </c>
      <c r="B681" s="130">
        <v>1982.75</v>
      </c>
      <c r="C681" s="3">
        <f t="shared" si="2"/>
        <v>-0.002264435778</v>
      </c>
      <c r="D681" s="113">
        <v>-0.0023</v>
      </c>
      <c r="E681" s="2">
        <v>44382.0</v>
      </c>
      <c r="F681" s="1">
        <v>15834.35</v>
      </c>
      <c r="G681" s="3">
        <f t="shared" si="3"/>
        <v>0.00713322563</v>
      </c>
      <c r="H681" s="113">
        <v>0.0071</v>
      </c>
    </row>
    <row r="682" ht="14.25" customHeight="1">
      <c r="A682" s="2">
        <v>44379.0</v>
      </c>
      <c r="B682" s="130">
        <v>1987.25</v>
      </c>
      <c r="C682" s="3">
        <f t="shared" si="2"/>
        <v>-0.004383767535</v>
      </c>
      <c r="D682" s="113">
        <v>-0.0044</v>
      </c>
      <c r="E682" s="2">
        <v>44379.0</v>
      </c>
      <c r="F682" s="1">
        <v>15722.2</v>
      </c>
      <c r="G682" s="3">
        <f t="shared" si="3"/>
        <v>0.002691326531</v>
      </c>
      <c r="H682" s="113">
        <v>0.0027</v>
      </c>
    </row>
    <row r="683" ht="14.25" customHeight="1">
      <c r="A683" s="2">
        <v>44378.0</v>
      </c>
      <c r="B683" s="130">
        <v>1996.0</v>
      </c>
      <c r="C683" s="3">
        <f t="shared" si="2"/>
        <v>-0.009330950963</v>
      </c>
      <c r="D683" s="113">
        <v>-0.0093</v>
      </c>
      <c r="E683" s="2">
        <v>44378.0</v>
      </c>
      <c r="F683" s="1">
        <v>15680.0</v>
      </c>
      <c r="G683" s="3">
        <f t="shared" si="3"/>
        <v>-0.00263969723</v>
      </c>
      <c r="H683" s="113">
        <v>-0.0026</v>
      </c>
    </row>
    <row r="684" ht="14.25" customHeight="1">
      <c r="A684" s="2">
        <v>44377.0</v>
      </c>
      <c r="B684" s="130">
        <v>2014.8</v>
      </c>
      <c r="C684" s="3">
        <f t="shared" si="2"/>
        <v>-0.01863081756</v>
      </c>
      <c r="D684" s="113">
        <v>-0.0186</v>
      </c>
      <c r="E684" s="2">
        <v>44377.0</v>
      </c>
      <c r="F684" s="1">
        <v>15721.5</v>
      </c>
      <c r="G684" s="3">
        <f t="shared" si="3"/>
        <v>-0.001711279523</v>
      </c>
      <c r="H684" s="113">
        <v>-0.0017</v>
      </c>
    </row>
    <row r="685" ht="14.25" customHeight="1">
      <c r="A685" s="2">
        <v>44376.0</v>
      </c>
      <c r="B685" s="130">
        <v>2053.05</v>
      </c>
      <c r="C685" s="3">
        <f t="shared" si="2"/>
        <v>0.001023915746</v>
      </c>
      <c r="D685" s="113">
        <v>0.001</v>
      </c>
      <c r="E685" s="2">
        <v>44376.0</v>
      </c>
      <c r="F685" s="1">
        <v>15748.45</v>
      </c>
      <c r="G685" s="3">
        <f t="shared" si="3"/>
        <v>-0.004189140483</v>
      </c>
      <c r="H685" s="113">
        <v>-0.0042</v>
      </c>
    </row>
    <row r="686" ht="14.25" customHeight="1">
      <c r="A686" s="2">
        <v>44375.0</v>
      </c>
      <c r="B686" s="130">
        <v>2050.95</v>
      </c>
      <c r="C686" s="3">
        <f t="shared" si="2"/>
        <v>0.004801215001</v>
      </c>
      <c r="D686" s="113">
        <v>0.0048</v>
      </c>
      <c r="E686" s="2">
        <v>44375.0</v>
      </c>
      <c r="F686" s="1">
        <v>15814.7</v>
      </c>
      <c r="G686" s="3">
        <f t="shared" si="3"/>
        <v>-0.002878246697</v>
      </c>
      <c r="H686" s="113">
        <v>-0.0029</v>
      </c>
    </row>
    <row r="687" ht="14.25" customHeight="1">
      <c r="A687" s="2">
        <v>44372.0</v>
      </c>
      <c r="B687" s="130">
        <v>2041.15</v>
      </c>
      <c r="C687" s="3">
        <f t="shared" si="2"/>
        <v>0.006757256652</v>
      </c>
      <c r="D687" s="113">
        <v>0.0068</v>
      </c>
      <c r="E687" s="2">
        <v>44372.0</v>
      </c>
      <c r="F687" s="1">
        <v>15860.35</v>
      </c>
      <c r="G687" s="3">
        <f t="shared" si="3"/>
        <v>0.004426726281</v>
      </c>
      <c r="H687" s="113">
        <v>0.0044</v>
      </c>
    </row>
    <row r="688" ht="14.25" customHeight="1">
      <c r="A688" s="2">
        <v>44371.0</v>
      </c>
      <c r="B688" s="130">
        <v>2027.45</v>
      </c>
      <c r="C688" s="3">
        <f t="shared" si="2"/>
        <v>-0.001526679964</v>
      </c>
      <c r="D688" s="113">
        <v>-0.0015</v>
      </c>
      <c r="E688" s="2">
        <v>44371.0</v>
      </c>
      <c r="F688" s="1">
        <v>15790.45</v>
      </c>
      <c r="G688" s="3">
        <f t="shared" si="3"/>
        <v>0.00659784088</v>
      </c>
      <c r="H688" s="113">
        <v>0.0066</v>
      </c>
    </row>
    <row r="689" ht="14.25" customHeight="1">
      <c r="A689" s="2">
        <v>44370.0</v>
      </c>
      <c r="B689" s="130">
        <v>2030.55</v>
      </c>
      <c r="C689" s="3">
        <f t="shared" si="2"/>
        <v>-0.009173640423</v>
      </c>
      <c r="D689" s="113">
        <v>-0.0092</v>
      </c>
      <c r="E689" s="2">
        <v>44370.0</v>
      </c>
      <c r="F689" s="1">
        <v>15686.95</v>
      </c>
      <c r="G689" s="3">
        <f t="shared" si="3"/>
        <v>-0.005439761614</v>
      </c>
      <c r="H689" s="113">
        <v>-0.0054</v>
      </c>
    </row>
    <row r="690" ht="14.25" customHeight="1">
      <c r="A690" s="2">
        <v>44369.0</v>
      </c>
      <c r="B690" s="130">
        <v>2049.35</v>
      </c>
      <c r="C690" s="3">
        <f t="shared" si="2"/>
        <v>0.01047778709</v>
      </c>
      <c r="D690" s="113">
        <v>0.0105</v>
      </c>
      <c r="E690" s="2">
        <v>44369.0</v>
      </c>
      <c r="F690" s="1">
        <v>15772.75</v>
      </c>
      <c r="G690" s="3">
        <f t="shared" si="3"/>
        <v>0.001667037119</v>
      </c>
      <c r="H690" s="113">
        <v>0.0017</v>
      </c>
    </row>
    <row r="691" ht="14.25" customHeight="1">
      <c r="A691" s="2">
        <v>44368.0</v>
      </c>
      <c r="B691" s="130">
        <v>2028.1</v>
      </c>
      <c r="C691" s="3">
        <f t="shared" si="2"/>
        <v>0.00009862419251</v>
      </c>
      <c r="D691" s="113">
        <v>1.0E-4</v>
      </c>
      <c r="E691" s="2">
        <v>44368.0</v>
      </c>
      <c r="F691" s="1">
        <v>15746.5</v>
      </c>
      <c r="G691" s="3">
        <f t="shared" si="3"/>
        <v>0.004026563202</v>
      </c>
      <c r="H691" s="113">
        <v>0.004</v>
      </c>
    </row>
    <row r="692" ht="14.25" customHeight="1">
      <c r="A692" s="2">
        <v>44365.0</v>
      </c>
      <c r="B692" s="130">
        <v>2027.9</v>
      </c>
      <c r="C692" s="3">
        <f t="shared" si="2"/>
        <v>-0.007002252473</v>
      </c>
      <c r="D692" s="113">
        <v>-0.007</v>
      </c>
      <c r="E692" s="2">
        <v>44365.0</v>
      </c>
      <c r="F692" s="1">
        <v>15683.35</v>
      </c>
      <c r="G692" s="3">
        <f t="shared" si="3"/>
        <v>-0.0005130198708</v>
      </c>
      <c r="H692" s="113">
        <v>-5.0E-4</v>
      </c>
    </row>
    <row r="693" ht="14.25" customHeight="1">
      <c r="A693" s="2">
        <v>44364.0</v>
      </c>
      <c r="B693" s="130">
        <v>2042.2</v>
      </c>
      <c r="C693" s="3">
        <f t="shared" si="2"/>
        <v>0.01073991586</v>
      </c>
      <c r="D693" s="113">
        <v>0.0107</v>
      </c>
      <c r="E693" s="2">
        <v>44364.0</v>
      </c>
      <c r="F693" s="1">
        <v>15691.4</v>
      </c>
      <c r="G693" s="3">
        <f t="shared" si="3"/>
        <v>-0.004829539148</v>
      </c>
      <c r="H693" s="113">
        <v>-0.0048</v>
      </c>
    </row>
    <row r="694" ht="14.25" customHeight="1">
      <c r="A694" s="2">
        <v>44363.0</v>
      </c>
      <c r="B694" s="130">
        <v>2020.5</v>
      </c>
      <c r="C694" s="3">
        <f t="shared" si="2"/>
        <v>-0.01098901099</v>
      </c>
      <c r="D694" s="113">
        <v>-0.011</v>
      </c>
      <c r="E694" s="2">
        <v>44363.0</v>
      </c>
      <c r="F694" s="1">
        <v>15767.55</v>
      </c>
      <c r="G694" s="3">
        <f t="shared" si="3"/>
        <v>-0.006408620445</v>
      </c>
      <c r="H694" s="113">
        <v>-0.0064</v>
      </c>
    </row>
    <row r="695" ht="14.25" customHeight="1">
      <c r="A695" s="2">
        <v>44362.0</v>
      </c>
      <c r="B695" s="130">
        <v>2042.95</v>
      </c>
      <c r="C695" s="3">
        <f t="shared" si="2"/>
        <v>0.001176153488</v>
      </c>
      <c r="D695" s="113">
        <v>0.0012</v>
      </c>
      <c r="E695" s="2">
        <v>44362.0</v>
      </c>
      <c r="F695" s="1">
        <v>15869.25</v>
      </c>
      <c r="G695" s="3">
        <f t="shared" si="3"/>
        <v>0.003630188751</v>
      </c>
      <c r="H695" s="113">
        <v>0.0036</v>
      </c>
    </row>
    <row r="696" ht="14.25" customHeight="1">
      <c r="A696" s="2">
        <v>44361.0</v>
      </c>
      <c r="B696" s="130">
        <v>2040.55</v>
      </c>
      <c r="C696" s="3">
        <f t="shared" si="2"/>
        <v>0.007927883428</v>
      </c>
      <c r="D696" s="113">
        <v>0.0079</v>
      </c>
      <c r="E696" s="2">
        <v>44361.0</v>
      </c>
      <c r="F696" s="1">
        <v>15811.85</v>
      </c>
      <c r="G696" s="3">
        <f t="shared" si="3"/>
        <v>0.0007911717887</v>
      </c>
      <c r="H696" s="113">
        <v>8.0E-4</v>
      </c>
    </row>
    <row r="697" ht="14.25" customHeight="1">
      <c r="A697" s="2">
        <v>44358.0</v>
      </c>
      <c r="B697" s="130">
        <v>2024.5</v>
      </c>
      <c r="C697" s="3">
        <f t="shared" si="2"/>
        <v>-0.002856720682</v>
      </c>
      <c r="D697" s="113">
        <v>-0.0029</v>
      </c>
      <c r="E697" s="2">
        <v>44358.0</v>
      </c>
      <c r="F697" s="1">
        <v>15799.35</v>
      </c>
      <c r="G697" s="3">
        <f t="shared" si="3"/>
        <v>0.003914155454</v>
      </c>
      <c r="H697" s="113">
        <v>0.0039</v>
      </c>
    </row>
    <row r="698" ht="14.25" customHeight="1">
      <c r="A698" s="2">
        <v>44357.0</v>
      </c>
      <c r="B698" s="130">
        <v>2030.3</v>
      </c>
      <c r="C698" s="3">
        <f t="shared" si="2"/>
        <v>0.01292157254</v>
      </c>
      <c r="D698" s="113">
        <v>0.0129</v>
      </c>
      <c r="E698" s="2">
        <v>44357.0</v>
      </c>
      <c r="F698" s="1">
        <v>15737.75</v>
      </c>
      <c r="G698" s="3">
        <f t="shared" si="3"/>
        <v>0.006549261769</v>
      </c>
      <c r="H698" s="113">
        <v>0.0065</v>
      </c>
    </row>
    <row r="699" ht="14.25" customHeight="1">
      <c r="A699" s="2">
        <v>44356.0</v>
      </c>
      <c r="B699" s="130">
        <v>2004.4</v>
      </c>
      <c r="C699" s="3">
        <f t="shared" si="2"/>
        <v>-0.01872567498</v>
      </c>
      <c r="D699" s="113">
        <v>-0.0187</v>
      </c>
      <c r="E699" s="2">
        <v>44356.0</v>
      </c>
      <c r="F699" s="1">
        <v>15635.35</v>
      </c>
      <c r="G699" s="3">
        <f t="shared" si="3"/>
        <v>-0.006654976779</v>
      </c>
      <c r="H699" s="113">
        <v>-0.0067</v>
      </c>
    </row>
    <row r="700" ht="14.25" customHeight="1">
      <c r="A700" s="2">
        <v>44355.0</v>
      </c>
      <c r="B700" s="130">
        <v>2042.65</v>
      </c>
      <c r="C700" s="3">
        <f t="shared" si="2"/>
        <v>-0.001612942643</v>
      </c>
      <c r="D700" s="113">
        <v>-0.0016</v>
      </c>
      <c r="E700" s="2">
        <v>44355.0</v>
      </c>
      <c r="F700" s="1">
        <v>15740.1</v>
      </c>
      <c r="G700" s="3">
        <f t="shared" si="3"/>
        <v>-0.000733256516</v>
      </c>
      <c r="H700" s="113">
        <v>-7.0E-4</v>
      </c>
    </row>
    <row r="701" ht="14.25" customHeight="1">
      <c r="A701" s="2">
        <v>44354.0</v>
      </c>
      <c r="B701" s="130">
        <v>2045.95</v>
      </c>
      <c r="C701" s="3">
        <f t="shared" si="2"/>
        <v>0.01793621573</v>
      </c>
      <c r="D701" s="113">
        <v>0.0179</v>
      </c>
      <c r="E701" s="2">
        <v>44354.0</v>
      </c>
      <c r="F701" s="1">
        <v>15751.65</v>
      </c>
      <c r="G701" s="3">
        <f t="shared" si="3"/>
        <v>0.005194556564</v>
      </c>
      <c r="H701" s="113">
        <v>0.0052</v>
      </c>
    </row>
    <row r="702" ht="14.25" customHeight="1">
      <c r="A702" s="2">
        <v>44351.0</v>
      </c>
      <c r="B702" s="130">
        <v>2009.9</v>
      </c>
      <c r="C702" s="3">
        <f t="shared" si="2"/>
        <v>-0.008607295238</v>
      </c>
      <c r="D702" s="113">
        <v>-0.0086</v>
      </c>
      <c r="E702" s="2">
        <v>44351.0</v>
      </c>
      <c r="F702" s="1">
        <v>15670.25</v>
      </c>
      <c r="G702" s="3">
        <f t="shared" si="3"/>
        <v>-0.001281042169</v>
      </c>
      <c r="H702" s="113">
        <v>-0.0013</v>
      </c>
    </row>
    <row r="703" ht="14.25" customHeight="1">
      <c r="A703" s="2">
        <v>44350.0</v>
      </c>
      <c r="B703" s="130">
        <v>2027.35</v>
      </c>
      <c r="C703" s="3">
        <f t="shared" si="2"/>
        <v>0.0151469631</v>
      </c>
      <c r="D703" s="113">
        <v>0.0151</v>
      </c>
      <c r="E703" s="2">
        <v>44350.0</v>
      </c>
      <c r="F703" s="1">
        <v>15690.35</v>
      </c>
      <c r="G703" s="3">
        <f t="shared" si="3"/>
        <v>0.007328488335</v>
      </c>
      <c r="H703" s="113">
        <v>0.0073</v>
      </c>
    </row>
    <row r="704" ht="14.25" customHeight="1">
      <c r="A704" s="2">
        <v>44349.0</v>
      </c>
      <c r="B704" s="130">
        <v>1997.1</v>
      </c>
      <c r="C704" s="3">
        <f t="shared" si="2"/>
        <v>0.01198408878</v>
      </c>
      <c r="D704" s="113">
        <v>0.012</v>
      </c>
      <c r="E704" s="2">
        <v>44349.0</v>
      </c>
      <c r="F704" s="1">
        <v>15576.2</v>
      </c>
      <c r="G704" s="3">
        <f t="shared" si="3"/>
        <v>0.00008667820236</v>
      </c>
      <c r="H704" s="113">
        <v>1.0E-4</v>
      </c>
    </row>
    <row r="705" ht="14.25" customHeight="1">
      <c r="A705" s="2">
        <v>44348.0</v>
      </c>
      <c r="B705" s="130">
        <v>1973.45</v>
      </c>
      <c r="C705" s="3">
        <f t="shared" si="2"/>
        <v>-0.006344251152</v>
      </c>
      <c r="D705" s="113">
        <v>-0.0063</v>
      </c>
      <c r="E705" s="2">
        <v>44348.0</v>
      </c>
      <c r="F705" s="1">
        <v>15574.85</v>
      </c>
      <c r="G705" s="3">
        <f t="shared" si="3"/>
        <v>-0.0005101778884</v>
      </c>
      <c r="H705" s="113">
        <v>-5.0E-4</v>
      </c>
    </row>
    <row r="706" ht="14.25" customHeight="1">
      <c r="A706" s="2">
        <v>44347.0</v>
      </c>
      <c r="B706" s="130">
        <v>1986.05</v>
      </c>
      <c r="C706" s="3">
        <f t="shared" si="2"/>
        <v>0.000302198494</v>
      </c>
      <c r="D706" s="113">
        <v>3.0E-4</v>
      </c>
      <c r="E706" s="2">
        <v>44347.0</v>
      </c>
      <c r="F706" s="1">
        <v>15582.8</v>
      </c>
      <c r="G706" s="3">
        <f t="shared" si="3"/>
        <v>0.009533126237</v>
      </c>
      <c r="H706" s="113">
        <v>0.0095</v>
      </c>
    </row>
    <row r="707" ht="14.25" customHeight="1">
      <c r="A707" s="2">
        <v>44344.0</v>
      </c>
      <c r="B707" s="130">
        <v>1985.45</v>
      </c>
      <c r="C707" s="3">
        <f t="shared" si="2"/>
        <v>-0.007349448791</v>
      </c>
      <c r="D707" s="113">
        <v>-0.0073</v>
      </c>
      <c r="E707" s="2">
        <v>44344.0</v>
      </c>
      <c r="F707" s="1">
        <v>15435.65</v>
      </c>
      <c r="G707" s="3">
        <f t="shared" si="3"/>
        <v>0.006376382609</v>
      </c>
      <c r="H707" s="113">
        <v>0.0064</v>
      </c>
    </row>
    <row r="708" ht="14.25" customHeight="1">
      <c r="A708" s="2">
        <v>44343.0</v>
      </c>
      <c r="B708" s="130">
        <v>2000.15</v>
      </c>
      <c r="C708" s="3">
        <f t="shared" si="2"/>
        <v>0.01147943058</v>
      </c>
      <c r="D708" s="113">
        <v>0.0115</v>
      </c>
      <c r="E708" s="2">
        <v>44343.0</v>
      </c>
      <c r="F708" s="1">
        <v>15337.85</v>
      </c>
      <c r="G708" s="3">
        <f t="shared" si="3"/>
        <v>0.00237885952</v>
      </c>
      <c r="H708" s="113">
        <v>0.0024</v>
      </c>
    </row>
    <row r="709" ht="14.25" customHeight="1">
      <c r="A709" s="2">
        <v>44342.0</v>
      </c>
      <c r="B709" s="130">
        <v>1977.45</v>
      </c>
      <c r="C709" s="3">
        <f t="shared" si="2"/>
        <v>0.008285743422</v>
      </c>
      <c r="D709" s="113">
        <v>0.0083</v>
      </c>
      <c r="E709" s="2">
        <v>44342.0</v>
      </c>
      <c r="F709" s="1">
        <v>15301.45</v>
      </c>
      <c r="G709" s="3">
        <f t="shared" si="3"/>
        <v>0.006115021583</v>
      </c>
      <c r="H709" s="113">
        <v>0.0061</v>
      </c>
    </row>
    <row r="710" ht="14.25" customHeight="1">
      <c r="A710" s="2">
        <v>44341.0</v>
      </c>
      <c r="B710" s="130">
        <v>1961.2</v>
      </c>
      <c r="C710" s="3">
        <f t="shared" si="2"/>
        <v>-0.01171609262</v>
      </c>
      <c r="D710" s="113">
        <v>-0.0117</v>
      </c>
      <c r="E710" s="2">
        <v>44341.0</v>
      </c>
      <c r="F710" s="1">
        <v>15208.45</v>
      </c>
      <c r="G710" s="3">
        <f t="shared" si="3"/>
        <v>0.0007073438744</v>
      </c>
      <c r="H710" s="113">
        <v>7.0E-4</v>
      </c>
    </row>
    <row r="711" ht="14.25" customHeight="1">
      <c r="A711" s="2">
        <v>44340.0</v>
      </c>
      <c r="B711" s="130">
        <v>1984.45</v>
      </c>
      <c r="C711" s="3">
        <f t="shared" si="2"/>
        <v>0.009769749396</v>
      </c>
      <c r="D711" s="113">
        <v>0.0098</v>
      </c>
      <c r="E711" s="2">
        <v>44340.0</v>
      </c>
      <c r="F711" s="1">
        <v>15197.7</v>
      </c>
      <c r="G711" s="3">
        <f t="shared" si="3"/>
        <v>0.001476082845</v>
      </c>
      <c r="H711" s="113">
        <v>0.0015</v>
      </c>
    </row>
    <row r="712" ht="14.25" customHeight="1">
      <c r="A712" s="2">
        <v>44337.0</v>
      </c>
      <c r="B712" s="130">
        <v>1965.25</v>
      </c>
      <c r="C712" s="3">
        <f t="shared" si="2"/>
        <v>0.003625871358</v>
      </c>
      <c r="D712" s="113">
        <v>0.0036</v>
      </c>
      <c r="E712" s="2">
        <v>44337.0</v>
      </c>
      <c r="F712" s="1">
        <v>15175.3</v>
      </c>
      <c r="G712" s="3">
        <f t="shared" si="3"/>
        <v>0.01806313544</v>
      </c>
      <c r="H712" s="113">
        <v>0.0181</v>
      </c>
    </row>
    <row r="713" ht="14.25" customHeight="1">
      <c r="A713" s="2">
        <v>44336.0</v>
      </c>
      <c r="B713" s="130">
        <v>1958.15</v>
      </c>
      <c r="C713" s="3">
        <f t="shared" si="2"/>
        <v>0.01603320794</v>
      </c>
      <c r="D713" s="113">
        <v>0.016</v>
      </c>
      <c r="E713" s="2">
        <v>44336.0</v>
      </c>
      <c r="F713" s="1">
        <v>14906.05</v>
      </c>
      <c r="G713" s="3">
        <f t="shared" si="3"/>
        <v>-0.008256737291</v>
      </c>
      <c r="H713" s="113">
        <v>-0.0083</v>
      </c>
    </row>
    <row r="714" ht="14.25" customHeight="1">
      <c r="A714" s="2">
        <v>44335.0</v>
      </c>
      <c r="B714" s="130">
        <v>1927.25</v>
      </c>
      <c r="C714" s="3">
        <f t="shared" si="2"/>
        <v>-0.006546560478</v>
      </c>
      <c r="D714" s="113">
        <v>-0.0065</v>
      </c>
      <c r="E714" s="2">
        <v>44335.0</v>
      </c>
      <c r="F714" s="1">
        <v>15030.15</v>
      </c>
      <c r="G714" s="3">
        <f t="shared" si="3"/>
        <v>-0.005159483985</v>
      </c>
      <c r="H714" s="113">
        <v>-0.0052</v>
      </c>
    </row>
    <row r="715" ht="14.25" customHeight="1">
      <c r="A715" s="2">
        <v>44334.0</v>
      </c>
      <c r="B715" s="130">
        <v>1939.95</v>
      </c>
      <c r="C715" s="3">
        <f t="shared" si="2"/>
        <v>0.01909539819</v>
      </c>
      <c r="D715" s="113">
        <v>0.0191</v>
      </c>
      <c r="E715" s="2">
        <v>44334.0</v>
      </c>
      <c r="F715" s="1">
        <v>15108.1</v>
      </c>
      <c r="G715" s="3">
        <f t="shared" si="3"/>
        <v>0.01239349601</v>
      </c>
      <c r="H715" s="113">
        <v>0.0124</v>
      </c>
    </row>
    <row r="716" ht="14.25" customHeight="1">
      <c r="A716" s="2">
        <v>44333.0</v>
      </c>
      <c r="B716" s="130">
        <v>1903.6</v>
      </c>
      <c r="C716" s="3">
        <f t="shared" si="2"/>
        <v>0.01427962489</v>
      </c>
      <c r="D716" s="113">
        <v>0.0143</v>
      </c>
      <c r="E716" s="2">
        <v>44333.0</v>
      </c>
      <c r="F716" s="1">
        <v>14923.15</v>
      </c>
      <c r="G716" s="3">
        <f t="shared" si="3"/>
        <v>0.01671572034</v>
      </c>
      <c r="H716" s="113">
        <v>0.0167</v>
      </c>
    </row>
    <row r="717" ht="14.25" customHeight="1">
      <c r="A717" s="2">
        <v>44330.0</v>
      </c>
      <c r="B717" s="130">
        <v>1876.8</v>
      </c>
      <c r="C717" s="3">
        <f t="shared" si="2"/>
        <v>-0.003133797206</v>
      </c>
      <c r="D717" s="113">
        <v>-0.0031</v>
      </c>
      <c r="E717" s="2">
        <v>44330.0</v>
      </c>
      <c r="F717" s="1">
        <v>14677.8</v>
      </c>
      <c r="G717" s="3">
        <f t="shared" si="3"/>
        <v>-0.001272411799</v>
      </c>
      <c r="H717" s="113">
        <v>-0.0013</v>
      </c>
    </row>
    <row r="718" ht="14.25" customHeight="1">
      <c r="A718" s="2">
        <v>44328.0</v>
      </c>
      <c r="B718" s="130">
        <v>1882.7</v>
      </c>
      <c r="C718" s="3">
        <f t="shared" si="2"/>
        <v>-0.0142673892</v>
      </c>
      <c r="D718" s="113">
        <v>-0.0143</v>
      </c>
      <c r="E718" s="2">
        <v>44328.0</v>
      </c>
      <c r="F718" s="1">
        <v>14696.5</v>
      </c>
      <c r="G718" s="3">
        <f t="shared" si="3"/>
        <v>-0.01038668081</v>
      </c>
      <c r="H718" s="113">
        <v>-0.0104</v>
      </c>
    </row>
    <row r="719" ht="14.25" customHeight="1">
      <c r="A719" s="2">
        <v>44327.0</v>
      </c>
      <c r="B719" s="130">
        <v>1909.95</v>
      </c>
      <c r="C719" s="3">
        <f t="shared" si="2"/>
        <v>0.01285994591</v>
      </c>
      <c r="D719" s="113">
        <v>0.0129</v>
      </c>
      <c r="E719" s="2">
        <v>44327.0</v>
      </c>
      <c r="F719" s="1">
        <v>14850.75</v>
      </c>
      <c r="G719" s="3">
        <f t="shared" si="3"/>
        <v>-0.006130227173</v>
      </c>
      <c r="H719" s="113">
        <v>-0.0061</v>
      </c>
    </row>
    <row r="720" ht="14.25" customHeight="1">
      <c r="A720" s="2">
        <v>44326.0</v>
      </c>
      <c r="B720" s="130">
        <v>1885.7</v>
      </c>
      <c r="C720" s="3">
        <f t="shared" si="2"/>
        <v>-0.01000131251</v>
      </c>
      <c r="D720" s="113">
        <v>-0.01</v>
      </c>
      <c r="E720" s="2">
        <v>44326.0</v>
      </c>
      <c r="F720" s="1">
        <v>14942.35</v>
      </c>
      <c r="G720" s="3">
        <f t="shared" si="3"/>
        <v>0.008041475665</v>
      </c>
      <c r="H720" s="113">
        <v>0.008</v>
      </c>
    </row>
    <row r="721" ht="14.25" customHeight="1">
      <c r="A721" s="2">
        <v>44323.0</v>
      </c>
      <c r="B721" s="130">
        <v>1904.75</v>
      </c>
      <c r="C721" s="3">
        <f t="shared" si="2"/>
        <v>0.004482531312</v>
      </c>
      <c r="D721" s="113">
        <v>0.0045</v>
      </c>
      <c r="E721" s="2">
        <v>44323.0</v>
      </c>
      <c r="F721" s="1">
        <v>14823.15</v>
      </c>
      <c r="G721" s="3">
        <f t="shared" si="3"/>
        <v>0.006679207867</v>
      </c>
      <c r="H721" s="113">
        <v>0.0067</v>
      </c>
    </row>
    <row r="722" ht="14.25" customHeight="1">
      <c r="A722" s="2">
        <v>44322.0</v>
      </c>
      <c r="B722" s="130">
        <v>1896.25</v>
      </c>
      <c r="C722" s="3">
        <f t="shared" si="2"/>
        <v>0.004077202086</v>
      </c>
      <c r="D722" s="113">
        <v>0.0041</v>
      </c>
      <c r="E722" s="2">
        <v>44322.0</v>
      </c>
      <c r="F722" s="1">
        <v>14724.8</v>
      </c>
      <c r="G722" s="3">
        <f t="shared" si="3"/>
        <v>0.007316397418</v>
      </c>
      <c r="H722" s="113">
        <v>0.0073</v>
      </c>
    </row>
    <row r="723" ht="14.25" customHeight="1">
      <c r="A723" s="2">
        <v>44321.0</v>
      </c>
      <c r="B723" s="130">
        <v>1888.55</v>
      </c>
      <c r="C723" s="3">
        <f t="shared" si="2"/>
        <v>0.01046013911</v>
      </c>
      <c r="D723" s="113">
        <v>0.0105</v>
      </c>
      <c r="E723" s="2">
        <v>44321.0</v>
      </c>
      <c r="F723" s="1">
        <v>14617.85</v>
      </c>
      <c r="G723" s="3">
        <f t="shared" si="3"/>
        <v>0.0083709861</v>
      </c>
      <c r="H723" s="113">
        <v>0.0084</v>
      </c>
    </row>
    <row r="724" ht="14.25" customHeight="1">
      <c r="A724" s="2">
        <v>44320.0</v>
      </c>
      <c r="B724" s="130">
        <v>1869.0</v>
      </c>
      <c r="C724" s="3">
        <f t="shared" si="2"/>
        <v>-0.01527924131</v>
      </c>
      <c r="D724" s="113">
        <v>-0.0153</v>
      </c>
      <c r="E724" s="2">
        <v>44320.0</v>
      </c>
      <c r="F724" s="1">
        <v>14496.5</v>
      </c>
      <c r="G724" s="3">
        <f t="shared" si="3"/>
        <v>-0.009406080982</v>
      </c>
      <c r="H724" s="113">
        <v>-0.0094</v>
      </c>
    </row>
    <row r="725" ht="14.25" customHeight="1">
      <c r="A725" s="2">
        <v>44319.0</v>
      </c>
      <c r="B725" s="130">
        <v>1898.0</v>
      </c>
      <c r="C725" s="3">
        <f t="shared" si="2"/>
        <v>0.008099853937</v>
      </c>
      <c r="D725" s="113">
        <v>0.0081</v>
      </c>
      <c r="E725" s="2">
        <v>44319.0</v>
      </c>
      <c r="F725" s="1">
        <v>14634.15</v>
      </c>
      <c r="G725" s="3">
        <f t="shared" si="3"/>
        <v>0.0002084600611</v>
      </c>
      <c r="H725" s="113">
        <v>2.0E-4</v>
      </c>
    </row>
    <row r="726" ht="14.25" customHeight="1">
      <c r="A726" s="2">
        <v>44316.0</v>
      </c>
      <c r="B726" s="130">
        <v>1882.75</v>
      </c>
      <c r="C726" s="3">
        <f t="shared" si="2"/>
        <v>0.003036679897</v>
      </c>
      <c r="D726" s="113">
        <v>0.003</v>
      </c>
      <c r="E726" s="2">
        <v>44316.0</v>
      </c>
      <c r="F726" s="1">
        <v>14631.1</v>
      </c>
      <c r="G726" s="3">
        <f t="shared" si="3"/>
        <v>-0.01771076006</v>
      </c>
      <c r="H726" s="113">
        <v>-0.0177</v>
      </c>
    </row>
    <row r="727" ht="14.25" customHeight="1">
      <c r="A727" s="2">
        <v>44315.0</v>
      </c>
      <c r="B727" s="130">
        <v>1877.05</v>
      </c>
      <c r="C727" s="3">
        <f t="shared" si="2"/>
        <v>0.002617311647</v>
      </c>
      <c r="D727" s="113">
        <v>0.0026</v>
      </c>
      <c r="E727" s="2">
        <v>44315.0</v>
      </c>
      <c r="F727" s="1">
        <v>14894.9</v>
      </c>
      <c r="G727" s="3">
        <f t="shared" si="3"/>
        <v>0.002041770521</v>
      </c>
      <c r="H727" s="113">
        <v>0.002</v>
      </c>
    </row>
    <row r="728" ht="14.25" customHeight="1">
      <c r="A728" s="2">
        <v>44314.0</v>
      </c>
      <c r="B728" s="130">
        <v>1872.15</v>
      </c>
      <c r="C728" s="3">
        <f t="shared" si="2"/>
        <v>0.006667562844</v>
      </c>
      <c r="D728" s="113">
        <v>0.0067</v>
      </c>
      <c r="E728" s="2">
        <v>44314.0</v>
      </c>
      <c r="F728" s="1">
        <v>14864.55</v>
      </c>
      <c r="G728" s="3">
        <f t="shared" si="3"/>
        <v>0.01443385507</v>
      </c>
      <c r="H728" s="113">
        <v>0.0144</v>
      </c>
    </row>
    <row r="729" ht="14.25" customHeight="1">
      <c r="A729" s="2">
        <v>44313.0</v>
      </c>
      <c r="B729" s="130">
        <v>1859.75</v>
      </c>
      <c r="C729" s="3">
        <f t="shared" si="2"/>
        <v>0.008131183087</v>
      </c>
      <c r="D729" s="113">
        <v>0.0081</v>
      </c>
      <c r="E729" s="2">
        <v>44313.0</v>
      </c>
      <c r="F729" s="1">
        <v>14653.05</v>
      </c>
      <c r="G729" s="3">
        <f t="shared" si="3"/>
        <v>0.01160165689</v>
      </c>
      <c r="H729" s="113">
        <v>0.0116</v>
      </c>
    </row>
    <row r="730" ht="14.25" customHeight="1">
      <c r="A730" s="2">
        <v>44312.0</v>
      </c>
      <c r="B730" s="130">
        <v>1844.75</v>
      </c>
      <c r="C730" s="3">
        <f t="shared" si="2"/>
        <v>0.0175685366</v>
      </c>
      <c r="D730" s="113">
        <v>0.0176</v>
      </c>
      <c r="E730" s="2">
        <v>44312.0</v>
      </c>
      <c r="F730" s="1">
        <v>14485.0</v>
      </c>
      <c r="G730" s="3">
        <f t="shared" si="3"/>
        <v>0.01001649078</v>
      </c>
      <c r="H730" s="113">
        <v>0.01</v>
      </c>
    </row>
    <row r="731" ht="14.25" customHeight="1">
      <c r="A731" s="2">
        <v>44309.0</v>
      </c>
      <c r="B731" s="130">
        <v>1812.9</v>
      </c>
      <c r="C731" s="3">
        <f t="shared" si="2"/>
        <v>-0.01023667185</v>
      </c>
      <c r="D731" s="113">
        <v>-0.0102</v>
      </c>
      <c r="E731" s="2">
        <v>44309.0</v>
      </c>
      <c r="F731" s="1">
        <v>14341.35</v>
      </c>
      <c r="G731" s="3">
        <f t="shared" si="3"/>
        <v>-0.004498078945</v>
      </c>
      <c r="H731" s="113">
        <v>-0.0045</v>
      </c>
    </row>
    <row r="732" ht="14.25" customHeight="1">
      <c r="A732" s="2">
        <v>44308.0</v>
      </c>
      <c r="B732" s="130">
        <v>1831.65</v>
      </c>
      <c r="C732" s="3">
        <f t="shared" si="2"/>
        <v>0.003204074926</v>
      </c>
      <c r="D732" s="113">
        <v>0.0032</v>
      </c>
      <c r="E732" s="2">
        <v>44308.0</v>
      </c>
      <c r="F732" s="1">
        <v>14406.15</v>
      </c>
      <c r="G732" s="3">
        <f t="shared" si="3"/>
        <v>0.007676757785</v>
      </c>
      <c r="H732" s="113">
        <v>0.0077</v>
      </c>
    </row>
    <row r="733" ht="14.25" customHeight="1">
      <c r="A733" s="2">
        <v>44306.0</v>
      </c>
      <c r="B733" s="130">
        <v>1825.8</v>
      </c>
      <c r="C733" s="3">
        <f t="shared" si="2"/>
        <v>-0.0271479952</v>
      </c>
      <c r="D733" s="113">
        <v>-0.0271</v>
      </c>
      <c r="E733" s="2">
        <v>44306.0</v>
      </c>
      <c r="F733" s="1">
        <v>14296.4</v>
      </c>
      <c r="G733" s="3">
        <f t="shared" si="3"/>
        <v>-0.004390836696</v>
      </c>
      <c r="H733" s="113">
        <v>-0.0044</v>
      </c>
    </row>
    <row r="734" ht="14.25" customHeight="1">
      <c r="A734" s="2">
        <v>44305.0</v>
      </c>
      <c r="B734" s="130">
        <v>1876.75</v>
      </c>
      <c r="C734" s="3">
        <f t="shared" si="2"/>
        <v>-0.002657101103</v>
      </c>
      <c r="D734" s="113">
        <v>-0.0027</v>
      </c>
      <c r="E734" s="2">
        <v>44305.0</v>
      </c>
      <c r="F734" s="1">
        <v>14359.45</v>
      </c>
      <c r="G734" s="3">
        <f t="shared" si="3"/>
        <v>-0.01767701817</v>
      </c>
      <c r="H734" s="113">
        <v>-0.0177</v>
      </c>
    </row>
    <row r="735" ht="14.25" customHeight="1">
      <c r="A735" s="2">
        <v>44302.0</v>
      </c>
      <c r="B735" s="130">
        <v>1881.75</v>
      </c>
      <c r="C735" s="3">
        <f t="shared" si="2"/>
        <v>0.02455557673</v>
      </c>
      <c r="D735" s="113">
        <v>0.0246</v>
      </c>
      <c r="E735" s="2">
        <v>44302.0</v>
      </c>
      <c r="F735" s="1">
        <v>14617.85</v>
      </c>
      <c r="G735" s="3">
        <f t="shared" si="3"/>
        <v>0.002496322382</v>
      </c>
      <c r="H735" s="113">
        <v>0.0025</v>
      </c>
    </row>
    <row r="736" ht="14.25" customHeight="1">
      <c r="A736" s="2">
        <v>44301.0</v>
      </c>
      <c r="B736" s="130">
        <v>1836.65</v>
      </c>
      <c r="C736" s="3">
        <f t="shared" si="2"/>
        <v>-0.02417448131</v>
      </c>
      <c r="D736" s="113">
        <v>-0.0242</v>
      </c>
      <c r="E736" s="2">
        <v>44301.0</v>
      </c>
      <c r="F736" s="1">
        <v>14581.45</v>
      </c>
      <c r="G736" s="3">
        <f t="shared" si="3"/>
        <v>0.005284457559</v>
      </c>
      <c r="H736" s="113">
        <v>0.0053</v>
      </c>
    </row>
    <row r="737" ht="14.25" customHeight="1">
      <c r="A737" s="2">
        <v>44299.0</v>
      </c>
      <c r="B737" s="130">
        <v>1882.15</v>
      </c>
      <c r="C737" s="3">
        <f t="shared" si="2"/>
        <v>-0.00188259002</v>
      </c>
      <c r="D737" s="113">
        <v>-0.0019</v>
      </c>
      <c r="E737" s="2">
        <v>44299.0</v>
      </c>
      <c r="F737" s="1">
        <v>14504.8</v>
      </c>
      <c r="G737" s="3">
        <f t="shared" si="3"/>
        <v>0.01355619532</v>
      </c>
      <c r="H737" s="113">
        <v>0.0136</v>
      </c>
    </row>
    <row r="738" ht="14.25" customHeight="1">
      <c r="A738" s="2">
        <v>44298.0</v>
      </c>
      <c r="B738" s="130">
        <v>1885.7</v>
      </c>
      <c r="C738" s="3">
        <f t="shared" si="2"/>
        <v>-0.03827616983</v>
      </c>
      <c r="D738" s="113">
        <v>-0.0383</v>
      </c>
      <c r="E738" s="2">
        <v>44298.0</v>
      </c>
      <c r="F738" s="1">
        <v>14310.8</v>
      </c>
      <c r="G738" s="3">
        <f t="shared" si="3"/>
        <v>-0.03532560154</v>
      </c>
      <c r="H738" s="113">
        <v>-0.0353</v>
      </c>
    </row>
    <row r="739" ht="14.25" customHeight="1">
      <c r="A739" s="2">
        <v>44295.0</v>
      </c>
      <c r="B739" s="130">
        <v>1960.75</v>
      </c>
      <c r="C739" s="3">
        <f t="shared" si="2"/>
        <v>-0.01054676658</v>
      </c>
      <c r="D739" s="113">
        <v>-0.0105</v>
      </c>
      <c r="E739" s="2">
        <v>44295.0</v>
      </c>
      <c r="F739" s="1">
        <v>14834.85</v>
      </c>
      <c r="G739" s="3">
        <f t="shared" si="3"/>
        <v>-0.002618698651</v>
      </c>
      <c r="H739" s="113">
        <v>-0.0026</v>
      </c>
    </row>
    <row r="740" ht="14.25" customHeight="1">
      <c r="A740" s="2">
        <v>44294.0</v>
      </c>
      <c r="B740" s="130">
        <v>1981.65</v>
      </c>
      <c r="C740" s="3">
        <f t="shared" si="2"/>
        <v>0.03294326149</v>
      </c>
      <c r="D740" s="113">
        <v>0.0329</v>
      </c>
      <c r="E740" s="2">
        <v>44294.0</v>
      </c>
      <c r="F740" s="1">
        <v>14873.8</v>
      </c>
      <c r="G740" s="3">
        <f t="shared" si="3"/>
        <v>0.003694568815</v>
      </c>
      <c r="H740" s="113">
        <v>0.0037</v>
      </c>
    </row>
    <row r="741" ht="14.25" customHeight="1">
      <c r="A741" s="2">
        <v>44293.0</v>
      </c>
      <c r="B741" s="130">
        <v>1918.45</v>
      </c>
      <c r="C741" s="3">
        <f t="shared" si="2"/>
        <v>0.005239854332</v>
      </c>
      <c r="D741" s="113">
        <v>0.0052</v>
      </c>
      <c r="E741" s="2">
        <v>44293.0</v>
      </c>
      <c r="F741" s="1">
        <v>14819.05</v>
      </c>
      <c r="G741" s="3">
        <f t="shared" si="3"/>
        <v>0.009231450267</v>
      </c>
      <c r="H741" s="113">
        <v>0.0092</v>
      </c>
    </row>
    <row r="742" ht="14.25" customHeight="1">
      <c r="A742" s="2">
        <v>44292.0</v>
      </c>
      <c r="B742" s="130">
        <v>1908.45</v>
      </c>
      <c r="C742" s="3">
        <f t="shared" si="2"/>
        <v>0.007416596284</v>
      </c>
      <c r="D742" s="113">
        <v>0.0074</v>
      </c>
      <c r="E742" s="2">
        <v>44292.0</v>
      </c>
      <c r="F742" s="1">
        <v>14683.5</v>
      </c>
      <c r="G742" s="3">
        <f t="shared" si="3"/>
        <v>0.003122053861</v>
      </c>
      <c r="H742" s="113">
        <v>0.0031</v>
      </c>
    </row>
    <row r="743" ht="14.25" customHeight="1">
      <c r="A743" s="2">
        <v>44291.0</v>
      </c>
      <c r="B743" s="130">
        <v>1894.4</v>
      </c>
      <c r="C743" s="3">
        <f t="shared" si="2"/>
        <v>-0.009904094912</v>
      </c>
      <c r="D743" s="113">
        <v>-0.0099</v>
      </c>
      <c r="E743" s="2">
        <v>44291.0</v>
      </c>
      <c r="F743" s="1">
        <v>14637.8</v>
      </c>
      <c r="G743" s="3">
        <f t="shared" si="3"/>
        <v>-0.01543987328</v>
      </c>
      <c r="H743" s="113">
        <v>-0.0154</v>
      </c>
    </row>
    <row r="744" ht="14.25" customHeight="1">
      <c r="A744" s="2">
        <v>44287.0</v>
      </c>
      <c r="B744" s="130">
        <v>1913.35</v>
      </c>
      <c r="D744" s="113">
        <v>0.0053</v>
      </c>
      <c r="E744" s="2">
        <v>44287.0</v>
      </c>
      <c r="F744" s="1">
        <v>14867.35</v>
      </c>
      <c r="H744" s="113">
        <v>0.012</v>
      </c>
    </row>
    <row r="745" ht="14.25" customHeight="1">
      <c r="A745" s="2"/>
      <c r="E745" s="2"/>
      <c r="F745" s="1"/>
    </row>
    <row r="746" ht="14.25" customHeight="1">
      <c r="A746" s="2"/>
      <c r="E746" s="2"/>
      <c r="F746" s="1"/>
    </row>
    <row r="747" ht="14.25" customHeight="1">
      <c r="A747" s="2"/>
      <c r="E747" s="2"/>
      <c r="F747" s="1"/>
    </row>
    <row r="748" ht="14.25" customHeight="1">
      <c r="A748" s="2"/>
      <c r="E748" s="2"/>
      <c r="F748" s="1"/>
    </row>
    <row r="749" ht="14.25" customHeight="1">
      <c r="A749" s="2"/>
      <c r="E749" s="2"/>
      <c r="F749" s="1"/>
    </row>
    <row r="750" ht="14.25" customHeight="1">
      <c r="A750" s="2"/>
      <c r="E750" s="2"/>
      <c r="F750" s="1"/>
    </row>
    <row r="751" ht="14.25" customHeight="1">
      <c r="A751" s="2"/>
      <c r="E751" s="2"/>
      <c r="F751" s="1"/>
    </row>
    <row r="752" ht="14.25" customHeight="1">
      <c r="A752" s="2"/>
      <c r="E752" s="2"/>
      <c r="F752" s="1"/>
    </row>
    <row r="753" ht="14.25" customHeight="1">
      <c r="A753" s="2"/>
      <c r="E753" s="2"/>
      <c r="F753" s="1"/>
    </row>
    <row r="754" ht="14.25" customHeight="1">
      <c r="A754" s="2"/>
      <c r="E754" s="2"/>
      <c r="F754" s="1"/>
    </row>
    <row r="755" ht="14.25" customHeight="1">
      <c r="A755" s="2"/>
      <c r="E755" s="2"/>
      <c r="F755" s="1"/>
    </row>
    <row r="756" ht="14.25" customHeight="1">
      <c r="A756" s="2"/>
      <c r="E756" s="2"/>
      <c r="F756" s="1"/>
    </row>
    <row r="757" ht="14.25" customHeight="1">
      <c r="A757" s="2"/>
      <c r="E757" s="2"/>
      <c r="F757" s="1"/>
    </row>
    <row r="758" ht="14.25" customHeight="1">
      <c r="A758" s="2"/>
      <c r="E758" s="2"/>
      <c r="F758" s="1"/>
    </row>
    <row r="759" ht="14.25" customHeight="1">
      <c r="A759" s="2"/>
      <c r="E759" s="2"/>
      <c r="F759" s="1"/>
    </row>
    <row r="760" ht="14.25" customHeight="1">
      <c r="A760" s="2"/>
      <c r="E760" s="2"/>
      <c r="F760" s="1"/>
    </row>
    <row r="761" ht="14.25" customHeight="1">
      <c r="A761" s="2"/>
      <c r="E761" s="2"/>
      <c r="F761" s="1"/>
    </row>
    <row r="762" ht="14.25" customHeight="1">
      <c r="A762" s="2"/>
      <c r="E762" s="2"/>
      <c r="F762" s="1"/>
    </row>
    <row r="763" ht="14.25" customHeight="1">
      <c r="A763" s="2"/>
      <c r="E763" s="2"/>
      <c r="F763" s="1"/>
    </row>
    <row r="764" ht="14.25" customHeight="1">
      <c r="A764" s="2"/>
      <c r="E764" s="2"/>
      <c r="F764" s="1"/>
    </row>
    <row r="765" ht="14.25" customHeight="1">
      <c r="A765" s="2"/>
      <c r="E765" s="2"/>
      <c r="F765" s="1"/>
    </row>
    <row r="766" ht="14.25" customHeight="1">
      <c r="A766" s="2"/>
      <c r="E766" s="2"/>
      <c r="F766" s="1"/>
    </row>
    <row r="767" ht="14.25" customHeight="1">
      <c r="A767" s="2"/>
      <c r="E767" s="2"/>
      <c r="F767" s="1"/>
    </row>
    <row r="768" ht="14.25" customHeight="1">
      <c r="A768" s="2"/>
      <c r="E768" s="2"/>
      <c r="F768" s="1"/>
    </row>
    <row r="769" ht="14.25" customHeight="1">
      <c r="A769" s="2"/>
      <c r="E769" s="2"/>
      <c r="F769" s="1"/>
    </row>
    <row r="770" ht="14.25" customHeight="1">
      <c r="A770" s="2"/>
      <c r="E770" s="2"/>
      <c r="F770" s="1"/>
    </row>
    <row r="771" ht="14.25" customHeight="1">
      <c r="A771" s="2"/>
      <c r="E771" s="2"/>
      <c r="F771" s="1"/>
    </row>
    <row r="772" ht="14.25" customHeight="1">
      <c r="A772" s="2"/>
      <c r="E772" s="2"/>
      <c r="F772" s="1"/>
    </row>
    <row r="773" ht="14.25" customHeight="1">
      <c r="A773" s="2"/>
      <c r="E773" s="2"/>
      <c r="F773" s="1"/>
    </row>
    <row r="774" ht="14.25" customHeight="1">
      <c r="A774" s="2"/>
      <c r="E774" s="2"/>
      <c r="F774" s="1"/>
    </row>
    <row r="775" ht="14.25" customHeight="1">
      <c r="A775" s="2"/>
      <c r="E775" s="2"/>
      <c r="F775" s="1"/>
    </row>
    <row r="776" ht="14.25" customHeight="1">
      <c r="A776" s="2"/>
      <c r="E776" s="2"/>
      <c r="F776" s="1"/>
    </row>
    <row r="777" ht="14.25" customHeight="1">
      <c r="A777" s="2"/>
      <c r="E777" s="2"/>
      <c r="F777" s="1"/>
    </row>
    <row r="778" ht="14.25" customHeight="1">
      <c r="A778" s="2"/>
      <c r="E778" s="2"/>
      <c r="F778" s="1"/>
    </row>
    <row r="779" ht="14.25" customHeight="1">
      <c r="A779" s="2"/>
      <c r="E779" s="2"/>
      <c r="F779" s="1"/>
    </row>
    <row r="780" ht="14.25" customHeight="1">
      <c r="A780" s="2"/>
      <c r="E780" s="2"/>
      <c r="F780" s="1"/>
    </row>
    <row r="781" ht="14.25" customHeight="1">
      <c r="A781" s="2"/>
      <c r="E781" s="2"/>
      <c r="F781" s="1"/>
    </row>
    <row r="782" ht="14.25" customHeight="1">
      <c r="A782" s="2"/>
      <c r="E782" s="2"/>
      <c r="F782" s="1"/>
    </row>
    <row r="783" ht="14.25" customHeight="1">
      <c r="A783" s="2"/>
      <c r="E783" s="2"/>
      <c r="F783" s="1"/>
    </row>
    <row r="784" ht="14.25" customHeight="1">
      <c r="A784" s="2"/>
      <c r="E784" s="2"/>
      <c r="F784" s="1"/>
    </row>
    <row r="785" ht="14.25" customHeight="1">
      <c r="A785" s="2"/>
      <c r="E785" s="2"/>
      <c r="F785" s="1"/>
    </row>
    <row r="786" ht="14.25" customHeight="1">
      <c r="A786" s="2"/>
      <c r="E786" s="2"/>
      <c r="F786" s="1"/>
    </row>
    <row r="787" ht="14.25" customHeight="1">
      <c r="A787" s="2"/>
      <c r="E787" s="2"/>
      <c r="F787" s="1"/>
    </row>
    <row r="788" ht="14.25" customHeight="1">
      <c r="A788" s="2"/>
      <c r="E788" s="2"/>
      <c r="F788" s="1"/>
    </row>
    <row r="789" ht="14.25" customHeight="1">
      <c r="A789" s="2"/>
      <c r="E789" s="2"/>
      <c r="F789" s="1"/>
    </row>
    <row r="790" ht="14.25" customHeight="1">
      <c r="A790" s="2"/>
      <c r="E790" s="2"/>
      <c r="F790" s="1"/>
    </row>
    <row r="791" ht="14.25" customHeight="1">
      <c r="A791" s="2"/>
      <c r="E791" s="2"/>
      <c r="F791" s="1"/>
    </row>
    <row r="792" ht="14.25" customHeight="1">
      <c r="A792" s="2"/>
      <c r="E792" s="2"/>
      <c r="F792" s="1"/>
    </row>
    <row r="793" ht="14.25" customHeight="1">
      <c r="A793" s="2"/>
      <c r="E793" s="2"/>
      <c r="F793" s="1"/>
    </row>
    <row r="794" ht="14.25" customHeight="1">
      <c r="A794" s="2"/>
      <c r="E794" s="2"/>
      <c r="F794" s="1"/>
    </row>
    <row r="795" ht="14.25" customHeight="1">
      <c r="A795" s="2"/>
      <c r="E795" s="2"/>
      <c r="F795" s="1"/>
    </row>
    <row r="796" ht="14.25" customHeight="1">
      <c r="A796" s="2"/>
      <c r="E796" s="2"/>
      <c r="F796" s="1"/>
    </row>
    <row r="797" ht="14.25" customHeight="1">
      <c r="A797" s="2"/>
      <c r="E797" s="2"/>
      <c r="F797" s="1"/>
    </row>
    <row r="798" ht="14.25" customHeight="1">
      <c r="A798" s="2"/>
      <c r="E798" s="2"/>
      <c r="F798" s="1"/>
    </row>
    <row r="799" ht="14.25" customHeight="1">
      <c r="A799" s="2"/>
      <c r="E799" s="2"/>
      <c r="F799" s="1"/>
    </row>
    <row r="800" ht="14.25" customHeight="1">
      <c r="A800" s="2"/>
      <c r="E800" s="2"/>
      <c r="F800" s="1"/>
    </row>
    <row r="801" ht="14.25" customHeight="1">
      <c r="A801" s="2"/>
      <c r="E801" s="2"/>
      <c r="F801" s="1"/>
    </row>
    <row r="802" ht="14.25" customHeight="1">
      <c r="A802" s="2"/>
      <c r="E802" s="2"/>
      <c r="F802" s="1"/>
    </row>
    <row r="803" ht="14.25" customHeight="1">
      <c r="A803" s="2"/>
      <c r="E803" s="2"/>
      <c r="F803" s="1"/>
    </row>
    <row r="804" ht="14.25" customHeight="1">
      <c r="A804" s="2"/>
      <c r="E804" s="2"/>
      <c r="F804" s="1"/>
    </row>
    <row r="805" ht="14.25" customHeight="1">
      <c r="A805" s="2"/>
      <c r="E805" s="2"/>
      <c r="F805" s="1"/>
    </row>
    <row r="806" ht="14.25" customHeight="1">
      <c r="A806" s="2"/>
      <c r="E806" s="2"/>
      <c r="F806" s="1"/>
    </row>
    <row r="807" ht="14.25" customHeight="1">
      <c r="A807" s="2"/>
      <c r="E807" s="2"/>
      <c r="F807" s="1"/>
    </row>
    <row r="808" ht="14.25" customHeight="1">
      <c r="A808" s="2"/>
      <c r="E808" s="2"/>
      <c r="F808" s="1"/>
    </row>
    <row r="809" ht="14.25" customHeight="1">
      <c r="A809" s="2"/>
      <c r="E809" s="2"/>
      <c r="F809" s="1"/>
    </row>
    <row r="810" ht="14.25" customHeight="1">
      <c r="A810" s="2"/>
      <c r="E810" s="2"/>
      <c r="F810" s="1"/>
    </row>
    <row r="811" ht="14.25" customHeight="1">
      <c r="A811" s="2"/>
      <c r="E811" s="2"/>
      <c r="F811" s="1"/>
    </row>
    <row r="812" ht="14.25" customHeight="1">
      <c r="A812" s="2"/>
      <c r="E812" s="2"/>
      <c r="F812" s="1"/>
    </row>
    <row r="813" ht="14.25" customHeight="1">
      <c r="A813" s="2"/>
      <c r="E813" s="2"/>
      <c r="F813" s="1"/>
    </row>
    <row r="814" ht="14.25" customHeight="1">
      <c r="A814" s="2"/>
      <c r="E814" s="2"/>
      <c r="F814" s="1"/>
    </row>
    <row r="815" ht="14.25" customHeight="1">
      <c r="A815" s="2"/>
      <c r="E815" s="2"/>
      <c r="F815" s="1"/>
    </row>
    <row r="816" ht="14.25" customHeight="1">
      <c r="A816" s="2"/>
      <c r="E816" s="2"/>
      <c r="F816" s="1"/>
    </row>
    <row r="817" ht="14.25" customHeight="1">
      <c r="A817" s="2"/>
      <c r="E817" s="2"/>
      <c r="F817" s="1"/>
    </row>
    <row r="818" ht="14.25" customHeight="1">
      <c r="A818" s="2"/>
      <c r="E818" s="2"/>
      <c r="F818" s="1"/>
    </row>
    <row r="819" ht="14.25" customHeight="1">
      <c r="A819" s="2"/>
      <c r="E819" s="2"/>
      <c r="F819" s="1"/>
    </row>
    <row r="820" ht="14.25" customHeight="1">
      <c r="A820" s="2"/>
      <c r="E820" s="2"/>
      <c r="F820" s="1"/>
    </row>
    <row r="821" ht="14.25" customHeight="1">
      <c r="A821" s="2"/>
      <c r="E821" s="2"/>
      <c r="F821" s="1"/>
    </row>
    <row r="822" ht="14.25" customHeight="1">
      <c r="A822" s="2"/>
      <c r="E822" s="2"/>
      <c r="F822" s="1"/>
    </row>
    <row r="823" ht="14.25" customHeight="1">
      <c r="A823" s="2"/>
      <c r="E823" s="2"/>
      <c r="F823" s="1"/>
    </row>
    <row r="824" ht="14.25" customHeight="1">
      <c r="A824" s="2"/>
      <c r="E824" s="2"/>
      <c r="F824" s="1"/>
    </row>
    <row r="825" ht="14.25" customHeight="1">
      <c r="A825" s="2"/>
      <c r="E825" s="2"/>
      <c r="F825" s="1"/>
    </row>
    <row r="826" ht="14.25" customHeight="1">
      <c r="A826" s="2"/>
      <c r="E826" s="2"/>
      <c r="F826" s="1"/>
    </row>
    <row r="827" ht="14.25" customHeight="1">
      <c r="A827" s="2"/>
      <c r="E827" s="2"/>
      <c r="F827" s="1"/>
    </row>
    <row r="828" ht="14.25" customHeight="1">
      <c r="A828" s="2"/>
      <c r="E828" s="2"/>
      <c r="F828" s="1"/>
    </row>
    <row r="829" ht="14.25" customHeight="1">
      <c r="A829" s="2"/>
      <c r="E829" s="2"/>
      <c r="F829" s="1"/>
    </row>
    <row r="830" ht="14.25" customHeight="1">
      <c r="A830" s="2"/>
      <c r="E830" s="2"/>
      <c r="F830" s="1"/>
    </row>
    <row r="831" ht="14.25" customHeight="1">
      <c r="A831" s="2"/>
      <c r="E831" s="2"/>
      <c r="F831" s="1"/>
    </row>
    <row r="832" ht="14.25" customHeight="1">
      <c r="A832" s="2"/>
      <c r="E832" s="2"/>
      <c r="F832" s="1"/>
    </row>
    <row r="833" ht="14.25" customHeight="1">
      <c r="A833" s="2"/>
      <c r="E833" s="2"/>
      <c r="F833" s="1"/>
    </row>
    <row r="834" ht="14.25" customHeight="1">
      <c r="A834" s="2"/>
      <c r="E834" s="2"/>
      <c r="F834" s="1"/>
    </row>
    <row r="835" ht="14.25" customHeight="1">
      <c r="A835" s="2"/>
      <c r="E835" s="2"/>
      <c r="F835" s="1"/>
    </row>
    <row r="836" ht="14.25" customHeight="1">
      <c r="A836" s="2"/>
      <c r="E836" s="2"/>
      <c r="F836" s="1"/>
    </row>
    <row r="837" ht="14.25" customHeight="1">
      <c r="A837" s="2"/>
      <c r="E837" s="2"/>
      <c r="F837" s="1"/>
    </row>
    <row r="838" ht="14.25" customHeight="1">
      <c r="A838" s="2"/>
      <c r="E838" s="2"/>
      <c r="F838" s="1"/>
    </row>
    <row r="839" ht="14.25" customHeight="1">
      <c r="A839" s="2"/>
      <c r="E839" s="2"/>
      <c r="F839" s="1"/>
    </row>
    <row r="840" ht="14.25" customHeight="1">
      <c r="A840" s="2"/>
      <c r="E840" s="2"/>
      <c r="F840" s="1"/>
    </row>
    <row r="841" ht="14.25" customHeight="1">
      <c r="A841" s="2"/>
      <c r="E841" s="2"/>
      <c r="F841" s="1"/>
    </row>
    <row r="842" ht="14.25" customHeight="1">
      <c r="A842" s="2"/>
      <c r="E842" s="2"/>
      <c r="F842" s="1"/>
    </row>
    <row r="843" ht="14.25" customHeight="1">
      <c r="A843" s="2"/>
      <c r="E843" s="2"/>
      <c r="F843" s="1"/>
    </row>
    <row r="844" ht="14.25" customHeight="1">
      <c r="A844" s="2"/>
      <c r="E844" s="2"/>
      <c r="F844" s="1"/>
    </row>
    <row r="845" ht="14.25" customHeight="1">
      <c r="A845" s="2"/>
      <c r="E845" s="2"/>
      <c r="F845" s="1"/>
    </row>
    <row r="846" ht="14.25" customHeight="1">
      <c r="A846" s="2"/>
      <c r="E846" s="2"/>
      <c r="F846" s="1"/>
    </row>
    <row r="847" ht="14.25" customHeight="1">
      <c r="A847" s="2"/>
      <c r="E847" s="2"/>
      <c r="F847" s="1"/>
    </row>
    <row r="848" ht="14.25" customHeight="1">
      <c r="A848" s="2"/>
      <c r="E848" s="2"/>
      <c r="F848" s="1"/>
    </row>
    <row r="849" ht="14.25" customHeight="1">
      <c r="A849" s="2"/>
      <c r="E849" s="2"/>
      <c r="F849" s="1"/>
    </row>
    <row r="850" ht="14.25" customHeight="1">
      <c r="A850" s="2"/>
      <c r="E850" s="2"/>
      <c r="F850" s="1"/>
    </row>
    <row r="851" ht="14.25" customHeight="1">
      <c r="A851" s="2"/>
      <c r="E851" s="2"/>
      <c r="F851" s="1"/>
    </row>
    <row r="852" ht="14.25" customHeight="1">
      <c r="A852" s="2"/>
      <c r="E852" s="2"/>
      <c r="F852" s="1"/>
    </row>
    <row r="853" ht="14.25" customHeight="1">
      <c r="A853" s="2"/>
      <c r="E853" s="2"/>
      <c r="F853" s="1"/>
    </row>
    <row r="854" ht="14.25" customHeight="1">
      <c r="A854" s="2"/>
      <c r="E854" s="2"/>
      <c r="F854" s="1"/>
    </row>
    <row r="855" ht="14.25" customHeight="1">
      <c r="A855" s="2"/>
      <c r="E855" s="2"/>
      <c r="F855" s="1"/>
    </row>
    <row r="856" ht="14.25" customHeight="1">
      <c r="A856" s="2"/>
      <c r="E856" s="2"/>
      <c r="F856" s="1"/>
    </row>
    <row r="857" ht="14.25" customHeight="1">
      <c r="A857" s="2"/>
      <c r="E857" s="2"/>
      <c r="F857" s="1"/>
    </row>
    <row r="858" ht="14.25" customHeight="1">
      <c r="A858" s="2"/>
      <c r="E858" s="2"/>
      <c r="F858" s="1"/>
    </row>
    <row r="859" ht="14.25" customHeight="1">
      <c r="A859" s="2"/>
      <c r="E859" s="2"/>
      <c r="F859" s="1"/>
    </row>
    <row r="860" ht="14.25" customHeight="1">
      <c r="A860" s="2"/>
      <c r="E860" s="2"/>
      <c r="F860" s="1"/>
    </row>
    <row r="861" ht="14.25" customHeight="1">
      <c r="A861" s="2"/>
      <c r="E861" s="2"/>
      <c r="F861" s="1"/>
    </row>
    <row r="862" ht="14.25" customHeight="1">
      <c r="A862" s="2"/>
      <c r="E862" s="2"/>
      <c r="F862" s="1"/>
    </row>
    <row r="863" ht="14.25" customHeight="1">
      <c r="A863" s="2"/>
      <c r="E863" s="2"/>
      <c r="F863" s="1"/>
    </row>
    <row r="864" ht="14.25" customHeight="1">
      <c r="A864" s="2"/>
      <c r="E864" s="2"/>
      <c r="F864" s="1"/>
    </row>
    <row r="865" ht="14.25" customHeight="1">
      <c r="A865" s="2"/>
      <c r="E865" s="2"/>
      <c r="F865" s="1"/>
    </row>
    <row r="866" ht="14.25" customHeight="1">
      <c r="A866" s="2"/>
      <c r="E866" s="2"/>
      <c r="F866" s="1"/>
    </row>
    <row r="867" ht="14.25" customHeight="1">
      <c r="A867" s="2"/>
      <c r="E867" s="2"/>
      <c r="F867" s="1"/>
    </row>
    <row r="868" ht="14.25" customHeight="1">
      <c r="A868" s="2"/>
      <c r="E868" s="2"/>
      <c r="F868" s="1"/>
    </row>
    <row r="869" ht="14.25" customHeight="1">
      <c r="A869" s="2"/>
      <c r="E869" s="2"/>
      <c r="F869" s="1"/>
    </row>
    <row r="870" ht="14.25" customHeight="1">
      <c r="A870" s="2"/>
      <c r="E870" s="2"/>
      <c r="F870" s="1"/>
    </row>
    <row r="871" ht="14.25" customHeight="1">
      <c r="A871" s="2"/>
      <c r="E871" s="2"/>
      <c r="F871" s="1"/>
    </row>
    <row r="872" ht="14.25" customHeight="1">
      <c r="A872" s="2"/>
      <c r="E872" s="2"/>
      <c r="F872" s="1"/>
    </row>
    <row r="873" ht="14.25" customHeight="1">
      <c r="A873" s="2"/>
      <c r="E873" s="2"/>
      <c r="F873" s="1"/>
    </row>
    <row r="874" ht="14.25" customHeight="1">
      <c r="A874" s="2"/>
      <c r="E874" s="2"/>
      <c r="F874" s="1"/>
    </row>
    <row r="875" ht="14.25" customHeight="1">
      <c r="A875" s="2"/>
      <c r="E875" s="2"/>
      <c r="F875" s="1"/>
    </row>
    <row r="876" ht="14.25" customHeight="1">
      <c r="A876" s="2"/>
      <c r="E876" s="2"/>
      <c r="F876" s="1"/>
    </row>
    <row r="877" ht="14.25" customHeight="1">
      <c r="A877" s="2"/>
      <c r="E877" s="2"/>
      <c r="F877" s="1"/>
    </row>
    <row r="878" ht="14.25" customHeight="1">
      <c r="A878" s="2"/>
      <c r="E878" s="2"/>
      <c r="F878" s="1"/>
    </row>
    <row r="879" ht="14.25" customHeight="1">
      <c r="A879" s="2"/>
      <c r="E879" s="2"/>
      <c r="F879" s="1"/>
    </row>
    <row r="880" ht="14.25" customHeight="1">
      <c r="A880" s="2"/>
      <c r="E880" s="2"/>
      <c r="F880" s="1"/>
    </row>
    <row r="881" ht="14.25" customHeight="1">
      <c r="A881" s="2"/>
      <c r="E881" s="2"/>
      <c r="F881" s="1"/>
    </row>
    <row r="882" ht="14.25" customHeight="1">
      <c r="A882" s="2"/>
      <c r="E882" s="2"/>
      <c r="F882" s="1"/>
    </row>
    <row r="883" ht="14.25" customHeight="1">
      <c r="A883" s="2"/>
      <c r="E883" s="2"/>
      <c r="F883" s="1"/>
    </row>
    <row r="884" ht="14.25" customHeight="1">
      <c r="A884" s="2"/>
      <c r="E884" s="2"/>
      <c r="F884" s="1"/>
    </row>
    <row r="885" ht="14.25" customHeight="1">
      <c r="A885" s="2"/>
      <c r="E885" s="2"/>
      <c r="F885" s="1"/>
    </row>
    <row r="886" ht="14.25" customHeight="1">
      <c r="A886" s="2"/>
      <c r="E886" s="2"/>
      <c r="F886" s="1"/>
    </row>
    <row r="887" ht="14.25" customHeight="1">
      <c r="A887" s="2"/>
      <c r="E887" s="2"/>
      <c r="F887" s="1"/>
    </row>
    <row r="888" ht="14.25" customHeight="1">
      <c r="A888" s="2"/>
      <c r="E888" s="2"/>
      <c r="F888" s="1"/>
    </row>
    <row r="889" ht="14.25" customHeight="1">
      <c r="A889" s="2"/>
      <c r="E889" s="2"/>
      <c r="F889" s="1"/>
    </row>
    <row r="890" ht="14.25" customHeight="1">
      <c r="A890" s="2"/>
      <c r="E890" s="2"/>
      <c r="F890" s="1"/>
    </row>
    <row r="891" ht="14.25" customHeight="1">
      <c r="A891" s="2"/>
      <c r="E891" s="2"/>
      <c r="F891" s="1"/>
    </row>
    <row r="892" ht="14.25" customHeight="1">
      <c r="A892" s="2"/>
      <c r="E892" s="2"/>
      <c r="F892" s="1"/>
    </row>
    <row r="893" ht="14.25" customHeight="1">
      <c r="A893" s="2"/>
      <c r="E893" s="2"/>
      <c r="F893" s="1"/>
    </row>
    <row r="894" ht="14.25" customHeight="1">
      <c r="A894" s="2"/>
      <c r="E894" s="2"/>
      <c r="F894" s="1"/>
    </row>
    <row r="895" ht="14.25" customHeight="1">
      <c r="A895" s="2"/>
      <c r="E895" s="2"/>
      <c r="F895" s="1"/>
    </row>
    <row r="896" ht="14.25" customHeight="1">
      <c r="A896" s="2"/>
      <c r="E896" s="2"/>
      <c r="F896" s="1"/>
    </row>
    <row r="897" ht="14.25" customHeight="1">
      <c r="A897" s="2"/>
      <c r="E897" s="2"/>
      <c r="F897" s="1"/>
    </row>
    <row r="898" ht="14.25" customHeight="1">
      <c r="A898" s="2"/>
      <c r="E898" s="2"/>
      <c r="F898" s="1"/>
    </row>
    <row r="899" ht="14.25" customHeight="1">
      <c r="A899" s="2"/>
      <c r="E899" s="2"/>
      <c r="F899" s="1"/>
    </row>
    <row r="900" ht="14.25" customHeight="1">
      <c r="A900" s="2"/>
      <c r="E900" s="2"/>
      <c r="F900" s="1"/>
    </row>
    <row r="901" ht="14.25" customHeight="1">
      <c r="A901" s="2"/>
      <c r="E901" s="2"/>
      <c r="F901" s="1"/>
    </row>
    <row r="902" ht="14.25" customHeight="1">
      <c r="A902" s="2"/>
      <c r="E902" s="2"/>
      <c r="F902" s="1"/>
    </row>
    <row r="903" ht="14.25" customHeight="1">
      <c r="A903" s="2"/>
      <c r="E903" s="2"/>
      <c r="F903" s="1"/>
    </row>
    <row r="904" ht="14.25" customHeight="1">
      <c r="A904" s="2"/>
      <c r="E904" s="2"/>
      <c r="F904" s="1"/>
    </row>
    <row r="905" ht="14.25" customHeight="1">
      <c r="A905" s="2"/>
      <c r="E905" s="2"/>
      <c r="F905" s="1"/>
    </row>
    <row r="906" ht="14.25" customHeight="1">
      <c r="A906" s="2"/>
      <c r="E906" s="2"/>
      <c r="F906" s="1"/>
    </row>
    <row r="907" ht="14.25" customHeight="1">
      <c r="A907" s="2"/>
      <c r="E907" s="2"/>
      <c r="F907" s="1"/>
    </row>
    <row r="908" ht="14.25" customHeight="1">
      <c r="A908" s="2"/>
      <c r="E908" s="2"/>
      <c r="F908" s="1"/>
    </row>
    <row r="909" ht="14.25" customHeight="1">
      <c r="A909" s="2"/>
      <c r="E909" s="2"/>
      <c r="F909" s="1"/>
    </row>
    <row r="910" ht="14.25" customHeight="1">
      <c r="A910" s="2"/>
      <c r="E910" s="2"/>
      <c r="F910" s="1"/>
    </row>
    <row r="911" ht="14.25" customHeight="1">
      <c r="A911" s="2"/>
      <c r="E911" s="2"/>
      <c r="F911" s="1"/>
    </row>
    <row r="912" ht="14.25" customHeight="1">
      <c r="A912" s="2"/>
      <c r="E912" s="2"/>
      <c r="F912" s="1"/>
    </row>
    <row r="913" ht="14.25" customHeight="1">
      <c r="A913" s="2"/>
      <c r="E913" s="2"/>
      <c r="F913" s="1"/>
    </row>
    <row r="914" ht="14.25" customHeight="1">
      <c r="A914" s="2"/>
      <c r="E914" s="2"/>
      <c r="F914" s="1"/>
    </row>
    <row r="915" ht="14.25" customHeight="1">
      <c r="A915" s="2"/>
      <c r="E915" s="2"/>
      <c r="F915" s="1"/>
    </row>
    <row r="916" ht="14.25" customHeight="1">
      <c r="A916" s="2"/>
      <c r="E916" s="2"/>
      <c r="F916" s="1"/>
    </row>
    <row r="917" ht="14.25" customHeight="1">
      <c r="A917" s="2"/>
      <c r="E917" s="2"/>
      <c r="F917" s="1"/>
    </row>
    <row r="918" ht="14.25" customHeight="1">
      <c r="A918" s="2"/>
      <c r="E918" s="2"/>
      <c r="F918" s="1"/>
    </row>
    <row r="919" ht="14.25" customHeight="1">
      <c r="A919" s="2"/>
      <c r="E919" s="2"/>
      <c r="F919" s="1"/>
    </row>
    <row r="920" ht="14.25" customHeight="1">
      <c r="A920" s="2"/>
      <c r="E920" s="2"/>
      <c r="F920" s="1"/>
    </row>
    <row r="921" ht="14.25" customHeight="1">
      <c r="A921" s="2"/>
      <c r="E921" s="2"/>
      <c r="F921" s="1"/>
    </row>
    <row r="922" ht="14.25" customHeight="1">
      <c r="A922" s="2"/>
      <c r="E922" s="2"/>
      <c r="F922" s="1"/>
    </row>
    <row r="923" ht="14.25" customHeight="1">
      <c r="A923" s="2"/>
      <c r="E923" s="2"/>
      <c r="F923" s="1"/>
    </row>
    <row r="924" ht="14.25" customHeight="1">
      <c r="A924" s="2"/>
      <c r="E924" s="2"/>
      <c r="F924" s="1"/>
    </row>
    <row r="925" ht="14.25" customHeight="1">
      <c r="A925" s="2"/>
      <c r="E925" s="2"/>
      <c r="F925" s="1"/>
    </row>
    <row r="926" ht="14.25" customHeight="1">
      <c r="A926" s="2"/>
      <c r="E926" s="2"/>
      <c r="F926" s="1"/>
    </row>
    <row r="927" ht="14.25" customHeight="1">
      <c r="A927" s="2"/>
      <c r="E927" s="2"/>
      <c r="F927" s="1"/>
    </row>
    <row r="928" ht="14.25" customHeight="1">
      <c r="A928" s="2"/>
      <c r="E928" s="2"/>
      <c r="F928" s="1"/>
    </row>
    <row r="929" ht="14.25" customHeight="1">
      <c r="A929" s="2"/>
      <c r="E929" s="2"/>
      <c r="F929" s="1"/>
    </row>
    <row r="930" ht="14.25" customHeight="1">
      <c r="A930" s="2"/>
      <c r="E930" s="2"/>
      <c r="F930" s="1"/>
    </row>
    <row r="931" ht="14.25" customHeight="1">
      <c r="A931" s="2"/>
      <c r="E931" s="2"/>
      <c r="F931" s="1"/>
    </row>
    <row r="932" ht="14.25" customHeight="1">
      <c r="A932" s="2"/>
      <c r="E932" s="2"/>
      <c r="F932" s="1"/>
    </row>
    <row r="933" ht="14.25" customHeight="1">
      <c r="A933" s="2"/>
      <c r="E933" s="2"/>
      <c r="F933" s="1"/>
    </row>
    <row r="934" ht="14.25" customHeight="1">
      <c r="A934" s="2"/>
      <c r="E934" s="2"/>
      <c r="F934" s="1"/>
    </row>
    <row r="935" ht="14.25" customHeight="1">
      <c r="A935" s="2"/>
      <c r="E935" s="2"/>
      <c r="F935" s="1"/>
    </row>
    <row r="936" ht="14.25" customHeight="1">
      <c r="A936" s="2"/>
      <c r="E936" s="2"/>
      <c r="F936" s="1"/>
    </row>
    <row r="937" ht="14.25" customHeight="1">
      <c r="A937" s="2"/>
      <c r="E937" s="2"/>
      <c r="F937" s="1"/>
    </row>
    <row r="938" ht="14.25" customHeight="1">
      <c r="A938" s="2"/>
      <c r="E938" s="2"/>
      <c r="F938" s="1"/>
    </row>
    <row r="939" ht="14.25" customHeight="1">
      <c r="A939" s="2"/>
      <c r="E939" s="2"/>
      <c r="F939" s="1"/>
    </row>
    <row r="940" ht="14.25" customHeight="1">
      <c r="A940" s="2"/>
      <c r="E940" s="2"/>
      <c r="F940" s="1"/>
    </row>
    <row r="941" ht="14.25" customHeight="1">
      <c r="A941" s="2"/>
      <c r="E941" s="2"/>
      <c r="F941" s="1"/>
    </row>
    <row r="942" ht="14.25" customHeight="1">
      <c r="A942" s="2"/>
      <c r="E942" s="2"/>
      <c r="F942" s="1"/>
    </row>
    <row r="943" ht="14.25" customHeight="1">
      <c r="A943" s="2"/>
      <c r="E943" s="2"/>
      <c r="F943" s="1"/>
    </row>
    <row r="944" ht="14.25" customHeight="1">
      <c r="A944" s="2"/>
      <c r="E944" s="2"/>
      <c r="F944" s="1"/>
    </row>
    <row r="945" ht="15.75" customHeight="1">
      <c r="F945" s="1"/>
    </row>
    <row r="946" ht="15.75" customHeight="1">
      <c r="F946" s="1"/>
    </row>
    <row r="947" ht="15.75" customHeight="1">
      <c r="F947" s="1"/>
    </row>
    <row r="948" ht="15.75" customHeight="1">
      <c r="F948" s="1"/>
    </row>
    <row r="949" ht="15.75" customHeight="1">
      <c r="F949" s="1"/>
    </row>
    <row r="950" ht="15.75" customHeight="1">
      <c r="F950" s="1"/>
    </row>
    <row r="951" ht="15.75" customHeight="1">
      <c r="F951" s="1"/>
    </row>
    <row r="952" ht="15.75" customHeight="1">
      <c r="F952" s="1"/>
    </row>
    <row r="953" ht="15.75" customHeight="1">
      <c r="F953" s="1"/>
    </row>
    <row r="954" ht="15.75" customHeight="1">
      <c r="F954" s="1"/>
    </row>
    <row r="955" ht="15.75" customHeight="1">
      <c r="F955" s="1"/>
    </row>
    <row r="956" ht="15.75" customHeight="1">
      <c r="F956" s="1"/>
    </row>
    <row r="957" ht="15.75" customHeight="1">
      <c r="F957" s="1"/>
    </row>
    <row r="958" ht="15.75" customHeight="1">
      <c r="F958" s="1"/>
    </row>
    <row r="959" ht="15.75" customHeight="1">
      <c r="F959" s="1"/>
    </row>
    <row r="960" ht="15.75" customHeight="1">
      <c r="F960" s="1"/>
    </row>
    <row r="961" ht="15.75" customHeight="1">
      <c r="F961" s="1"/>
    </row>
    <row r="962" ht="15.75" customHeight="1">
      <c r="F962" s="1"/>
    </row>
    <row r="963" ht="15.75" customHeight="1">
      <c r="F963" s="1"/>
    </row>
    <row r="964" ht="15.75" customHeight="1">
      <c r="F964" s="1"/>
    </row>
    <row r="965" ht="15.75" customHeight="1">
      <c r="F965" s="1"/>
    </row>
    <row r="966" ht="15.75" customHeight="1">
      <c r="F966" s="1"/>
    </row>
    <row r="967" ht="15.75" customHeight="1">
      <c r="F967" s="1"/>
    </row>
    <row r="968" ht="15.75" customHeight="1">
      <c r="F968" s="1"/>
    </row>
    <row r="969" ht="15.75" customHeight="1">
      <c r="F969" s="1"/>
    </row>
    <row r="970" ht="15.75" customHeight="1">
      <c r="F970" s="1"/>
    </row>
    <row r="971" ht="15.75" customHeight="1">
      <c r="F971" s="1"/>
    </row>
    <row r="972" ht="15.75" customHeight="1">
      <c r="F972" s="1"/>
    </row>
    <row r="973" ht="15.75" customHeight="1">
      <c r="F973" s="1"/>
    </row>
    <row r="974" ht="15.75" customHeight="1">
      <c r="F974" s="1"/>
    </row>
    <row r="975" ht="15.75" customHeight="1">
      <c r="F975" s="1"/>
    </row>
    <row r="976" ht="15.75" customHeight="1">
      <c r="F976" s="1"/>
    </row>
    <row r="977" ht="15.75" customHeight="1">
      <c r="F977" s="1"/>
    </row>
    <row r="978" ht="15.75" customHeight="1">
      <c r="F978" s="1"/>
    </row>
    <row r="979" ht="15.75" customHeight="1">
      <c r="F979" s="1"/>
    </row>
    <row r="980" ht="15.75" customHeight="1">
      <c r="F980" s="1"/>
    </row>
    <row r="981" ht="15.75" customHeight="1">
      <c r="F981" s="1"/>
    </row>
    <row r="982" ht="15.75" customHeight="1">
      <c r="F982" s="1"/>
    </row>
    <row r="983" ht="15.75" customHeight="1">
      <c r="F983" s="1"/>
    </row>
    <row r="984" ht="15.75" customHeight="1">
      <c r="F984" s="1"/>
    </row>
    <row r="985" ht="15.75" customHeight="1">
      <c r="F985" s="1"/>
    </row>
    <row r="986" ht="15.75" customHeight="1">
      <c r="F986" s="1"/>
    </row>
    <row r="987" ht="15.75" customHeight="1">
      <c r="F987" s="1"/>
    </row>
    <row r="988" ht="15.75" customHeight="1">
      <c r="F988" s="1"/>
    </row>
    <row r="989" ht="15.75" customHeight="1">
      <c r="F989" s="1"/>
    </row>
    <row r="990" ht="15.75" customHeight="1">
      <c r="F990" s="1"/>
    </row>
    <row r="991" ht="15.75" customHeight="1">
      <c r="F991" s="1"/>
    </row>
    <row r="992" ht="15.75" customHeight="1">
      <c r="F992" s="1"/>
    </row>
    <row r="993" ht="15.75" customHeight="1">
      <c r="F993" s="1"/>
    </row>
    <row r="994" ht="15.75" customHeight="1">
      <c r="F994" s="1"/>
    </row>
    <row r="995" ht="15.75" customHeight="1">
      <c r="F995" s="1"/>
    </row>
    <row r="996" ht="15.75" customHeight="1">
      <c r="F996" s="1"/>
    </row>
    <row r="997" ht="15.75" customHeight="1">
      <c r="F997" s="1"/>
    </row>
    <row r="998" ht="15.75" customHeight="1">
      <c r="F998" s="1"/>
    </row>
    <row r="999" ht="15.75" customHeight="1">
      <c r="F999" s="1"/>
    </row>
    <row r="1000" ht="15.75" customHeight="1">
      <c r="F1000" s="1"/>
    </row>
  </sheetData>
  <mergeCells count="2">
    <mergeCell ref="L35:O35"/>
    <mergeCell ref="M120:N12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14"/>
    <col customWidth="1" min="3" max="3" width="20.14"/>
    <col customWidth="1" min="4" max="4" width="18.0"/>
    <col customWidth="1" min="9" max="9" width="15.71"/>
    <col customWidth="1" min="10" max="10" width="22.57"/>
    <col customWidth="1" min="13" max="13" width="9.29"/>
    <col customWidth="1" min="15" max="15" width="22.57"/>
    <col customWidth="1" min="18" max="18" width="25.14"/>
    <col customWidth="1" min="26" max="26" width="18.57"/>
    <col customWidth="1" min="27" max="27" width="26.14"/>
    <col customWidth="1" min="28" max="28" width="25.71"/>
    <col customWidth="1" min="29" max="29" width="19.57"/>
    <col customWidth="1" min="30" max="30" width="47.0"/>
    <col customWidth="1" min="31" max="31" width="20.29"/>
    <col customWidth="1" min="32" max="34" width="15.29"/>
    <col customWidth="1" min="35" max="35" width="26.14"/>
    <col customWidth="1" min="36" max="36" width="31.57"/>
    <col customWidth="1" min="37" max="37" width="21.86"/>
    <col customWidth="1" min="38" max="38" width="17.86"/>
    <col customWidth="1" min="39" max="41" width="15.29"/>
    <col customWidth="1" min="42" max="42" width="62.86"/>
    <col customWidth="1" min="43" max="44" width="15.29"/>
    <col customWidth="1" min="45" max="45" width="22.14"/>
    <col customWidth="1" min="46" max="46" width="15.29"/>
    <col customWidth="1" min="47" max="47" width="22.14"/>
    <col customWidth="1" min="48" max="50" width="15.29"/>
    <col customWidth="1" min="51" max="51" width="23.14"/>
    <col customWidth="1" min="52" max="53" width="15.29"/>
    <col customWidth="1" min="54" max="54" width="16.29"/>
    <col customWidth="1" min="55" max="55" width="43.14"/>
    <col customWidth="1" min="56" max="56" width="120.57"/>
    <col customWidth="1" min="57" max="57" width="16.57"/>
    <col customWidth="1" min="58" max="58" width="24.57"/>
    <col customWidth="1" min="59" max="59" width="33.57"/>
    <col customWidth="1" min="60" max="66" width="16.57"/>
    <col customWidth="1" min="67" max="67" width="27.29"/>
    <col customWidth="1" min="68" max="68" width="35.71"/>
    <col customWidth="1" min="69" max="69" width="34.29"/>
    <col customWidth="1" min="70" max="71" width="16.57"/>
  </cols>
  <sheetData>
    <row r="2">
      <c r="B2" s="133" t="s">
        <v>107</v>
      </c>
      <c r="C2" s="6"/>
      <c r="D2" s="6"/>
      <c r="E2" s="7"/>
      <c r="N2" s="134" t="s">
        <v>33</v>
      </c>
      <c r="O2" s="134" t="s">
        <v>108</v>
      </c>
      <c r="Q2" s="134" t="s">
        <v>33</v>
      </c>
      <c r="R2" s="134" t="s">
        <v>109</v>
      </c>
    </row>
    <row r="3">
      <c r="N3" s="135">
        <v>2022.0</v>
      </c>
      <c r="O3" s="136">
        <v>1.26</v>
      </c>
      <c r="Q3" s="137">
        <v>2022.0</v>
      </c>
      <c r="R3" s="138">
        <v>0.06</v>
      </c>
    </row>
    <row r="4">
      <c r="B4" s="135" t="s">
        <v>110</v>
      </c>
      <c r="C4" s="139">
        <v>4675.0</v>
      </c>
      <c r="D4" s="139">
        <v>4850.0</v>
      </c>
      <c r="E4" s="139">
        <v>4800.0</v>
      </c>
      <c r="N4" s="135">
        <v>2023.0</v>
      </c>
      <c r="O4" s="136">
        <v>0.93</v>
      </c>
      <c r="Q4" s="137">
        <v>2023.0</v>
      </c>
      <c r="R4" s="138">
        <v>0.04</v>
      </c>
      <c r="Y4" s="134" t="s">
        <v>33</v>
      </c>
      <c r="Z4" s="140" t="s">
        <v>111</v>
      </c>
      <c r="AA4" s="134" t="s">
        <v>112</v>
      </c>
      <c r="AB4" s="134" t="s">
        <v>113</v>
      </c>
      <c r="AC4" s="134" t="s">
        <v>114</v>
      </c>
      <c r="AD4" s="134" t="s">
        <v>115</v>
      </c>
      <c r="AE4" s="134" t="s">
        <v>116</v>
      </c>
      <c r="AF4" s="134" t="s">
        <v>117</v>
      </c>
      <c r="AG4" s="141"/>
      <c r="AH4" s="134" t="s">
        <v>33</v>
      </c>
      <c r="AI4" s="134" t="s">
        <v>116</v>
      </c>
      <c r="AJ4" s="134" t="s">
        <v>118</v>
      </c>
      <c r="AK4" s="134" t="s">
        <v>119</v>
      </c>
      <c r="AL4" s="134" t="s">
        <v>120</v>
      </c>
    </row>
    <row r="5">
      <c r="B5" s="135" t="s">
        <v>121</v>
      </c>
      <c r="C5" s="139">
        <v>3050.0</v>
      </c>
      <c r="D5" s="139">
        <v>3010.0</v>
      </c>
      <c r="E5" s="139">
        <v>2900.0</v>
      </c>
      <c r="N5" s="135">
        <v>2024.0</v>
      </c>
      <c r="O5" s="136">
        <v>-1.39</v>
      </c>
      <c r="Q5" s="137">
        <v>2024.0</v>
      </c>
      <c r="R5" s="138">
        <v>-0.04</v>
      </c>
      <c r="Y5" s="142">
        <v>2022.0</v>
      </c>
      <c r="Z5" s="143">
        <v>23986.0</v>
      </c>
      <c r="AA5" s="143">
        <v>22307.0</v>
      </c>
      <c r="AB5" s="143">
        <v>12165.0</v>
      </c>
      <c r="AC5" s="144">
        <v>0.79</v>
      </c>
      <c r="AD5" s="144">
        <v>0.93</v>
      </c>
      <c r="AE5" s="144">
        <v>688.4</v>
      </c>
      <c r="AF5" s="144" t="s">
        <v>122</v>
      </c>
      <c r="AG5" s="145"/>
      <c r="AH5" s="135">
        <v>2022.0</v>
      </c>
      <c r="AI5" s="146">
        <v>688.4</v>
      </c>
      <c r="AJ5" s="146">
        <v>270.0</v>
      </c>
      <c r="AK5" s="146">
        <v>210.0</v>
      </c>
      <c r="AL5" s="146" t="s">
        <v>122</v>
      </c>
      <c r="AS5" s="140" t="s">
        <v>123</v>
      </c>
      <c r="AT5" s="140" t="s">
        <v>124</v>
      </c>
      <c r="AU5" s="140" t="s">
        <v>125</v>
      </c>
      <c r="AV5" s="140" t="s">
        <v>126</v>
      </c>
      <c r="AY5" s="134" t="s">
        <v>127</v>
      </c>
      <c r="AZ5" s="147" t="s">
        <v>124</v>
      </c>
      <c r="BA5" s="147" t="s">
        <v>125</v>
      </c>
      <c r="BB5" s="147" t="s">
        <v>126</v>
      </c>
      <c r="BC5" s="147" t="s">
        <v>128</v>
      </c>
      <c r="BF5" s="148"/>
      <c r="BG5" s="149" t="s">
        <v>127</v>
      </c>
      <c r="BH5" s="149" t="s">
        <v>124</v>
      </c>
      <c r="BI5" s="149" t="s">
        <v>125</v>
      </c>
      <c r="BJ5" s="149" t="s">
        <v>126</v>
      </c>
    </row>
    <row r="6">
      <c r="B6" s="135" t="s">
        <v>129</v>
      </c>
      <c r="C6" s="150">
        <v>265.0</v>
      </c>
      <c r="D6" s="150">
        <v>185.0</v>
      </c>
      <c r="E6" s="150">
        <v>-328.0</v>
      </c>
      <c r="Y6" s="142">
        <v>2023.0</v>
      </c>
      <c r="Z6" s="144">
        <v>32147.0</v>
      </c>
      <c r="AA6" s="143">
        <v>27968.0</v>
      </c>
      <c r="AB6" s="143">
        <v>14153.0</v>
      </c>
      <c r="AC6" s="144">
        <v>0.87</v>
      </c>
      <c r="AD6" s="144">
        <v>1.0</v>
      </c>
      <c r="AE6" s="144">
        <v>852.5</v>
      </c>
      <c r="AF6" s="144" t="s">
        <v>122</v>
      </c>
      <c r="AG6" s="145"/>
      <c r="AH6" s="135">
        <v>2023.0</v>
      </c>
      <c r="AI6" s="146">
        <v>852.5</v>
      </c>
      <c r="AJ6" s="146">
        <v>200.0</v>
      </c>
      <c r="AK6" s="146">
        <v>199.0</v>
      </c>
      <c r="AL6" s="146" t="s">
        <v>122</v>
      </c>
      <c r="AS6" s="135" t="s">
        <v>110</v>
      </c>
      <c r="AT6" s="139">
        <v>4675.0</v>
      </c>
      <c r="AU6" s="139">
        <v>4850.0</v>
      </c>
      <c r="AV6" s="139">
        <v>4800.0</v>
      </c>
      <c r="AY6" s="140" t="s">
        <v>108</v>
      </c>
      <c r="AZ6" s="146">
        <v>1.26</v>
      </c>
      <c r="BA6" s="146">
        <v>0.93</v>
      </c>
      <c r="BB6" s="146">
        <v>-1.39</v>
      </c>
      <c r="BC6" s="146" t="s">
        <v>130</v>
      </c>
      <c r="BF6" s="150" t="s">
        <v>131</v>
      </c>
      <c r="BG6" s="142" t="s">
        <v>132</v>
      </c>
      <c r="BH6" s="151">
        <v>4675.0</v>
      </c>
      <c r="BI6" s="151">
        <v>4850.0</v>
      </c>
      <c r="BJ6" s="151">
        <v>4800.0</v>
      </c>
    </row>
    <row r="7">
      <c r="B7" s="135" t="s">
        <v>133</v>
      </c>
      <c r="C7" s="150">
        <v>210.0</v>
      </c>
      <c r="D7" s="150">
        <v>199.0</v>
      </c>
      <c r="E7" s="150">
        <v>236.0</v>
      </c>
      <c r="Y7" s="142">
        <v>2024.0</v>
      </c>
      <c r="Z7" s="144">
        <v>34912.0</v>
      </c>
      <c r="AA7" s="143">
        <v>23042.0</v>
      </c>
      <c r="AB7" s="143">
        <v>12165.0</v>
      </c>
      <c r="AC7" s="144">
        <v>0.66</v>
      </c>
      <c r="AD7" s="144">
        <v>0.96</v>
      </c>
      <c r="AE7" s="144">
        <v>748.9</v>
      </c>
      <c r="AF7" s="144" t="s">
        <v>122</v>
      </c>
      <c r="AG7" s="145"/>
      <c r="AH7" s="135">
        <v>2024.0</v>
      </c>
      <c r="AI7" s="146">
        <v>748.9</v>
      </c>
      <c r="AJ7" s="146">
        <v>-195.0</v>
      </c>
      <c r="AK7" s="146">
        <v>236.0</v>
      </c>
      <c r="AL7" s="146" t="s">
        <v>122</v>
      </c>
      <c r="AS7" s="135" t="s">
        <v>121</v>
      </c>
      <c r="AT7" s="139">
        <v>3050.0</v>
      </c>
      <c r="AU7" s="139">
        <v>3010.0</v>
      </c>
      <c r="AV7" s="139">
        <v>2900.0</v>
      </c>
      <c r="AY7" s="140" t="s">
        <v>114</v>
      </c>
      <c r="AZ7" s="146">
        <v>1.53</v>
      </c>
      <c r="BA7" s="146">
        <v>1.61</v>
      </c>
      <c r="BB7" s="146">
        <v>1.66</v>
      </c>
      <c r="BC7" s="146" t="s">
        <v>134</v>
      </c>
      <c r="BF7" s="152"/>
      <c r="BG7" s="142" t="s">
        <v>135</v>
      </c>
      <c r="BH7" s="153">
        <v>210.0</v>
      </c>
      <c r="BI7" s="153">
        <v>199.0</v>
      </c>
      <c r="BJ7" s="153">
        <v>236.0</v>
      </c>
    </row>
    <row r="8">
      <c r="B8" s="135" t="s">
        <v>136</v>
      </c>
      <c r="C8" s="150">
        <v>270.0</v>
      </c>
      <c r="D8" s="150">
        <v>200.0</v>
      </c>
      <c r="E8" s="150">
        <v>-195.0</v>
      </c>
      <c r="AS8" s="135" t="s">
        <v>129</v>
      </c>
      <c r="AT8" s="150">
        <v>265.0</v>
      </c>
      <c r="AU8" s="150">
        <v>185.0</v>
      </c>
      <c r="AV8" s="150">
        <v>-328.0</v>
      </c>
      <c r="AY8" s="140" t="s">
        <v>137</v>
      </c>
      <c r="AZ8" s="146">
        <v>265.0</v>
      </c>
      <c r="BA8" s="146">
        <v>185.0</v>
      </c>
      <c r="BB8" s="146">
        <v>-328.0</v>
      </c>
      <c r="BC8" s="146" t="s">
        <v>138</v>
      </c>
      <c r="BF8" s="152"/>
      <c r="BG8" s="142" t="s">
        <v>114</v>
      </c>
      <c r="BH8" s="153">
        <v>1.53</v>
      </c>
      <c r="BI8" s="153">
        <v>1.61</v>
      </c>
      <c r="BJ8" s="153">
        <v>1.66</v>
      </c>
    </row>
    <row r="9">
      <c r="AS9" s="135" t="s">
        <v>133</v>
      </c>
      <c r="AT9" s="150">
        <v>210.0</v>
      </c>
      <c r="AU9" s="150">
        <v>199.0</v>
      </c>
      <c r="AV9" s="150">
        <v>236.0</v>
      </c>
      <c r="AY9" s="140" t="s">
        <v>135</v>
      </c>
      <c r="AZ9" s="146">
        <v>210.0</v>
      </c>
      <c r="BA9" s="146">
        <v>199.0</v>
      </c>
      <c r="BB9" s="146">
        <v>236.0</v>
      </c>
      <c r="BC9" s="146" t="s">
        <v>139</v>
      </c>
      <c r="BF9" s="150" t="s">
        <v>140</v>
      </c>
      <c r="BG9" s="142" t="s">
        <v>137</v>
      </c>
      <c r="BH9" s="153">
        <v>265.0</v>
      </c>
      <c r="BI9" s="153">
        <v>185.0</v>
      </c>
      <c r="BJ9" s="153">
        <v>-328.0</v>
      </c>
    </row>
    <row r="10">
      <c r="BF10" s="152"/>
      <c r="BG10" s="142" t="s">
        <v>141</v>
      </c>
      <c r="BH10" s="151">
        <v>3050.0</v>
      </c>
      <c r="BI10" s="151">
        <v>3010.0</v>
      </c>
      <c r="BJ10" s="151">
        <v>2900.0</v>
      </c>
    </row>
    <row r="11">
      <c r="J11" s="154"/>
      <c r="K11" s="154"/>
      <c r="L11" s="154"/>
      <c r="M11" s="154" t="s">
        <v>142</v>
      </c>
      <c r="Q11" s="155" t="s">
        <v>142</v>
      </c>
      <c r="BF11" s="150" t="s">
        <v>143</v>
      </c>
      <c r="BG11" s="142" t="s">
        <v>144</v>
      </c>
      <c r="BH11" s="153">
        <v>500.0</v>
      </c>
      <c r="BI11" s="153" t="s">
        <v>145</v>
      </c>
      <c r="BJ11" s="153" t="s">
        <v>145</v>
      </c>
    </row>
    <row r="12">
      <c r="AE12" s="154" t="s">
        <v>146</v>
      </c>
      <c r="BF12" s="152"/>
      <c r="BG12" s="142" t="s">
        <v>147</v>
      </c>
      <c r="BH12" s="153">
        <v>2.5</v>
      </c>
      <c r="BI12" s="153" t="s">
        <v>145</v>
      </c>
      <c r="BJ12" s="153" t="s">
        <v>145</v>
      </c>
    </row>
    <row r="13">
      <c r="BF13" s="150" t="s">
        <v>148</v>
      </c>
      <c r="BG13" s="142" t="s">
        <v>149</v>
      </c>
      <c r="BH13" s="153">
        <v>200.0</v>
      </c>
      <c r="BI13" s="153">
        <v>200.0</v>
      </c>
      <c r="BJ13" s="153">
        <v>200.0</v>
      </c>
    </row>
    <row r="14">
      <c r="BF14" s="152"/>
      <c r="BG14" s="142" t="s">
        <v>150</v>
      </c>
      <c r="BH14" s="153">
        <v>600.0</v>
      </c>
      <c r="BI14" s="153" t="s">
        <v>145</v>
      </c>
      <c r="BJ14" s="153" t="s">
        <v>145</v>
      </c>
    </row>
    <row r="15">
      <c r="BF15" s="152"/>
      <c r="BG15" s="142" t="s">
        <v>151</v>
      </c>
      <c r="BH15" s="153">
        <v>30.0</v>
      </c>
      <c r="BI15" s="153" t="s">
        <v>145</v>
      </c>
      <c r="BJ15" s="153" t="s">
        <v>145</v>
      </c>
    </row>
    <row r="16">
      <c r="B16" s="134" t="s">
        <v>33</v>
      </c>
      <c r="C16" s="134" t="s">
        <v>114</v>
      </c>
      <c r="BF16" s="150" t="s">
        <v>152</v>
      </c>
      <c r="BG16" s="142" t="s">
        <v>141</v>
      </c>
      <c r="BH16" s="151">
        <v>3050.0</v>
      </c>
      <c r="BI16" s="151">
        <v>3010.0</v>
      </c>
      <c r="BJ16" s="151">
        <v>2900.0</v>
      </c>
    </row>
    <row r="17">
      <c r="B17" s="156">
        <v>2022.0</v>
      </c>
      <c r="C17" s="157">
        <v>1.53</v>
      </c>
      <c r="BF17" s="152"/>
      <c r="BG17" s="142" t="s">
        <v>153</v>
      </c>
      <c r="BH17" s="153">
        <v>2.0</v>
      </c>
      <c r="BI17" s="153">
        <v>2.0</v>
      </c>
      <c r="BJ17" s="153">
        <v>2.0</v>
      </c>
    </row>
    <row r="18">
      <c r="B18" s="156">
        <v>2023.0</v>
      </c>
      <c r="C18" s="157">
        <v>1.61</v>
      </c>
    </row>
    <row r="19">
      <c r="B19" s="156">
        <v>2024.0</v>
      </c>
      <c r="C19" s="157">
        <v>1.66</v>
      </c>
    </row>
    <row r="26">
      <c r="B26" s="140" t="s">
        <v>33</v>
      </c>
      <c r="C26" s="140" t="s">
        <v>154</v>
      </c>
      <c r="D26" s="140" t="s">
        <v>155</v>
      </c>
    </row>
    <row r="27">
      <c r="B27" s="142" t="s">
        <v>124</v>
      </c>
      <c r="C27" s="158">
        <v>0.3263</v>
      </c>
      <c r="D27" s="158">
        <v>0.3404</v>
      </c>
    </row>
    <row r="28">
      <c r="B28" s="142" t="s">
        <v>125</v>
      </c>
      <c r="C28" s="158">
        <v>0.3386</v>
      </c>
      <c r="D28" s="158">
        <v>0.3359</v>
      </c>
    </row>
    <row r="29">
      <c r="B29" s="142" t="s">
        <v>126</v>
      </c>
      <c r="C29" s="158">
        <v>0.335</v>
      </c>
      <c r="D29" s="158">
        <v>0.3236</v>
      </c>
    </row>
    <row r="32">
      <c r="AI32" s="159" t="s">
        <v>156</v>
      </c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0"/>
      <c r="BB32" s="160"/>
      <c r="BC32" s="160"/>
      <c r="BD32" s="160"/>
      <c r="BE32" s="160"/>
      <c r="BF32" s="160"/>
      <c r="BG32" s="160"/>
      <c r="BH32" s="160"/>
      <c r="BI32" s="160"/>
      <c r="BJ32" s="160"/>
      <c r="BK32" s="160"/>
      <c r="BL32" s="160"/>
      <c r="BM32" s="160"/>
      <c r="BN32" s="160"/>
      <c r="BO32" s="160"/>
      <c r="BP32" s="160"/>
      <c r="BQ32" s="160"/>
      <c r="BR32" s="160"/>
      <c r="BS32" s="160"/>
    </row>
    <row r="33">
      <c r="AD33" s="154" t="s">
        <v>157</v>
      </c>
      <c r="AI33" s="161" t="s">
        <v>158</v>
      </c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</row>
    <row r="34">
      <c r="AI34" s="161" t="s">
        <v>159</v>
      </c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</row>
    <row r="35">
      <c r="M35" s="162"/>
      <c r="N35" s="163" t="s">
        <v>160</v>
      </c>
      <c r="O35" s="6"/>
      <c r="P35" s="6"/>
      <c r="Q35" s="6"/>
      <c r="R35" s="7"/>
      <c r="AI35" s="161" t="s">
        <v>161</v>
      </c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</row>
    <row r="36">
      <c r="M36" s="142" t="s">
        <v>124</v>
      </c>
      <c r="N36" s="164" t="s">
        <v>162</v>
      </c>
      <c r="O36" s="6"/>
      <c r="P36" s="6"/>
      <c r="Q36" s="6"/>
      <c r="R36" s="7"/>
      <c r="AI36" s="161" t="s">
        <v>163</v>
      </c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</row>
    <row r="37">
      <c r="M37" s="142" t="s">
        <v>125</v>
      </c>
      <c r="N37" s="164" t="s">
        <v>164</v>
      </c>
      <c r="O37" s="6"/>
      <c r="P37" s="6"/>
      <c r="Q37" s="6"/>
      <c r="R37" s="7"/>
      <c r="AI37" s="161" t="s">
        <v>165</v>
      </c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</row>
    <row r="38">
      <c r="M38" s="142" t="s">
        <v>126</v>
      </c>
      <c r="N38" s="164" t="s">
        <v>166</v>
      </c>
      <c r="O38" s="6"/>
      <c r="P38" s="6"/>
      <c r="Q38" s="6"/>
      <c r="R38" s="7"/>
      <c r="AI38" s="161" t="s">
        <v>167</v>
      </c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155"/>
    </row>
    <row r="39">
      <c r="AI39" s="161" t="s">
        <v>168</v>
      </c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155"/>
    </row>
    <row r="40">
      <c r="M40" s="165" t="s">
        <v>169</v>
      </c>
      <c r="N40" s="6"/>
      <c r="O40" s="6"/>
      <c r="P40" s="6"/>
      <c r="Q40" s="6"/>
      <c r="R40" s="6"/>
      <c r="S40" s="7"/>
      <c r="AI40" s="161" t="s">
        <v>170</v>
      </c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5"/>
      <c r="BD40" s="155"/>
      <c r="BE40" s="155"/>
      <c r="BF40" s="155"/>
      <c r="BG40" s="155"/>
      <c r="BH40" s="155"/>
      <c r="BI40" s="155"/>
      <c r="BJ40" s="155"/>
      <c r="BK40" s="155"/>
      <c r="BL40" s="155"/>
      <c r="BM40" s="155"/>
      <c r="BN40" s="155"/>
      <c r="BO40" s="155"/>
      <c r="BP40" s="155"/>
      <c r="BQ40" s="155"/>
      <c r="BR40" s="155"/>
      <c r="BS40" s="155"/>
    </row>
    <row r="41">
      <c r="M41" s="166" t="s">
        <v>171</v>
      </c>
      <c r="N41" s="6"/>
      <c r="O41" s="6"/>
      <c r="P41" s="6"/>
      <c r="Q41" s="6"/>
      <c r="R41" s="6"/>
      <c r="S41" s="7"/>
      <c r="AI41" s="161" t="s">
        <v>172</v>
      </c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5"/>
      <c r="BS41" s="155"/>
    </row>
    <row r="42">
      <c r="M42" s="166" t="s">
        <v>173</v>
      </c>
      <c r="N42" s="6"/>
      <c r="O42" s="6"/>
      <c r="P42" s="6"/>
      <c r="Q42" s="6"/>
      <c r="R42" s="6"/>
      <c r="S42" s="7"/>
      <c r="AI42" s="161" t="s">
        <v>174</v>
      </c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/>
      <c r="BC42" s="155"/>
      <c r="BD42" s="155"/>
      <c r="BE42" s="155"/>
      <c r="BF42" s="155"/>
      <c r="BG42" s="155"/>
      <c r="BH42" s="155"/>
      <c r="BI42" s="155"/>
      <c r="BJ42" s="155"/>
      <c r="BK42" s="155"/>
      <c r="BL42" s="155"/>
      <c r="BM42" s="155"/>
      <c r="BN42" s="155"/>
      <c r="BO42" s="155"/>
      <c r="BP42" s="155"/>
      <c r="BQ42" s="155"/>
      <c r="BR42" s="155"/>
      <c r="BS42" s="155"/>
    </row>
    <row r="43">
      <c r="AI43" s="161" t="s">
        <v>175</v>
      </c>
      <c r="AQ43" s="155"/>
      <c r="AR43" s="155"/>
      <c r="AS43" s="155"/>
      <c r="AT43" s="155"/>
      <c r="AU43" s="155"/>
      <c r="AV43" s="155"/>
      <c r="AW43" s="155"/>
      <c r="AX43" s="155"/>
      <c r="AY43" s="167" t="s">
        <v>176</v>
      </c>
      <c r="BE43" s="160"/>
      <c r="BF43" s="160"/>
      <c r="BG43" s="160"/>
      <c r="BH43" s="160"/>
      <c r="BI43" s="160"/>
      <c r="BJ43" s="160"/>
      <c r="BK43" s="160"/>
      <c r="BL43" s="160"/>
      <c r="BM43" s="160"/>
      <c r="BN43" s="160"/>
      <c r="BO43" s="160"/>
      <c r="BP43" s="160"/>
      <c r="BQ43" s="160"/>
      <c r="BR43" s="160"/>
      <c r="BS43" s="160"/>
    </row>
    <row r="44">
      <c r="AI44" s="161" t="s">
        <v>177</v>
      </c>
      <c r="AQ44" s="155"/>
      <c r="AR44" s="155"/>
      <c r="AS44" s="155"/>
      <c r="AT44" s="155"/>
      <c r="AU44" s="155"/>
      <c r="AV44" s="155"/>
      <c r="AW44" s="155"/>
      <c r="AX44" s="155"/>
      <c r="AY44" s="168" t="s">
        <v>178</v>
      </c>
      <c r="BE44" s="160"/>
      <c r="BF44" s="160"/>
      <c r="BG44" s="160"/>
      <c r="BH44" s="160"/>
      <c r="BI44" s="160"/>
      <c r="BJ44" s="160"/>
      <c r="BK44" s="160"/>
      <c r="BL44" s="160"/>
      <c r="BM44" s="160"/>
      <c r="BN44" s="160"/>
      <c r="BO44" s="160"/>
      <c r="BP44" s="160"/>
      <c r="BQ44" s="160"/>
      <c r="BR44" s="160"/>
      <c r="BS44" s="160"/>
    </row>
    <row r="45">
      <c r="AI45" s="161" t="s">
        <v>179</v>
      </c>
      <c r="AQ45" s="155"/>
      <c r="AR45" s="155"/>
      <c r="AS45" s="155"/>
      <c r="AT45" s="155"/>
      <c r="AU45" s="155"/>
      <c r="AV45" s="155"/>
      <c r="AW45" s="155"/>
      <c r="AX45" s="155"/>
      <c r="AY45" s="168" t="s">
        <v>180</v>
      </c>
      <c r="BE45" s="160"/>
      <c r="BF45" s="160"/>
      <c r="BG45" s="160"/>
      <c r="BH45" s="160"/>
      <c r="BI45" s="160"/>
      <c r="BJ45" s="160"/>
      <c r="BK45" s="160"/>
      <c r="BL45" s="160"/>
      <c r="BM45" s="160"/>
      <c r="BN45" s="160"/>
      <c r="BO45" s="160"/>
      <c r="BP45" s="160"/>
      <c r="BQ45" s="160"/>
      <c r="BR45" s="160"/>
      <c r="BS45" s="160"/>
    </row>
    <row r="46">
      <c r="AQ46" s="160"/>
      <c r="AR46" s="160"/>
      <c r="AS46" s="160"/>
      <c r="AT46" s="160"/>
      <c r="AU46" s="160"/>
      <c r="AV46" s="160"/>
      <c r="AW46" s="160"/>
      <c r="AX46" s="160"/>
      <c r="AY46" s="168" t="s">
        <v>181</v>
      </c>
      <c r="BE46" s="160"/>
      <c r="BF46" s="160"/>
      <c r="BG46" s="160"/>
      <c r="BH46" s="160"/>
      <c r="BI46" s="160"/>
      <c r="BJ46" s="160"/>
      <c r="BK46" s="160"/>
      <c r="BL46" s="160"/>
      <c r="BM46" s="160"/>
      <c r="BN46" s="160"/>
      <c r="BO46" s="160"/>
      <c r="BP46" s="160"/>
      <c r="BQ46" s="160"/>
      <c r="BR46" s="160"/>
      <c r="BS46" s="160"/>
    </row>
    <row r="47">
      <c r="N47" s="169" t="s">
        <v>182</v>
      </c>
      <c r="O47" s="6"/>
      <c r="P47" s="6"/>
      <c r="Q47" s="6"/>
      <c r="R47" s="6"/>
      <c r="S47" s="6"/>
      <c r="T47" s="6"/>
      <c r="U47" s="7"/>
      <c r="AQ47" s="170"/>
      <c r="AR47" s="170"/>
      <c r="AS47" s="170"/>
      <c r="AT47" s="170"/>
      <c r="AU47" s="170"/>
      <c r="AV47" s="170"/>
      <c r="AW47" s="170"/>
      <c r="AX47" s="170"/>
      <c r="AY47" s="168" t="s">
        <v>183</v>
      </c>
      <c r="BE47" s="160"/>
      <c r="BF47" s="160"/>
      <c r="BG47" s="160"/>
      <c r="BH47" s="160"/>
      <c r="BI47" s="160"/>
      <c r="BJ47" s="160"/>
      <c r="BK47" s="160"/>
      <c r="BL47" s="160"/>
      <c r="BM47" s="160"/>
      <c r="BN47" s="160"/>
      <c r="BO47" s="160"/>
      <c r="BP47" s="160"/>
      <c r="BQ47" s="160"/>
      <c r="BR47" s="160"/>
      <c r="BS47" s="160"/>
    </row>
    <row r="48">
      <c r="N48" s="171" t="s">
        <v>184</v>
      </c>
      <c r="O48" s="6"/>
      <c r="P48" s="6"/>
      <c r="Q48" s="6"/>
      <c r="R48" s="6"/>
      <c r="S48" s="6"/>
      <c r="T48" s="6"/>
      <c r="U48" s="7"/>
      <c r="AA48" s="172" t="s">
        <v>185</v>
      </c>
      <c r="AI48" s="168" t="s">
        <v>186</v>
      </c>
      <c r="AQ48" s="160"/>
      <c r="AR48" s="160"/>
      <c r="AS48" s="160"/>
      <c r="AT48" s="160"/>
      <c r="AU48" s="160"/>
      <c r="AV48" s="160"/>
      <c r="AW48" s="160"/>
      <c r="AX48" s="160"/>
      <c r="AY48" s="168" t="s">
        <v>187</v>
      </c>
      <c r="BE48" s="160"/>
      <c r="BF48" s="160"/>
      <c r="BG48" s="160"/>
      <c r="BH48" s="160"/>
      <c r="BI48" s="160"/>
      <c r="BJ48" s="160"/>
      <c r="BK48" s="160"/>
      <c r="BL48" s="160"/>
      <c r="BM48" s="160"/>
      <c r="BN48" s="160"/>
      <c r="BO48" s="160"/>
      <c r="BP48" s="160"/>
      <c r="BQ48" s="160"/>
      <c r="BR48" s="160"/>
      <c r="BS48" s="160"/>
    </row>
    <row r="49">
      <c r="N49" s="171" t="s">
        <v>188</v>
      </c>
      <c r="O49" s="6"/>
      <c r="P49" s="6"/>
      <c r="Q49" s="6"/>
      <c r="R49" s="6"/>
      <c r="S49" s="6"/>
      <c r="T49" s="6"/>
      <c r="U49" s="7"/>
      <c r="AI49" s="173"/>
      <c r="AQ49" s="170"/>
      <c r="AR49" s="170"/>
      <c r="AS49" s="170"/>
      <c r="AT49" s="170"/>
      <c r="AU49" s="170"/>
      <c r="AV49" s="170"/>
      <c r="AW49" s="170"/>
      <c r="AX49" s="170"/>
      <c r="AY49" s="168" t="s">
        <v>189</v>
      </c>
      <c r="BE49" s="160"/>
      <c r="BF49" s="160"/>
      <c r="BG49" s="160"/>
      <c r="BH49" s="160"/>
      <c r="BI49" s="160"/>
      <c r="BJ49" s="160"/>
      <c r="BK49" s="160"/>
      <c r="BL49" s="160"/>
      <c r="BM49" s="160"/>
      <c r="BN49" s="160"/>
      <c r="BO49" s="160"/>
      <c r="BP49" s="160"/>
      <c r="BQ49" s="160"/>
      <c r="BR49" s="160"/>
      <c r="BS49" s="160"/>
    </row>
    <row r="50">
      <c r="N50" s="171" t="s">
        <v>190</v>
      </c>
      <c r="O50" s="6"/>
      <c r="P50" s="6"/>
      <c r="Q50" s="6"/>
      <c r="R50" s="6"/>
      <c r="S50" s="6"/>
      <c r="T50" s="6"/>
      <c r="U50" s="7"/>
      <c r="AA50" s="174" t="s">
        <v>191</v>
      </c>
      <c r="AB50" s="6"/>
      <c r="AC50" s="6"/>
      <c r="AD50" s="6"/>
      <c r="AE50" s="7"/>
      <c r="AI50" s="175" t="s">
        <v>192</v>
      </c>
      <c r="AQ50" s="160"/>
      <c r="AR50" s="160"/>
      <c r="AS50" s="160"/>
      <c r="AT50" s="160"/>
      <c r="AU50" s="160"/>
      <c r="AV50" s="160"/>
      <c r="AW50" s="160"/>
      <c r="AX50" s="160"/>
      <c r="AY50" s="168" t="s">
        <v>193</v>
      </c>
      <c r="BE50" s="160"/>
      <c r="BF50" s="160"/>
      <c r="BG50" s="160"/>
      <c r="BH50" s="160"/>
      <c r="BI50" s="160"/>
      <c r="BJ50" s="160"/>
      <c r="BK50" s="160"/>
      <c r="BL50" s="160"/>
      <c r="BM50" s="160"/>
      <c r="BN50" s="160"/>
      <c r="BO50" s="160"/>
      <c r="BP50" s="160"/>
      <c r="BQ50" s="160"/>
      <c r="BR50" s="160"/>
      <c r="BS50" s="160"/>
    </row>
    <row r="51">
      <c r="AA51" s="176" t="s">
        <v>194</v>
      </c>
      <c r="AB51" s="6"/>
      <c r="AC51" s="6"/>
      <c r="AD51" s="6"/>
      <c r="AE51" s="7"/>
      <c r="AI51" s="173"/>
      <c r="AQ51" s="170"/>
      <c r="AR51" s="170"/>
      <c r="AS51" s="170"/>
      <c r="AT51" s="170"/>
      <c r="AU51" s="170"/>
      <c r="AV51" s="170"/>
      <c r="AW51" s="170"/>
      <c r="AX51" s="170"/>
      <c r="BE51" s="160"/>
      <c r="BF51" s="160"/>
      <c r="BG51" s="160"/>
      <c r="BH51" s="160"/>
      <c r="BI51" s="160"/>
      <c r="BJ51" s="160"/>
      <c r="BK51" s="160"/>
      <c r="BL51" s="160"/>
      <c r="BM51" s="160"/>
      <c r="BN51" s="160"/>
      <c r="BO51" s="160"/>
      <c r="BP51" s="160"/>
      <c r="BQ51" s="160"/>
      <c r="BR51" s="160"/>
      <c r="BS51" s="160"/>
    </row>
    <row r="52">
      <c r="AA52" s="176" t="s">
        <v>195</v>
      </c>
      <c r="AB52" s="6"/>
      <c r="AC52" s="6"/>
      <c r="AD52" s="6"/>
      <c r="AE52" s="7"/>
      <c r="AI52" s="177" t="s">
        <v>196</v>
      </c>
      <c r="AQ52" s="160"/>
      <c r="AR52" s="160"/>
      <c r="AS52" s="160"/>
      <c r="AT52" s="160"/>
      <c r="AU52" s="160"/>
      <c r="AV52" s="160"/>
      <c r="AW52" s="160"/>
      <c r="AX52" s="160"/>
      <c r="AY52" s="167" t="s">
        <v>197</v>
      </c>
      <c r="BE52" s="160"/>
      <c r="BF52" s="160"/>
      <c r="BG52" s="160"/>
      <c r="BH52" s="160"/>
      <c r="BI52" s="160"/>
      <c r="BJ52" s="160"/>
      <c r="BK52" s="160"/>
      <c r="BL52" s="160"/>
      <c r="BM52" s="160"/>
      <c r="BN52" s="160"/>
      <c r="BO52" s="160"/>
      <c r="BP52" s="160"/>
      <c r="BQ52" s="160"/>
      <c r="BR52" s="160"/>
      <c r="BS52" s="160"/>
    </row>
    <row r="53">
      <c r="AA53" s="176" t="s">
        <v>198</v>
      </c>
      <c r="AB53" s="6"/>
      <c r="AC53" s="6"/>
      <c r="AD53" s="6"/>
      <c r="AE53" s="7"/>
      <c r="AI53" s="173"/>
      <c r="AQ53" s="170"/>
      <c r="AR53" s="170"/>
      <c r="AS53" s="170"/>
      <c r="AT53" s="170"/>
      <c r="AU53" s="170"/>
      <c r="AV53" s="170"/>
      <c r="AW53" s="170"/>
      <c r="AX53" s="170"/>
      <c r="AY53" s="168" t="s">
        <v>199</v>
      </c>
      <c r="BE53" s="160"/>
      <c r="BF53" s="160"/>
      <c r="BG53" s="160"/>
      <c r="BH53" s="160"/>
      <c r="BI53" s="160"/>
      <c r="BJ53" s="160"/>
      <c r="BK53" s="160"/>
      <c r="BL53" s="160"/>
      <c r="BM53" s="160"/>
      <c r="BN53" s="160"/>
      <c r="BO53" s="160"/>
      <c r="BP53" s="160"/>
      <c r="BQ53" s="160"/>
      <c r="BR53" s="160"/>
      <c r="BS53" s="160"/>
    </row>
    <row r="54">
      <c r="AA54" s="176" t="s">
        <v>200</v>
      </c>
      <c r="AB54" s="6"/>
      <c r="AC54" s="6"/>
      <c r="AD54" s="6"/>
      <c r="AE54" s="7"/>
      <c r="AI54" s="175" t="s">
        <v>201</v>
      </c>
      <c r="AQ54" s="160"/>
      <c r="AR54" s="160"/>
      <c r="AS54" s="160"/>
      <c r="AT54" s="160"/>
      <c r="AU54" s="160"/>
      <c r="AV54" s="160"/>
      <c r="AW54" s="160"/>
      <c r="AX54" s="160"/>
      <c r="AY54" s="168" t="s">
        <v>202</v>
      </c>
      <c r="BE54" s="160"/>
      <c r="BF54" s="160"/>
      <c r="BG54" s="160"/>
      <c r="BH54" s="160"/>
      <c r="BI54" s="160"/>
      <c r="BJ54" s="160"/>
      <c r="BK54" s="160"/>
      <c r="BL54" s="160"/>
      <c r="BO54" s="147" t="s">
        <v>127</v>
      </c>
      <c r="BP54" s="134" t="s">
        <v>203</v>
      </c>
      <c r="BQ54" s="134" t="s">
        <v>204</v>
      </c>
    </row>
    <row r="55">
      <c r="AI55" s="173"/>
      <c r="AQ55" s="170"/>
      <c r="AR55" s="170"/>
      <c r="AS55" s="170"/>
      <c r="AT55" s="170"/>
      <c r="AU55" s="170"/>
      <c r="AV55" s="170"/>
      <c r="AW55" s="170"/>
      <c r="AX55" s="170"/>
      <c r="AY55" s="168" t="s">
        <v>205</v>
      </c>
      <c r="BE55" s="160"/>
      <c r="BF55" s="160"/>
      <c r="BG55" s="160"/>
      <c r="BH55" s="160"/>
      <c r="BI55" s="160"/>
      <c r="BJ55" s="160"/>
      <c r="BK55" s="160"/>
      <c r="BL55" s="160"/>
      <c r="BO55" s="135" t="s">
        <v>206</v>
      </c>
      <c r="BP55" s="146" t="s">
        <v>207</v>
      </c>
      <c r="BQ55" s="146" t="s">
        <v>208</v>
      </c>
    </row>
    <row r="56">
      <c r="AA56" s="178" t="s">
        <v>209</v>
      </c>
      <c r="AB56" s="6"/>
      <c r="AC56" s="6"/>
      <c r="AD56" s="6"/>
      <c r="AE56" s="7"/>
      <c r="AI56" s="177" t="s">
        <v>210</v>
      </c>
      <c r="AQ56" s="160"/>
      <c r="AR56" s="160"/>
      <c r="AS56" s="160"/>
      <c r="AT56" s="160"/>
      <c r="AU56" s="160"/>
      <c r="AV56" s="160"/>
      <c r="AW56" s="160"/>
      <c r="AX56" s="160"/>
      <c r="AY56" s="168" t="s">
        <v>211</v>
      </c>
      <c r="BE56" s="160"/>
      <c r="BF56" s="160"/>
      <c r="BG56" s="160"/>
      <c r="BH56" s="160"/>
      <c r="BI56" s="160"/>
      <c r="BJ56" s="160"/>
      <c r="BK56" s="160"/>
      <c r="BL56" s="160"/>
      <c r="BO56" s="135" t="s">
        <v>212</v>
      </c>
      <c r="BP56" s="146" t="s">
        <v>213</v>
      </c>
      <c r="BQ56" s="146" t="s">
        <v>214</v>
      </c>
    </row>
    <row r="57">
      <c r="AA57" s="179" t="s">
        <v>215</v>
      </c>
      <c r="AB57" s="6"/>
      <c r="AC57" s="6"/>
      <c r="AD57" s="6"/>
      <c r="AE57" s="7"/>
      <c r="AI57" s="173"/>
      <c r="AQ57" s="170"/>
      <c r="AR57" s="170"/>
      <c r="AS57" s="170"/>
      <c r="AT57" s="170"/>
      <c r="AU57" s="170"/>
      <c r="AV57" s="170"/>
      <c r="AW57" s="170"/>
      <c r="AX57" s="170"/>
      <c r="BE57" s="160"/>
      <c r="BF57" s="160"/>
      <c r="BG57" s="160"/>
      <c r="BH57" s="160"/>
      <c r="BI57" s="160"/>
      <c r="BJ57" s="160"/>
      <c r="BK57" s="160"/>
      <c r="BL57" s="160"/>
      <c r="BO57" s="135" t="s">
        <v>216</v>
      </c>
      <c r="BP57" s="146" t="s">
        <v>217</v>
      </c>
      <c r="BQ57" s="146" t="s">
        <v>218</v>
      </c>
    </row>
    <row r="58">
      <c r="AA58" s="179" t="s">
        <v>219</v>
      </c>
      <c r="AB58" s="6"/>
      <c r="AC58" s="6"/>
      <c r="AD58" s="6"/>
      <c r="AE58" s="7"/>
      <c r="AI58" s="175" t="s">
        <v>220</v>
      </c>
      <c r="AQ58" s="160"/>
      <c r="AR58" s="160"/>
      <c r="AS58" s="160"/>
      <c r="AT58" s="160"/>
      <c r="AU58" s="160"/>
      <c r="AV58" s="160"/>
      <c r="AW58" s="160"/>
      <c r="AX58" s="160"/>
      <c r="AY58" s="167" t="s">
        <v>221</v>
      </c>
      <c r="BE58" s="160"/>
      <c r="BF58" s="160"/>
      <c r="BG58" s="160"/>
      <c r="BH58" s="160"/>
      <c r="BI58" s="160"/>
      <c r="BJ58" s="160"/>
      <c r="BK58" s="160"/>
      <c r="BL58" s="160"/>
      <c r="BO58" s="135" t="s">
        <v>222</v>
      </c>
      <c r="BP58" s="146" t="s">
        <v>223</v>
      </c>
      <c r="BQ58" s="146" t="s">
        <v>224</v>
      </c>
    </row>
    <row r="59">
      <c r="AA59" s="179" t="s">
        <v>225</v>
      </c>
      <c r="AB59" s="6"/>
      <c r="AC59" s="6"/>
      <c r="AD59" s="6"/>
      <c r="AE59" s="7"/>
      <c r="AI59" s="173"/>
      <c r="AY59" s="168" t="s">
        <v>226</v>
      </c>
      <c r="BE59" s="160"/>
      <c r="BF59" s="160"/>
      <c r="BG59" s="160"/>
      <c r="BH59" s="160"/>
      <c r="BI59" s="160"/>
      <c r="BJ59" s="160"/>
      <c r="BK59" s="160"/>
      <c r="BL59" s="160"/>
      <c r="BO59" s="135" t="s">
        <v>227</v>
      </c>
      <c r="BP59" s="146" t="s">
        <v>228</v>
      </c>
      <c r="BQ59" s="146" t="s">
        <v>229</v>
      </c>
    </row>
    <row r="60">
      <c r="AA60" s="179" t="s">
        <v>230</v>
      </c>
      <c r="AB60" s="6"/>
      <c r="AC60" s="6"/>
      <c r="AD60" s="6"/>
      <c r="AE60" s="7"/>
      <c r="AI60" s="177" t="s">
        <v>231</v>
      </c>
      <c r="AY60" s="168" t="s">
        <v>232</v>
      </c>
      <c r="BE60" s="160"/>
      <c r="BF60" s="160"/>
      <c r="BG60" s="160"/>
      <c r="BH60" s="160"/>
      <c r="BI60" s="160"/>
      <c r="BJ60" s="160"/>
      <c r="BK60" s="160"/>
      <c r="BL60" s="160"/>
      <c r="BO60" s="135" t="s">
        <v>233</v>
      </c>
      <c r="BP60" s="146" t="s">
        <v>234</v>
      </c>
      <c r="BQ60" s="146" t="s">
        <v>235</v>
      </c>
    </row>
    <row r="61">
      <c r="BE61" s="160"/>
      <c r="BF61" s="160"/>
      <c r="BG61" s="160"/>
      <c r="BH61" s="160"/>
      <c r="BI61" s="160"/>
      <c r="BJ61" s="160"/>
      <c r="BK61" s="160"/>
      <c r="BL61" s="160"/>
      <c r="BO61" s="160"/>
      <c r="BP61" s="160"/>
      <c r="BQ61" s="160"/>
    </row>
    <row r="62">
      <c r="AA62" s="180" t="s">
        <v>236</v>
      </c>
      <c r="AB62" s="6"/>
      <c r="AC62" s="6"/>
      <c r="AD62" s="6"/>
      <c r="AE62" s="7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</row>
    <row r="63">
      <c r="AA63" s="181" t="s">
        <v>237</v>
      </c>
      <c r="AB63" s="6"/>
      <c r="AC63" s="6"/>
      <c r="AD63" s="6"/>
      <c r="AE63" s="7"/>
      <c r="AY63" s="167" t="s">
        <v>238</v>
      </c>
      <c r="BE63" s="160"/>
      <c r="BF63" s="160"/>
      <c r="BG63" s="160"/>
      <c r="BH63" s="160"/>
      <c r="BI63" s="160"/>
      <c r="BJ63" s="160"/>
      <c r="BK63" s="160"/>
      <c r="BL63" s="160"/>
      <c r="BM63" s="160"/>
      <c r="BN63" s="160"/>
      <c r="BO63" s="160"/>
      <c r="BP63" s="160"/>
      <c r="BQ63" s="160"/>
      <c r="BR63" s="160"/>
      <c r="BS63" s="160"/>
    </row>
    <row r="64">
      <c r="AA64" s="181" t="s">
        <v>239</v>
      </c>
      <c r="AB64" s="6"/>
      <c r="AC64" s="6"/>
      <c r="AD64" s="6"/>
      <c r="AE64" s="7"/>
      <c r="AY64" s="168" t="s">
        <v>240</v>
      </c>
      <c r="BE64" s="160"/>
      <c r="BF64" s="160"/>
      <c r="BG64" s="160"/>
      <c r="BH64" s="160"/>
      <c r="BI64" s="160"/>
      <c r="BJ64" s="160"/>
      <c r="BK64" s="160"/>
      <c r="BL64" s="160"/>
      <c r="BM64" s="160"/>
      <c r="BN64" s="160"/>
      <c r="BO64" s="160" t="s">
        <v>241</v>
      </c>
      <c r="BP64" s="160"/>
      <c r="BQ64" s="160"/>
      <c r="BR64" s="160"/>
      <c r="BS64" s="160"/>
    </row>
    <row r="65">
      <c r="AY65" s="168" t="s">
        <v>242</v>
      </c>
      <c r="BE65" s="160"/>
      <c r="BF65" s="160"/>
      <c r="BG65" s="160"/>
      <c r="BH65" s="160"/>
      <c r="BI65" s="160"/>
      <c r="BJ65" s="160"/>
      <c r="BK65" s="160"/>
      <c r="BL65" s="160"/>
      <c r="BM65" s="160"/>
      <c r="BN65" s="160"/>
      <c r="BO65" s="155" t="s">
        <v>243</v>
      </c>
      <c r="BP65" s="160"/>
      <c r="BQ65" s="160"/>
      <c r="BR65" s="160"/>
      <c r="BS65" s="160"/>
    </row>
    <row r="66">
      <c r="AA66" s="182" t="s">
        <v>244</v>
      </c>
      <c r="AB66" s="6"/>
      <c r="AC66" s="6"/>
      <c r="AD66" s="6"/>
      <c r="AE66" s="7"/>
      <c r="AY66" s="168" t="s">
        <v>245</v>
      </c>
      <c r="BE66" s="160"/>
      <c r="BF66" s="160"/>
      <c r="BG66" s="160"/>
      <c r="BH66" s="160"/>
      <c r="BI66" s="160"/>
      <c r="BJ66" s="160"/>
      <c r="BK66" s="160"/>
      <c r="BL66" s="160"/>
      <c r="BM66" s="160"/>
      <c r="BN66" s="160"/>
      <c r="BO66" s="155" t="s">
        <v>246</v>
      </c>
      <c r="BP66" s="160"/>
      <c r="BQ66" s="160"/>
      <c r="BR66" s="160"/>
      <c r="BS66" s="160"/>
    </row>
    <row r="67">
      <c r="AA67" s="171" t="s">
        <v>247</v>
      </c>
      <c r="AB67" s="6"/>
      <c r="AC67" s="6"/>
      <c r="AD67" s="6"/>
      <c r="AE67" s="7"/>
      <c r="BE67" s="160"/>
      <c r="BF67" s="160"/>
      <c r="BG67" s="160"/>
      <c r="BH67" s="160"/>
      <c r="BI67" s="160"/>
      <c r="BJ67" s="160"/>
      <c r="BK67" s="160"/>
      <c r="BL67" s="160"/>
      <c r="BM67" s="160"/>
      <c r="BN67" s="160"/>
      <c r="BO67" s="160"/>
      <c r="BP67" s="160"/>
      <c r="BQ67" s="160"/>
      <c r="BR67" s="160"/>
      <c r="BS67" s="160"/>
    </row>
    <row r="68">
      <c r="AA68" s="171" t="s">
        <v>248</v>
      </c>
      <c r="AB68" s="6"/>
      <c r="AC68" s="6"/>
      <c r="AD68" s="6"/>
      <c r="AE68" s="7"/>
      <c r="AY68" s="167" t="s">
        <v>249</v>
      </c>
      <c r="BE68" s="160"/>
      <c r="BF68" s="160"/>
      <c r="BG68" s="160"/>
      <c r="BH68" s="160"/>
      <c r="BI68" s="160"/>
      <c r="BJ68" s="160"/>
      <c r="BK68" s="160"/>
      <c r="BL68" s="160"/>
      <c r="BM68" s="160"/>
      <c r="BN68" s="160"/>
      <c r="BO68" s="183" t="s">
        <v>250</v>
      </c>
      <c r="BP68" s="160"/>
      <c r="BQ68" s="160"/>
      <c r="BR68" s="160"/>
      <c r="BS68" s="160"/>
    </row>
    <row r="69">
      <c r="AA69" s="171" t="s">
        <v>251</v>
      </c>
      <c r="AB69" s="6"/>
      <c r="AC69" s="6"/>
      <c r="AD69" s="6"/>
      <c r="AE69" s="7"/>
      <c r="AY69" s="168" t="s">
        <v>252</v>
      </c>
      <c r="BE69" s="160"/>
      <c r="BF69" s="160"/>
      <c r="BG69" s="160"/>
      <c r="BH69" s="160"/>
      <c r="BI69" s="160"/>
      <c r="BJ69" s="160"/>
      <c r="BK69" s="160"/>
      <c r="BL69" s="160"/>
      <c r="BM69" s="160"/>
      <c r="BN69" s="160"/>
      <c r="BO69" s="160"/>
      <c r="BP69" s="160"/>
      <c r="BQ69" s="160"/>
      <c r="BR69" s="160"/>
      <c r="BS69" s="160"/>
    </row>
    <row r="70">
      <c r="AA70" s="171" t="s">
        <v>253</v>
      </c>
      <c r="AB70" s="6"/>
      <c r="AC70" s="6"/>
      <c r="AD70" s="6"/>
      <c r="AE70" s="7"/>
      <c r="AY70" s="168" t="s">
        <v>254</v>
      </c>
      <c r="BO70" s="160" t="s">
        <v>255</v>
      </c>
    </row>
    <row r="71">
      <c r="AA71" s="171" t="s">
        <v>256</v>
      </c>
      <c r="AB71" s="6"/>
      <c r="AC71" s="6"/>
      <c r="AD71" s="6"/>
      <c r="AE71" s="7"/>
      <c r="AY71" s="168" t="s">
        <v>257</v>
      </c>
      <c r="BO71" s="155" t="s">
        <v>258</v>
      </c>
    </row>
    <row r="72">
      <c r="AA72" s="171" t="s">
        <v>259</v>
      </c>
      <c r="AB72" s="6"/>
      <c r="AC72" s="6"/>
      <c r="AD72" s="6"/>
      <c r="AE72" s="7"/>
      <c r="AY72" s="168" t="s">
        <v>260</v>
      </c>
      <c r="BO72" s="155" t="s">
        <v>261</v>
      </c>
    </row>
    <row r="73">
      <c r="AY73" s="168" t="s">
        <v>262</v>
      </c>
      <c r="BO73" s="155"/>
    </row>
    <row r="74">
      <c r="AY74" s="168" t="s">
        <v>263</v>
      </c>
      <c r="BO74" s="183" t="s">
        <v>264</v>
      </c>
    </row>
    <row r="76">
      <c r="BO76" s="183" t="s">
        <v>265</v>
      </c>
    </row>
    <row r="78">
      <c r="BO78" s="183" t="s">
        <v>266</v>
      </c>
    </row>
    <row r="81">
      <c r="BO81" s="183" t="s">
        <v>267</v>
      </c>
    </row>
    <row r="84">
      <c r="BO84" s="183" t="s">
        <v>268</v>
      </c>
    </row>
    <row r="85">
      <c r="BO85" s="183" t="s">
        <v>269</v>
      </c>
    </row>
    <row r="86">
      <c r="BO86" s="184" t="str">
        <f> (Shares Outstanding - 2.5 crore)</f>
        <v>#ERROR!</v>
      </c>
    </row>
    <row r="87">
      <c r="BO87" s="183" t="s">
        <v>270</v>
      </c>
    </row>
  </sheetData>
  <mergeCells count="88">
    <mergeCell ref="AI51:AP51"/>
    <mergeCell ref="AI52:AP52"/>
    <mergeCell ref="AA53:AE53"/>
    <mergeCell ref="AI53:AP53"/>
    <mergeCell ref="AY53:BD53"/>
    <mergeCell ref="AA54:AE54"/>
    <mergeCell ref="AY54:BD54"/>
    <mergeCell ref="AI54:AP54"/>
    <mergeCell ref="AI55:AP55"/>
    <mergeCell ref="AY55:BD55"/>
    <mergeCell ref="AA56:AE56"/>
    <mergeCell ref="AI56:AP56"/>
    <mergeCell ref="AY56:BD56"/>
    <mergeCell ref="AI57:AP57"/>
    <mergeCell ref="AA57:AE57"/>
    <mergeCell ref="AA58:AE58"/>
    <mergeCell ref="AI58:AP58"/>
    <mergeCell ref="AY58:BD58"/>
    <mergeCell ref="AA59:AE59"/>
    <mergeCell ref="AY59:BD59"/>
    <mergeCell ref="AA60:AE60"/>
    <mergeCell ref="AY60:BD60"/>
    <mergeCell ref="AI59:AP59"/>
    <mergeCell ref="AI60:AP60"/>
    <mergeCell ref="AA62:AE62"/>
    <mergeCell ref="AA63:AE63"/>
    <mergeCell ref="AY63:BD63"/>
    <mergeCell ref="AY64:BD64"/>
    <mergeCell ref="AY65:BD65"/>
    <mergeCell ref="AA69:AE69"/>
    <mergeCell ref="AA70:AE70"/>
    <mergeCell ref="AA71:AE71"/>
    <mergeCell ref="AA72:AE72"/>
    <mergeCell ref="AY72:BD72"/>
    <mergeCell ref="AY73:BD73"/>
    <mergeCell ref="AY74:BD74"/>
    <mergeCell ref="AA64:AE64"/>
    <mergeCell ref="AA66:AE66"/>
    <mergeCell ref="AY66:BD66"/>
    <mergeCell ref="AA67:AE67"/>
    <mergeCell ref="AA68:AE68"/>
    <mergeCell ref="AY68:BD68"/>
    <mergeCell ref="AY69:BD69"/>
    <mergeCell ref="AI35:AP35"/>
    <mergeCell ref="AI36:AP36"/>
    <mergeCell ref="AI39:AP39"/>
    <mergeCell ref="AI42:AP42"/>
    <mergeCell ref="AI43:AP43"/>
    <mergeCell ref="AI44:AP44"/>
    <mergeCell ref="AI45:AP45"/>
    <mergeCell ref="B2:E2"/>
    <mergeCell ref="AI31:AP31"/>
    <mergeCell ref="AI32:AP32"/>
    <mergeCell ref="AI33:AP33"/>
    <mergeCell ref="AI34:AP34"/>
    <mergeCell ref="N35:R35"/>
    <mergeCell ref="N36:R36"/>
    <mergeCell ref="N37:R37"/>
    <mergeCell ref="AI37:AP37"/>
    <mergeCell ref="N38:R38"/>
    <mergeCell ref="AI38:AP38"/>
    <mergeCell ref="M40:S40"/>
    <mergeCell ref="AI40:AP40"/>
    <mergeCell ref="AI41:AP41"/>
    <mergeCell ref="M41:S41"/>
    <mergeCell ref="M42:S42"/>
    <mergeCell ref="AY43:BD43"/>
    <mergeCell ref="AY44:BD44"/>
    <mergeCell ref="AY45:BD45"/>
    <mergeCell ref="AY46:BD46"/>
    <mergeCell ref="AY47:BD47"/>
    <mergeCell ref="N47:U47"/>
    <mergeCell ref="N48:U48"/>
    <mergeCell ref="AA48:AE48"/>
    <mergeCell ref="AI48:AP48"/>
    <mergeCell ref="AY48:BD48"/>
    <mergeCell ref="AI49:AP49"/>
    <mergeCell ref="AY49:BD49"/>
    <mergeCell ref="N49:U49"/>
    <mergeCell ref="N50:U50"/>
    <mergeCell ref="AA50:AE50"/>
    <mergeCell ref="AI50:AP50"/>
    <mergeCell ref="AY50:BD50"/>
    <mergeCell ref="AA51:AE51"/>
    <mergeCell ref="AA52:AE52"/>
    <mergeCell ref="AY52:BD52"/>
    <mergeCell ref="AY70:BD70"/>
    <mergeCell ref="AY71:BD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8.86"/>
    <col customWidth="1" min="3" max="3" width="12.14"/>
    <col customWidth="1" min="4" max="4" width="33.29"/>
    <col customWidth="1" min="5" max="5" width="15.14"/>
    <col customWidth="1" min="6" max="6" width="21.71"/>
    <col customWidth="1" min="7" max="7" width="12.14"/>
    <col customWidth="1" min="8" max="8" width="15.57"/>
    <col customWidth="1" min="9" max="9" width="20.57"/>
    <col customWidth="1" min="10" max="10" width="17.86"/>
    <col customWidth="1" min="12" max="12" width="16.71"/>
    <col customWidth="1" min="13" max="13" width="28.43"/>
    <col customWidth="1" min="14" max="14" width="18.29"/>
    <col customWidth="1" min="15" max="15" width="19.0"/>
    <col customWidth="1" min="16" max="16" width="24.71"/>
  </cols>
  <sheetData>
    <row r="1" ht="13.5" customHeight="1">
      <c r="A1" s="185" t="s">
        <v>271</v>
      </c>
      <c r="L1" s="186"/>
      <c r="M1" s="187" t="s">
        <v>272</v>
      </c>
    </row>
    <row r="2" ht="13.5" customHeight="1">
      <c r="A2" s="188"/>
      <c r="B2" s="189" t="s">
        <v>273</v>
      </c>
      <c r="C2" s="190" t="s">
        <v>274</v>
      </c>
      <c r="D2" s="189" t="s">
        <v>275</v>
      </c>
      <c r="E2" s="190" t="s">
        <v>276</v>
      </c>
      <c r="F2" s="190"/>
      <c r="G2" s="190" t="s">
        <v>277</v>
      </c>
      <c r="H2" s="188" t="s">
        <v>278</v>
      </c>
      <c r="I2" s="188" t="s">
        <v>279</v>
      </c>
      <c r="J2" s="190" t="s">
        <v>280</v>
      </c>
      <c r="L2" s="191" t="s">
        <v>281</v>
      </c>
    </row>
    <row r="3" ht="13.5" customHeight="1">
      <c r="A3" s="192">
        <v>2020.0</v>
      </c>
      <c r="B3" s="193">
        <v>5058.0</v>
      </c>
      <c r="C3" s="194"/>
      <c r="D3" s="193">
        <v>-36.0</v>
      </c>
      <c r="E3" s="194"/>
      <c r="F3" s="194"/>
      <c r="G3" s="194"/>
      <c r="H3" s="195"/>
      <c r="I3" s="195"/>
      <c r="J3" s="194"/>
      <c r="L3" s="196" t="s">
        <v>282</v>
      </c>
    </row>
    <row r="4" ht="13.5" customHeight="1">
      <c r="A4" s="192">
        <v>2021.0</v>
      </c>
      <c r="B4" s="193">
        <v>4437.0</v>
      </c>
      <c r="C4" s="194">
        <f t="shared" ref="C4:C6" si="1">(B4-B3)/B3</f>
        <v>-0.1227758007</v>
      </c>
      <c r="D4" s="193">
        <v>222.0</v>
      </c>
      <c r="E4" s="194">
        <f t="shared" ref="E4:E6" si="2">(D4-D3)/ABS(D3)</f>
        <v>7.166666667</v>
      </c>
      <c r="F4" s="194"/>
      <c r="G4" s="194">
        <v>7.16</v>
      </c>
      <c r="H4" s="197">
        <v>1650.0</v>
      </c>
      <c r="I4" s="195">
        <v>2537.0</v>
      </c>
      <c r="J4" s="194">
        <f t="shared" ref="J4:J6" si="3">H4/I4</f>
        <v>0.650374458</v>
      </c>
      <c r="L4" s="186"/>
    </row>
    <row r="5" ht="13.5" customHeight="1">
      <c r="A5" s="192">
        <v>2022.0</v>
      </c>
      <c r="B5" s="193">
        <v>4713.0</v>
      </c>
      <c r="C5" s="194">
        <f t="shared" si="1"/>
        <v>0.06220419202</v>
      </c>
      <c r="D5" s="193">
        <v>39.0</v>
      </c>
      <c r="E5" s="194">
        <f t="shared" si="2"/>
        <v>-0.8243243243</v>
      </c>
      <c r="F5" s="194"/>
      <c r="G5" s="194">
        <v>1.26</v>
      </c>
      <c r="H5" s="197">
        <v>2381.0</v>
      </c>
      <c r="I5" s="195">
        <v>2689.0</v>
      </c>
      <c r="J5" s="194">
        <f t="shared" si="3"/>
        <v>0.8854592785</v>
      </c>
      <c r="L5" s="186"/>
      <c r="M5" s="198" t="s">
        <v>283</v>
      </c>
      <c r="N5" s="199"/>
      <c r="O5" s="199"/>
      <c r="P5" s="199"/>
      <c r="Q5" s="199"/>
      <c r="R5" s="199"/>
    </row>
    <row r="6" ht="13.5" customHeight="1">
      <c r="A6" s="192">
        <v>2023.0</v>
      </c>
      <c r="B6" s="193">
        <v>5381.0</v>
      </c>
      <c r="C6" s="194">
        <f t="shared" si="1"/>
        <v>0.1417356249</v>
      </c>
      <c r="D6" s="193">
        <v>-189.0</v>
      </c>
      <c r="E6" s="194">
        <f t="shared" si="2"/>
        <v>-5.846153846</v>
      </c>
      <c r="F6" s="194"/>
      <c r="G6" s="194">
        <v>-6.08</v>
      </c>
      <c r="H6" s="197">
        <v>3198.0</v>
      </c>
      <c r="I6" s="195">
        <v>2775.0</v>
      </c>
      <c r="J6" s="194">
        <f t="shared" si="3"/>
        <v>1.152432432</v>
      </c>
      <c r="L6" s="186"/>
      <c r="M6" s="199" t="s">
        <v>284</v>
      </c>
      <c r="N6" s="199"/>
      <c r="O6" s="199"/>
      <c r="P6" s="199"/>
      <c r="Q6" s="199"/>
      <c r="R6" s="199"/>
    </row>
    <row r="7" ht="13.5" customHeight="1">
      <c r="A7" s="192"/>
      <c r="B7" s="200" t="s">
        <v>285</v>
      </c>
      <c r="C7" s="201">
        <f>AVERAGE(C4:C6)</f>
        <v>0.02705467206</v>
      </c>
      <c r="D7" s="200" t="s">
        <v>286</v>
      </c>
      <c r="E7" s="201">
        <f>AVERAGE(E4:E6)</f>
        <v>0.1653961654</v>
      </c>
      <c r="F7" s="201" t="s">
        <v>287</v>
      </c>
      <c r="G7" s="201">
        <f>AVERAGE(G4:G6)</f>
        <v>0.78</v>
      </c>
      <c r="H7" s="192"/>
      <c r="I7" s="192" t="s">
        <v>288</v>
      </c>
      <c r="J7" s="201">
        <f>AVERAGE(J4:J6)</f>
        <v>0.896088723</v>
      </c>
      <c r="L7" s="186"/>
      <c r="M7" s="199" t="s">
        <v>289</v>
      </c>
      <c r="N7" s="199"/>
      <c r="O7" s="199"/>
      <c r="P7" s="199"/>
      <c r="Q7" s="199"/>
      <c r="R7" s="199"/>
    </row>
    <row r="8" ht="13.5" customHeight="1">
      <c r="A8" s="192"/>
      <c r="B8" s="200" t="s">
        <v>290</v>
      </c>
      <c r="C8" s="201">
        <f>AVERAGE($C$7,$C$18,$C$29,$C$40)</f>
        <v>0.1289459588</v>
      </c>
      <c r="D8" s="200" t="s">
        <v>291</v>
      </c>
      <c r="E8" s="201">
        <f>AVERAGE($E$7,$E$18,$E$29,$E$40)</f>
        <v>0.1669908972</v>
      </c>
      <c r="F8" s="201" t="s">
        <v>292</v>
      </c>
      <c r="G8" s="201">
        <f>AVERAGE($G$7,$G$18,$G$29,$G$40)</f>
        <v>79.25916667</v>
      </c>
      <c r="H8" s="192"/>
      <c r="I8" s="192" t="s">
        <v>293</v>
      </c>
      <c r="J8" s="201">
        <f>AVERAGE($J$7,$J$18,$J$29,$J$40)</f>
        <v>1.311932443</v>
      </c>
      <c r="L8" s="186"/>
      <c r="M8" s="199" t="s">
        <v>294</v>
      </c>
      <c r="N8" s="199"/>
      <c r="O8" s="199"/>
      <c r="P8" s="199"/>
      <c r="Q8" s="199"/>
      <c r="R8" s="199"/>
    </row>
    <row r="9" ht="13.5" customHeight="1">
      <c r="A9" s="192"/>
      <c r="B9" s="193"/>
      <c r="C9" s="194"/>
      <c r="D9" s="193"/>
      <c r="E9" s="194"/>
      <c r="F9" s="194"/>
      <c r="G9" s="194"/>
      <c r="H9" s="195"/>
      <c r="I9" s="195"/>
      <c r="J9" s="194"/>
      <c r="L9" s="186"/>
      <c r="M9" s="198"/>
      <c r="N9" s="199"/>
      <c r="O9" s="199"/>
      <c r="P9" s="199"/>
      <c r="Q9" s="199"/>
      <c r="R9" s="199"/>
    </row>
    <row r="10" ht="13.5" customHeight="1">
      <c r="A10" s="192"/>
      <c r="B10" s="193"/>
      <c r="C10" s="194"/>
      <c r="D10" s="193"/>
      <c r="E10" s="194"/>
      <c r="F10" s="194"/>
      <c r="G10" s="194"/>
      <c r="H10" s="195"/>
      <c r="I10" s="195"/>
      <c r="J10" s="194"/>
      <c r="L10" s="186"/>
    </row>
    <row r="11" ht="13.5" customHeight="1">
      <c r="A11" s="192"/>
      <c r="B11" s="193"/>
      <c r="C11" s="194"/>
      <c r="D11" s="193"/>
      <c r="E11" s="194"/>
      <c r="F11" s="194"/>
      <c r="G11" s="194"/>
      <c r="H11" s="195"/>
      <c r="I11" s="195"/>
      <c r="J11" s="194"/>
      <c r="L11" s="186"/>
      <c r="M11" s="202" t="s">
        <v>295</v>
      </c>
      <c r="N11" s="202" t="s">
        <v>280</v>
      </c>
      <c r="O11" s="202" t="s">
        <v>296</v>
      </c>
      <c r="P11" s="202" t="s">
        <v>108</v>
      </c>
      <c r="Q11" s="203"/>
    </row>
    <row r="12" ht="13.5" customHeight="1">
      <c r="A12" s="185" t="s">
        <v>297</v>
      </c>
      <c r="L12" s="186"/>
      <c r="M12" s="202" t="s">
        <v>298</v>
      </c>
      <c r="N12" s="203">
        <v>0.8961</v>
      </c>
      <c r="O12" s="204">
        <v>9.06</v>
      </c>
      <c r="P12" s="204">
        <v>0.93</v>
      </c>
      <c r="Q12" s="203"/>
    </row>
    <row r="13" ht="13.5" customHeight="1">
      <c r="A13" s="188"/>
      <c r="B13" s="189" t="s">
        <v>273</v>
      </c>
      <c r="C13" s="190" t="s">
        <v>274</v>
      </c>
      <c r="D13" s="189" t="s">
        <v>275</v>
      </c>
      <c r="E13" s="190" t="s">
        <v>276</v>
      </c>
      <c r="F13" s="190"/>
      <c r="G13" s="190" t="s">
        <v>277</v>
      </c>
      <c r="H13" s="188" t="s">
        <v>278</v>
      </c>
      <c r="I13" s="188" t="s">
        <v>279</v>
      </c>
      <c r="J13" s="190" t="s">
        <v>280</v>
      </c>
      <c r="L13" s="186"/>
      <c r="M13" s="202" t="s">
        <v>299</v>
      </c>
      <c r="N13" s="203">
        <v>1.265</v>
      </c>
      <c r="O13" s="204">
        <v>9.21</v>
      </c>
      <c r="P13" s="204">
        <v>15.44</v>
      </c>
      <c r="Q13" s="203"/>
    </row>
    <row r="14" ht="13.5" customHeight="1">
      <c r="A14" s="192">
        <v>2020.0</v>
      </c>
      <c r="B14" s="193">
        <v>42430.0</v>
      </c>
      <c r="C14" s="194"/>
      <c r="D14" s="193">
        <v>5751.0</v>
      </c>
      <c r="E14" s="194"/>
      <c r="F14" s="194"/>
      <c r="G14" s="194"/>
      <c r="H14" s="195"/>
      <c r="I14" s="195"/>
      <c r="J14" s="194"/>
      <c r="L14" s="186"/>
    </row>
    <row r="15" ht="13.5" customHeight="1">
      <c r="A15" s="192">
        <v>2021.0</v>
      </c>
      <c r="B15" s="193">
        <v>44726.0</v>
      </c>
      <c r="C15" s="194">
        <f t="shared" ref="C15:C17" si="4">(B15-B14)/B14</f>
        <v>0.05411265614</v>
      </c>
      <c r="D15" s="193">
        <v>5462.0</v>
      </c>
      <c r="E15" s="194">
        <f t="shared" ref="E15:E17" si="5">(D15-D14)/ABS(D14)</f>
        <v>-0.05025213006</v>
      </c>
      <c r="F15" s="194"/>
      <c r="G15" s="194">
        <v>199.4</v>
      </c>
      <c r="H15" s="197">
        <v>22992.0</v>
      </c>
      <c r="I15" s="195">
        <v>19587.76</v>
      </c>
      <c r="J15" s="194">
        <f t="shared" ref="J15:J17" si="6">H15/I15</f>
        <v>1.173794247</v>
      </c>
      <c r="L15" s="186"/>
    </row>
    <row r="16" ht="13.5" customHeight="1">
      <c r="A16" s="192">
        <v>2022.0</v>
      </c>
      <c r="B16" s="193">
        <v>52599.0</v>
      </c>
      <c r="C16" s="194">
        <f t="shared" si="4"/>
        <v>0.1760273666</v>
      </c>
      <c r="D16" s="193">
        <v>7334.0</v>
      </c>
      <c r="E16" s="194">
        <f t="shared" si="5"/>
        <v>0.3427316001</v>
      </c>
      <c r="F16" s="194"/>
      <c r="G16" s="194">
        <v>189.26</v>
      </c>
      <c r="H16" s="197">
        <v>18991.0</v>
      </c>
      <c r="I16" s="197">
        <v>19172.0</v>
      </c>
      <c r="J16" s="194">
        <f t="shared" si="6"/>
        <v>0.9905591488</v>
      </c>
      <c r="L16" s="186"/>
      <c r="M16" s="186"/>
      <c r="N16" s="191" t="s">
        <v>300</v>
      </c>
      <c r="O16" s="191" t="s">
        <v>301</v>
      </c>
    </row>
    <row r="17" ht="13.5" customHeight="1">
      <c r="A17" s="192">
        <v>2023.0</v>
      </c>
      <c r="B17" s="193">
        <v>63240.0</v>
      </c>
      <c r="C17" s="194">
        <f t="shared" si="4"/>
        <v>0.2023042263</v>
      </c>
      <c r="D17" s="193">
        <v>5073.0</v>
      </c>
      <c r="E17" s="194">
        <f t="shared" si="5"/>
        <v>-0.3082901554</v>
      </c>
      <c r="F17" s="194"/>
      <c r="G17" s="194">
        <v>254.42</v>
      </c>
      <c r="H17" s="197">
        <v>21864.0</v>
      </c>
      <c r="I17" s="195">
        <v>22248.0</v>
      </c>
      <c r="J17" s="194">
        <f t="shared" si="6"/>
        <v>0.9827400216</v>
      </c>
      <c r="L17" s="186"/>
      <c r="M17" s="192">
        <v>2021.0</v>
      </c>
      <c r="N17" s="186">
        <v>0.6504</v>
      </c>
      <c r="O17" s="194">
        <v>1.2069</v>
      </c>
    </row>
    <row r="18" ht="13.5" customHeight="1">
      <c r="A18" s="192"/>
      <c r="B18" s="200" t="s">
        <v>285</v>
      </c>
      <c r="C18" s="201">
        <f>AVERAGE(C15:C17)</f>
        <v>0.144148083</v>
      </c>
      <c r="D18" s="200" t="s">
        <v>286</v>
      </c>
      <c r="E18" s="201">
        <f>AVERAGE(E15:E17)</f>
        <v>-0.005270228453</v>
      </c>
      <c r="F18" s="201" t="s">
        <v>287</v>
      </c>
      <c r="G18" s="201">
        <f>AVERAGE(G15:G17)</f>
        <v>214.36</v>
      </c>
      <c r="H18" s="192"/>
      <c r="I18" s="192" t="s">
        <v>288</v>
      </c>
      <c r="J18" s="201">
        <f>AVERAGE(J15:J17)</f>
        <v>1.049031139</v>
      </c>
      <c r="L18" s="186"/>
      <c r="M18" s="192">
        <v>2022.0</v>
      </c>
      <c r="N18" s="186">
        <v>0.8855</v>
      </c>
      <c r="O18" s="194">
        <v>1.3966</v>
      </c>
    </row>
    <row r="19" ht="13.5" customHeight="1">
      <c r="A19" s="192"/>
      <c r="B19" s="200" t="s">
        <v>290</v>
      </c>
      <c r="C19" s="201">
        <f>AVERAGE($C$7,$C$18,$C$29,$C$40)</f>
        <v>0.1289459588</v>
      </c>
      <c r="D19" s="200" t="s">
        <v>291</v>
      </c>
      <c r="E19" s="201">
        <f>AVERAGE($E$7,$E$18,$E$29,$E$40)</f>
        <v>0.1669908972</v>
      </c>
      <c r="F19" s="201" t="s">
        <v>292</v>
      </c>
      <c r="G19" s="201">
        <f>AVERAGE($G$7,$G$18,$G$29,$G$40)</f>
        <v>79.25916667</v>
      </c>
      <c r="H19" s="192"/>
      <c r="I19" s="192" t="s">
        <v>293</v>
      </c>
      <c r="J19" s="201">
        <f>AVERAGE($J$7,$J$18,$J$29,$J$40)</f>
        <v>1.311932443</v>
      </c>
      <c r="L19" s="186"/>
      <c r="M19" s="192">
        <v>2023.0</v>
      </c>
      <c r="N19" s="186">
        <v>1.1524</v>
      </c>
      <c r="O19" s="194">
        <v>1.3323</v>
      </c>
    </row>
    <row r="20" ht="13.5" customHeight="1">
      <c r="A20" s="192"/>
      <c r="B20" s="193"/>
      <c r="C20" s="194"/>
      <c r="D20" s="193"/>
      <c r="E20" s="194"/>
      <c r="F20" s="194"/>
      <c r="G20" s="194"/>
      <c r="H20" s="195"/>
      <c r="I20" s="195"/>
      <c r="J20" s="194"/>
      <c r="L20" s="186"/>
    </row>
    <row r="21" ht="13.5" customHeight="1">
      <c r="A21" s="192"/>
      <c r="B21" s="193"/>
      <c r="C21" s="194"/>
      <c r="D21" s="193"/>
      <c r="E21" s="194"/>
      <c r="F21" s="194"/>
      <c r="G21" s="194"/>
      <c r="H21" s="195"/>
      <c r="I21" s="195"/>
      <c r="J21" s="194"/>
      <c r="L21" s="186"/>
    </row>
    <row r="22" ht="13.5" customHeight="1">
      <c r="A22" s="192"/>
      <c r="B22" s="193"/>
      <c r="C22" s="194"/>
      <c r="D22" s="193"/>
      <c r="E22" s="194"/>
      <c r="F22" s="194"/>
      <c r="G22" s="194"/>
      <c r="H22" s="195"/>
      <c r="I22" s="195"/>
      <c r="J22" s="194"/>
      <c r="L22" s="186"/>
    </row>
    <row r="23" ht="13.5" customHeight="1">
      <c r="A23" s="185" t="s">
        <v>302</v>
      </c>
      <c r="L23" s="186"/>
    </row>
    <row r="24" ht="13.5" customHeight="1">
      <c r="A24" s="188"/>
      <c r="B24" s="189" t="s">
        <v>273</v>
      </c>
      <c r="C24" s="190" t="s">
        <v>274</v>
      </c>
      <c r="D24" s="189" t="s">
        <v>275</v>
      </c>
      <c r="E24" s="190" t="s">
        <v>276</v>
      </c>
      <c r="F24" s="190"/>
      <c r="G24" s="190" t="s">
        <v>277</v>
      </c>
      <c r="H24" s="188" t="s">
        <v>278</v>
      </c>
      <c r="I24" s="188" t="s">
        <v>279</v>
      </c>
      <c r="J24" s="190" t="s">
        <v>280</v>
      </c>
      <c r="L24" s="186"/>
    </row>
    <row r="25" ht="13.5" customHeight="1">
      <c r="A25" s="192">
        <v>2020.0</v>
      </c>
      <c r="B25" s="193">
        <v>11743.86</v>
      </c>
      <c r="C25" s="194"/>
      <c r="D25" s="193">
        <v>1790.1</v>
      </c>
      <c r="E25" s="194"/>
      <c r="F25" s="194"/>
      <c r="G25" s="194"/>
      <c r="H25" s="195"/>
      <c r="I25" s="195"/>
      <c r="J25" s="194"/>
      <c r="L25" s="186"/>
    </row>
    <row r="26" ht="13.5" customHeight="1">
      <c r="A26" s="192">
        <v>2021.0</v>
      </c>
      <c r="B26" s="193">
        <v>14250.59</v>
      </c>
      <c r="C26" s="194">
        <f t="shared" ref="C26:C28" si="7">(B26-B25)/B25</f>
        <v>0.2134502625</v>
      </c>
      <c r="D26" s="193">
        <v>2080.54</v>
      </c>
      <c r="E26" s="194">
        <f t="shared" ref="E26:E28" si="8">(D26-D25)/D25</f>
        <v>0.1622479191</v>
      </c>
      <c r="F26" s="194"/>
      <c r="G26" s="194">
        <v>10.33</v>
      </c>
      <c r="H26" s="195">
        <v>6774.0</v>
      </c>
      <c r="I26" s="195">
        <v>5357.0</v>
      </c>
      <c r="J26" s="194">
        <f t="shared" ref="J26:J28" si="9">H26/I26</f>
        <v>1.26451372</v>
      </c>
      <c r="L26" s="186"/>
    </row>
    <row r="27" ht="13.5" customHeight="1">
      <c r="A27" s="192">
        <v>2022.0</v>
      </c>
      <c r="B27" s="193">
        <v>20937.7</v>
      </c>
      <c r="C27" s="194">
        <f t="shared" si="7"/>
        <v>0.4692514485</v>
      </c>
      <c r="D27" s="193">
        <v>2553.49</v>
      </c>
      <c r="E27" s="194">
        <f t="shared" si="8"/>
        <v>0.2273207917</v>
      </c>
      <c r="F27" s="194"/>
      <c r="G27" s="194">
        <v>12.86</v>
      </c>
      <c r="H27" s="195">
        <v>10876.0</v>
      </c>
      <c r="I27" s="195">
        <v>5436.0</v>
      </c>
      <c r="J27" s="194">
        <f t="shared" si="9"/>
        <v>2.000735835</v>
      </c>
      <c r="L27" s="186"/>
    </row>
    <row r="28" ht="13.5" customHeight="1">
      <c r="A28" s="192">
        <v>2023.0</v>
      </c>
      <c r="B28" s="193">
        <v>18771.97</v>
      </c>
      <c r="C28" s="194">
        <f t="shared" si="7"/>
        <v>-0.1034368627</v>
      </c>
      <c r="D28" s="193">
        <v>2334.69</v>
      </c>
      <c r="E28" s="194">
        <f t="shared" si="8"/>
        <v>-0.08568664847</v>
      </c>
      <c r="F28" s="194"/>
      <c r="G28" s="194">
        <v>11.74</v>
      </c>
      <c r="H28" s="195">
        <v>11246.0</v>
      </c>
      <c r="I28" s="195">
        <v>6423.0</v>
      </c>
      <c r="J28" s="194">
        <f t="shared" si="9"/>
        <v>1.75089522</v>
      </c>
      <c r="L28" s="186"/>
    </row>
    <row r="29" ht="13.5" customHeight="1">
      <c r="A29" s="192"/>
      <c r="B29" s="200" t="s">
        <v>285</v>
      </c>
      <c r="C29" s="201">
        <f>AVERAGE(C26:C28)</f>
        <v>0.1930882828</v>
      </c>
      <c r="D29" s="200" t="s">
        <v>286</v>
      </c>
      <c r="E29" s="201">
        <f>AVERAGE(E26:E28)</f>
        <v>0.1012940208</v>
      </c>
      <c r="F29" s="201" t="s">
        <v>287</v>
      </c>
      <c r="G29" s="201">
        <f>AVERAGE(G26:G28)</f>
        <v>11.64333333</v>
      </c>
      <c r="H29" s="192"/>
      <c r="I29" s="192" t="s">
        <v>288</v>
      </c>
      <c r="J29" s="201">
        <f>AVERAGE(J26:J28)</f>
        <v>1.672048259</v>
      </c>
      <c r="L29" s="186"/>
    </row>
    <row r="30" ht="13.5" customHeight="1">
      <c r="A30" s="192"/>
      <c r="B30" s="200" t="s">
        <v>290</v>
      </c>
      <c r="C30" s="201">
        <f>AVERAGE($C$7,$C$18,$C$29,$C$40)</f>
        <v>0.1289459588</v>
      </c>
      <c r="D30" s="200" t="s">
        <v>291</v>
      </c>
      <c r="E30" s="201">
        <f>AVERAGE($E$7,$E$18,$E$29,$E$40)</f>
        <v>0.1669908972</v>
      </c>
      <c r="F30" s="201" t="s">
        <v>292</v>
      </c>
      <c r="G30" s="201">
        <f>AVERAGE($G$7,$G$18,$G$29,$G$40)</f>
        <v>79.25916667</v>
      </c>
      <c r="H30" s="192"/>
      <c r="I30" s="192" t="s">
        <v>293</v>
      </c>
      <c r="J30" s="201">
        <f>AVERAGE($J$7,$J$18,$J$29,$J$40)</f>
        <v>1.311932443</v>
      </c>
      <c r="L30" s="186"/>
    </row>
    <row r="31" ht="13.5" customHeight="1">
      <c r="A31" s="192"/>
      <c r="B31" s="193"/>
      <c r="C31" s="194"/>
      <c r="D31" s="193"/>
      <c r="E31" s="194"/>
      <c r="F31" s="194"/>
      <c r="G31" s="194"/>
      <c r="H31" s="195"/>
      <c r="I31" s="195"/>
      <c r="J31" s="194"/>
      <c r="L31" s="186"/>
    </row>
    <row r="32" ht="13.5" customHeight="1">
      <c r="A32" s="192"/>
      <c r="B32" s="193"/>
      <c r="C32" s="194"/>
      <c r="D32" s="193"/>
      <c r="E32" s="194"/>
      <c r="F32" s="194"/>
      <c r="G32" s="194"/>
      <c r="H32" s="195"/>
      <c r="I32" s="195"/>
      <c r="J32" s="194"/>
      <c r="L32" s="186"/>
    </row>
    <row r="33" ht="13.5" customHeight="1">
      <c r="A33" s="192"/>
      <c r="B33" s="193"/>
      <c r="C33" s="194"/>
      <c r="D33" s="193"/>
      <c r="E33" s="194"/>
      <c r="F33" s="194"/>
      <c r="G33" s="194"/>
      <c r="H33" s="195"/>
      <c r="I33" s="195"/>
      <c r="J33" s="194"/>
      <c r="L33" s="186"/>
    </row>
    <row r="34" ht="13.5" customHeight="1">
      <c r="A34" s="185" t="s">
        <v>303</v>
      </c>
      <c r="L34" s="186"/>
    </row>
    <row r="35" ht="13.5" customHeight="1">
      <c r="A35" s="188"/>
      <c r="B35" s="189" t="s">
        <v>273</v>
      </c>
      <c r="C35" s="190" t="s">
        <v>274</v>
      </c>
      <c r="D35" s="189" t="s">
        <v>275</v>
      </c>
      <c r="E35" s="190" t="s">
        <v>276</v>
      </c>
      <c r="F35" s="190"/>
      <c r="G35" s="190" t="s">
        <v>277</v>
      </c>
      <c r="H35" s="188" t="s">
        <v>278</v>
      </c>
      <c r="I35" s="188" t="s">
        <v>279</v>
      </c>
      <c r="J35" s="190" t="s">
        <v>280</v>
      </c>
      <c r="L35" s="186"/>
    </row>
    <row r="36" ht="13.5" customHeight="1">
      <c r="A36" s="192">
        <v>2020.0</v>
      </c>
      <c r="B36" s="193">
        <v>13988.52</v>
      </c>
      <c r="C36" s="194"/>
      <c r="D36" s="193">
        <v>1400.4</v>
      </c>
      <c r="E36" s="194"/>
      <c r="F36" s="194"/>
      <c r="G36" s="194"/>
      <c r="H36" s="195"/>
      <c r="I36" s="195"/>
      <c r="J36" s="194"/>
      <c r="L36" s="186"/>
    </row>
    <row r="37" ht="13.5" customHeight="1">
      <c r="A37" s="192">
        <v>2021.0</v>
      </c>
      <c r="B37" s="193">
        <v>16356.11</v>
      </c>
      <c r="C37" s="194">
        <f t="shared" ref="C37:C39" si="10">(B37-B36)/B36</f>
        <v>0.1692523584</v>
      </c>
      <c r="D37" s="193">
        <v>1820.27</v>
      </c>
      <c r="E37" s="194">
        <f t="shared" ref="E37:E39" si="11">(D37-D36)/D36</f>
        <v>0.2998214796</v>
      </c>
      <c r="F37" s="194"/>
      <c r="G37" s="194">
        <v>99.21</v>
      </c>
      <c r="H37" s="197">
        <v>8330.0</v>
      </c>
      <c r="I37" s="197">
        <v>4790.0</v>
      </c>
      <c r="J37" s="205">
        <f t="shared" ref="J37:J39" si="12">H37/I37</f>
        <v>1.739039666</v>
      </c>
      <c r="L37" s="186"/>
    </row>
    <row r="38" ht="13.5" customHeight="1">
      <c r="A38" s="192">
        <v>2022.0</v>
      </c>
      <c r="B38" s="193">
        <v>22547.15</v>
      </c>
      <c r="C38" s="194">
        <f t="shared" si="10"/>
        <v>0.3785154294</v>
      </c>
      <c r="D38" s="193">
        <v>869.91</v>
      </c>
      <c r="E38" s="194">
        <f t="shared" si="11"/>
        <v>-0.52209837</v>
      </c>
      <c r="F38" s="194"/>
      <c r="G38" s="194">
        <v>47.13</v>
      </c>
      <c r="H38" s="195">
        <v>10246.0</v>
      </c>
      <c r="I38" s="206">
        <v>5993.0</v>
      </c>
      <c r="J38" s="194">
        <f t="shared" si="12"/>
        <v>1.709661271</v>
      </c>
      <c r="L38" s="186"/>
    </row>
    <row r="39" ht="13.5" customHeight="1">
      <c r="A39" s="192">
        <v>2023.0</v>
      </c>
      <c r="B39" s="193">
        <v>20443.74</v>
      </c>
      <c r="C39" s="194">
        <f t="shared" si="10"/>
        <v>-0.09328939578</v>
      </c>
      <c r="D39" s="193">
        <v>2124.24</v>
      </c>
      <c r="E39" s="194">
        <f t="shared" si="11"/>
        <v>1.441907784</v>
      </c>
      <c r="F39" s="194"/>
      <c r="G39" s="194">
        <v>124.42</v>
      </c>
      <c r="H39" s="195">
        <v>8124.0</v>
      </c>
      <c r="I39" s="195">
        <v>5630.0</v>
      </c>
      <c r="J39" s="194">
        <f t="shared" si="12"/>
        <v>1.442984014</v>
      </c>
      <c r="L39" s="186"/>
    </row>
    <row r="40" ht="13.5" customHeight="1">
      <c r="A40" s="192"/>
      <c r="B40" s="200" t="s">
        <v>285</v>
      </c>
      <c r="C40" s="201">
        <f>AVERAGE(C37:C39)</f>
        <v>0.1514927973</v>
      </c>
      <c r="D40" s="200" t="s">
        <v>286</v>
      </c>
      <c r="E40" s="201">
        <f>AVERAGE(E37:E39)</f>
        <v>0.406543631</v>
      </c>
      <c r="F40" s="201" t="s">
        <v>287</v>
      </c>
      <c r="G40" s="201">
        <f>AVERAGE(G37:G39)</f>
        <v>90.25333333</v>
      </c>
      <c r="H40" s="192"/>
      <c r="I40" s="192" t="s">
        <v>288</v>
      </c>
      <c r="J40" s="201">
        <f>AVERAGE(J37:J39)</f>
        <v>1.630561651</v>
      </c>
      <c r="L40" s="186"/>
    </row>
    <row r="41" ht="13.5" customHeight="1">
      <c r="A41" s="192"/>
      <c r="B41" s="200" t="s">
        <v>290</v>
      </c>
      <c r="C41" s="201">
        <f>AVERAGE($C$7,$C$18,$C$29,$C$40)</f>
        <v>0.1289459588</v>
      </c>
      <c r="D41" s="200" t="s">
        <v>291</v>
      </c>
      <c r="E41" s="201">
        <f>AVERAGE($E$7,$E$18,$E$29,$E$40)</f>
        <v>0.1669908972</v>
      </c>
      <c r="F41" s="201" t="s">
        <v>292</v>
      </c>
      <c r="G41" s="201">
        <f>AVERAGE($G$7,$G$18,$G$29,$G$40)</f>
        <v>79.25916667</v>
      </c>
      <c r="H41" s="192"/>
      <c r="I41" s="192" t="s">
        <v>293</v>
      </c>
      <c r="J41" s="201">
        <f>AVERAGE($J$7,$J$18,$J$29,$J$40)</f>
        <v>1.311932443</v>
      </c>
      <c r="L41" s="186"/>
    </row>
    <row r="42" ht="13.5" customHeight="1">
      <c r="A42" s="192"/>
      <c r="B42" s="193"/>
      <c r="C42" s="194"/>
      <c r="D42" s="193"/>
      <c r="E42" s="194"/>
      <c r="F42" s="194"/>
      <c r="G42" s="194"/>
      <c r="H42" s="195"/>
      <c r="I42" s="195"/>
      <c r="J42" s="194"/>
      <c r="L42" s="186"/>
    </row>
    <row r="43" ht="13.5" customHeight="1">
      <c r="A43" s="192"/>
      <c r="B43" s="193"/>
      <c r="C43" s="194"/>
      <c r="D43" s="193"/>
      <c r="E43" s="194"/>
      <c r="F43" s="194"/>
      <c r="G43" s="194"/>
      <c r="H43" s="195"/>
      <c r="I43" s="195"/>
      <c r="J43" s="194"/>
      <c r="L43" s="186"/>
    </row>
    <row r="44" ht="13.5" customHeight="1">
      <c r="A44" s="192" t="s">
        <v>304</v>
      </c>
      <c r="B44" s="207" t="s">
        <v>305</v>
      </c>
      <c r="C44" s="194"/>
      <c r="D44" s="193"/>
      <c r="E44" s="194"/>
      <c r="F44" s="194"/>
      <c r="G44" s="194"/>
      <c r="H44" s="195"/>
      <c r="I44" s="195"/>
      <c r="J44" s="194"/>
      <c r="L44" s="186"/>
    </row>
    <row r="45" ht="13.5" customHeight="1">
      <c r="A45" s="192" t="s">
        <v>298</v>
      </c>
      <c r="B45" s="207">
        <v>0.424299</v>
      </c>
      <c r="C45" s="194"/>
      <c r="D45" s="193"/>
      <c r="E45" s="194"/>
      <c r="F45" s="194"/>
      <c r="G45" s="194"/>
      <c r="H45" s="195"/>
      <c r="I45" s="195"/>
      <c r="J45" s="194"/>
      <c r="L45" s="186"/>
    </row>
    <row r="46" ht="13.5" customHeight="1">
      <c r="A46" s="192" t="s">
        <v>297</v>
      </c>
      <c r="B46" s="207">
        <v>0.227696</v>
      </c>
      <c r="C46" s="194"/>
      <c r="D46" s="193"/>
      <c r="E46" s="194"/>
      <c r="F46" s="194"/>
      <c r="G46" s="194"/>
      <c r="H46" s="195"/>
      <c r="I46" s="195"/>
      <c r="J46" s="194"/>
      <c r="L46" s="186"/>
    </row>
    <row r="47" ht="13.5" customHeight="1">
      <c r="A47" s="192" t="s">
        <v>302</v>
      </c>
      <c r="B47" s="207">
        <v>0.344584</v>
      </c>
      <c r="C47" s="194"/>
      <c r="D47" s="193"/>
      <c r="E47" s="194"/>
      <c r="F47" s="194"/>
      <c r="G47" s="194"/>
      <c r="H47" s="195"/>
      <c r="I47" s="195"/>
      <c r="J47" s="194"/>
      <c r="L47" s="186"/>
    </row>
    <row r="48" ht="13.5" customHeight="1">
      <c r="A48" s="192" t="s">
        <v>306</v>
      </c>
      <c r="B48" s="207">
        <v>0.290393</v>
      </c>
      <c r="C48" s="194"/>
      <c r="D48" s="193"/>
      <c r="E48" s="194"/>
      <c r="F48" s="194"/>
      <c r="G48" s="194"/>
      <c r="H48" s="195"/>
      <c r="I48" s="195"/>
      <c r="J48" s="194"/>
      <c r="L48" s="186"/>
    </row>
    <row r="49" ht="13.5" customHeight="1">
      <c r="A49" s="192" t="s">
        <v>307</v>
      </c>
      <c r="B49" s="207">
        <f>AVERAGE(B45:B48)</f>
        <v>0.321743</v>
      </c>
      <c r="C49" s="194"/>
      <c r="D49" s="193"/>
      <c r="E49" s="194"/>
      <c r="F49" s="194"/>
      <c r="G49" s="194"/>
      <c r="H49" s="195"/>
      <c r="I49" s="195"/>
      <c r="J49" s="194"/>
      <c r="L49" s="186"/>
    </row>
    <row r="50" ht="13.5" customHeight="1">
      <c r="A50" s="208"/>
      <c r="B50" s="209"/>
      <c r="C50" s="210"/>
      <c r="D50" s="209"/>
      <c r="E50" s="210"/>
      <c r="F50" s="210"/>
      <c r="G50" s="210"/>
      <c r="H50" s="211"/>
      <c r="I50" s="211"/>
      <c r="J50" s="210"/>
      <c r="L50" s="202" t="s">
        <v>308</v>
      </c>
      <c r="M50" s="202">
        <v>2.0</v>
      </c>
    </row>
    <row r="51" ht="13.5" customHeight="1">
      <c r="A51" s="208"/>
      <c r="B51" s="209"/>
      <c r="C51" s="210"/>
      <c r="D51" s="209"/>
      <c r="E51" s="210"/>
      <c r="F51" s="210"/>
      <c r="G51" s="210"/>
      <c r="H51" s="211"/>
      <c r="I51" s="211"/>
      <c r="J51" s="210"/>
      <c r="L51" s="202" t="s">
        <v>309</v>
      </c>
      <c r="M51" s="198" t="s">
        <v>310</v>
      </c>
    </row>
    <row r="52" ht="13.5" customHeight="1">
      <c r="A52" s="208" t="s">
        <v>307</v>
      </c>
      <c r="B52" s="209"/>
      <c r="C52" s="210"/>
      <c r="D52" s="209"/>
      <c r="E52" s="210"/>
      <c r="F52" s="210"/>
      <c r="G52" s="210"/>
      <c r="H52" s="211"/>
      <c r="I52" s="211"/>
      <c r="J52" s="210"/>
      <c r="M52" s="212" t="s">
        <v>311</v>
      </c>
    </row>
    <row r="53" ht="13.5" customHeight="1">
      <c r="A53" s="186"/>
      <c r="B53" s="200" t="s">
        <v>274</v>
      </c>
      <c r="C53" s="201" t="s">
        <v>276</v>
      </c>
      <c r="D53" s="200" t="s">
        <v>277</v>
      </c>
      <c r="E53" s="201" t="s">
        <v>280</v>
      </c>
      <c r="F53" s="210"/>
      <c r="G53" s="210"/>
      <c r="H53" s="211"/>
      <c r="I53" s="211"/>
      <c r="J53" s="210"/>
      <c r="L53" s="186"/>
    </row>
    <row r="54" ht="13.5" customHeight="1">
      <c r="A54" s="192">
        <v>2021.0</v>
      </c>
      <c r="B54" s="194">
        <f t="shared" ref="B54:B56" si="13">AVERAGE(C4,C15,C26,C37)</f>
        <v>0.07850986908</v>
      </c>
      <c r="C54" s="194">
        <f t="shared" ref="C54:C56" si="14">AVERAGE(E4,E15,E26,E37)</f>
        <v>1.894620984</v>
      </c>
      <c r="D54" s="194">
        <f t="shared" ref="D54:D56" si="15">AVERAGE(G4,G15,G26,G37)</f>
        <v>79.025</v>
      </c>
      <c r="E54" s="194">
        <f t="shared" ref="E54:E56" si="16">AVERAGE(J4,J15,J26,J37)</f>
        <v>1.206930523</v>
      </c>
      <c r="F54" s="210"/>
      <c r="G54" s="210"/>
      <c r="H54" s="211"/>
      <c r="I54" s="211"/>
      <c r="J54" s="210"/>
      <c r="L54" s="186"/>
    </row>
    <row r="55" ht="13.5" customHeight="1">
      <c r="A55" s="192">
        <v>2022.0</v>
      </c>
      <c r="B55" s="194">
        <f t="shared" si="13"/>
        <v>0.2714996091</v>
      </c>
      <c r="C55" s="194">
        <f t="shared" si="14"/>
        <v>-0.1940925756</v>
      </c>
      <c r="D55" s="194">
        <f t="shared" si="15"/>
        <v>62.6275</v>
      </c>
      <c r="E55" s="194">
        <f t="shared" si="16"/>
        <v>1.396603883</v>
      </c>
      <c r="F55" s="210"/>
      <c r="G55" s="210"/>
      <c r="H55" s="211"/>
      <c r="I55" s="211"/>
      <c r="J55" s="210"/>
      <c r="L55" s="186"/>
    </row>
    <row r="56" ht="13.5" customHeight="1">
      <c r="A56" s="192">
        <v>2023.0</v>
      </c>
      <c r="B56" s="194">
        <f t="shared" si="13"/>
        <v>0.03682839818</v>
      </c>
      <c r="C56" s="194">
        <f t="shared" si="14"/>
        <v>-1.199555717</v>
      </c>
      <c r="D56" s="194">
        <f t="shared" si="15"/>
        <v>96.125</v>
      </c>
      <c r="E56" s="194">
        <f t="shared" si="16"/>
        <v>1.332262922</v>
      </c>
      <c r="F56" s="210"/>
      <c r="G56" s="210"/>
      <c r="H56" s="211"/>
      <c r="I56" s="211"/>
      <c r="J56" s="210"/>
      <c r="L56" s="186"/>
    </row>
    <row r="57" ht="13.5" customHeight="1">
      <c r="A57" s="208"/>
      <c r="B57" s="209"/>
      <c r="C57" s="210"/>
      <c r="D57" s="209"/>
      <c r="E57" s="210"/>
      <c r="F57" s="210"/>
      <c r="G57" s="210"/>
      <c r="H57" s="211"/>
      <c r="I57" s="211"/>
      <c r="J57" s="210"/>
      <c r="L57" s="186"/>
      <c r="M57" s="187" t="s">
        <v>312</v>
      </c>
    </row>
    <row r="58" ht="13.5" customHeight="1">
      <c r="A58" s="208"/>
      <c r="B58" s="209"/>
      <c r="C58" s="210"/>
      <c r="D58" s="209"/>
      <c r="E58" s="210"/>
      <c r="F58" s="210"/>
      <c r="G58" s="210"/>
      <c r="H58" s="211"/>
      <c r="I58" s="211"/>
      <c r="J58" s="210"/>
      <c r="L58" s="191" t="s">
        <v>313</v>
      </c>
    </row>
    <row r="59" ht="13.5" customHeight="1">
      <c r="A59" s="208"/>
      <c r="B59" s="209"/>
      <c r="C59" s="210"/>
      <c r="D59" s="209"/>
      <c r="E59" s="210"/>
      <c r="F59" s="210"/>
      <c r="G59" s="210"/>
      <c r="H59" s="211"/>
      <c r="I59" s="211"/>
      <c r="J59" s="210"/>
      <c r="L59" s="186"/>
    </row>
    <row r="60" ht="13.5" customHeight="1">
      <c r="A60" s="208"/>
      <c r="B60" s="209"/>
      <c r="C60" s="210"/>
      <c r="D60" s="209"/>
      <c r="E60" s="210"/>
      <c r="F60" s="210"/>
      <c r="G60" s="210"/>
      <c r="H60" s="211"/>
      <c r="I60" s="211"/>
      <c r="J60" s="210"/>
      <c r="L60" s="186"/>
      <c r="M60" s="198" t="s">
        <v>283</v>
      </c>
    </row>
    <row r="61" ht="13.5" customHeight="1">
      <c r="A61" s="208"/>
      <c r="B61" s="209"/>
      <c r="C61" s="210"/>
      <c r="D61" s="209"/>
      <c r="E61" s="210"/>
      <c r="F61" s="210"/>
      <c r="G61" s="210"/>
      <c r="H61" s="211"/>
      <c r="I61" s="211"/>
      <c r="J61" s="210"/>
      <c r="L61" s="186"/>
      <c r="M61" s="199" t="s">
        <v>314</v>
      </c>
    </row>
    <row r="62" ht="13.5" customHeight="1">
      <c r="A62" s="208"/>
      <c r="B62" s="209"/>
      <c r="C62" s="210"/>
      <c r="D62" s="209"/>
      <c r="E62" s="210"/>
      <c r="F62" s="210"/>
      <c r="G62" s="210"/>
      <c r="H62" s="211"/>
      <c r="I62" s="211"/>
      <c r="J62" s="210"/>
      <c r="L62" s="186"/>
      <c r="M62" s="199" t="s">
        <v>315</v>
      </c>
    </row>
    <row r="63" ht="13.5" customHeight="1">
      <c r="A63" s="208"/>
      <c r="B63" s="209"/>
      <c r="C63" s="210"/>
      <c r="D63" s="209"/>
      <c r="E63" s="210"/>
      <c r="F63" s="210"/>
      <c r="G63" s="210"/>
      <c r="H63" s="211"/>
      <c r="I63" s="211"/>
      <c r="J63" s="210"/>
      <c r="L63" s="186"/>
    </row>
    <row r="64" ht="13.5" customHeight="1">
      <c r="A64" s="208"/>
      <c r="B64" s="209"/>
      <c r="C64" s="210"/>
      <c r="D64" s="209"/>
      <c r="E64" s="210"/>
      <c r="F64" s="210"/>
      <c r="G64" s="210"/>
      <c r="H64" s="211"/>
      <c r="I64" s="211"/>
      <c r="J64" s="210"/>
      <c r="L64" s="186"/>
    </row>
    <row r="65" ht="13.5" customHeight="1">
      <c r="A65" s="208"/>
      <c r="B65" s="209"/>
      <c r="C65" s="210"/>
      <c r="D65" s="209"/>
      <c r="E65" s="210"/>
      <c r="F65" s="210"/>
      <c r="G65" s="210"/>
      <c r="H65" s="211"/>
      <c r="I65" s="211"/>
      <c r="J65" s="210"/>
      <c r="L65" s="186"/>
      <c r="M65" s="202" t="s">
        <v>295</v>
      </c>
      <c r="N65" s="202" t="s">
        <v>316</v>
      </c>
      <c r="O65" s="202" t="s">
        <v>317</v>
      </c>
    </row>
    <row r="66" ht="13.5" customHeight="1">
      <c r="A66" s="208"/>
      <c r="B66" s="209"/>
      <c r="C66" s="210"/>
      <c r="D66" s="209"/>
      <c r="E66" s="210"/>
      <c r="F66" s="210"/>
      <c r="G66" s="210"/>
      <c r="H66" s="211"/>
      <c r="I66" s="211"/>
      <c r="J66" s="210"/>
      <c r="L66" s="186"/>
      <c r="M66" s="202" t="s">
        <v>298</v>
      </c>
      <c r="N66" s="213">
        <v>0.0026</v>
      </c>
      <c r="O66" s="203">
        <v>0.78</v>
      </c>
    </row>
    <row r="67" ht="13.5" customHeight="1">
      <c r="A67" s="208"/>
      <c r="B67" s="209"/>
      <c r="C67" s="210"/>
      <c r="D67" s="209"/>
      <c r="E67" s="210"/>
      <c r="F67" s="210"/>
      <c r="G67" s="210"/>
      <c r="H67" s="211"/>
      <c r="I67" s="211"/>
      <c r="J67" s="210"/>
      <c r="L67" s="186"/>
      <c r="M67" s="202" t="s">
        <v>299</v>
      </c>
      <c r="N67" s="213">
        <v>0.0066</v>
      </c>
      <c r="O67" s="203">
        <v>79.26</v>
      </c>
    </row>
    <row r="68" ht="13.5" customHeight="1">
      <c r="A68" s="208"/>
      <c r="B68" s="209"/>
      <c r="C68" s="210"/>
      <c r="D68" s="209"/>
      <c r="E68" s="210"/>
      <c r="F68" s="210"/>
      <c r="G68" s="210"/>
      <c r="H68" s="211"/>
      <c r="I68" s="211"/>
      <c r="J68" s="210"/>
      <c r="L68" s="186"/>
    </row>
    <row r="69" ht="13.5" customHeight="1">
      <c r="A69" s="208"/>
      <c r="B69" s="209"/>
      <c r="C69" s="210"/>
      <c r="D69" s="209"/>
      <c r="E69" s="210"/>
      <c r="F69" s="210"/>
      <c r="G69" s="210"/>
      <c r="H69" s="211"/>
      <c r="I69" s="211"/>
      <c r="J69" s="210"/>
      <c r="L69" s="186"/>
    </row>
    <row r="70" ht="13.5" customHeight="1">
      <c r="A70" s="208"/>
      <c r="B70" s="209"/>
      <c r="C70" s="210"/>
      <c r="D70" s="209"/>
      <c r="E70" s="210"/>
      <c r="F70" s="210"/>
      <c r="G70" s="210"/>
      <c r="H70" s="211"/>
      <c r="I70" s="211"/>
      <c r="J70" s="210"/>
      <c r="L70" s="186"/>
    </row>
    <row r="71" ht="13.5" customHeight="1">
      <c r="A71" s="208"/>
      <c r="B71" s="209"/>
      <c r="C71" s="210"/>
      <c r="D71" s="209"/>
      <c r="E71" s="210"/>
      <c r="F71" s="210"/>
      <c r="G71" s="210"/>
      <c r="H71" s="211"/>
      <c r="I71" s="211"/>
      <c r="J71" s="210"/>
      <c r="L71" s="186"/>
    </row>
    <row r="72" ht="13.5" customHeight="1">
      <c r="A72" s="208"/>
      <c r="B72" s="209"/>
      <c r="C72" s="210"/>
      <c r="D72" s="209"/>
      <c r="E72" s="210"/>
      <c r="F72" s="210"/>
      <c r="G72" s="210"/>
      <c r="H72" s="211"/>
      <c r="I72" s="211"/>
      <c r="J72" s="210"/>
      <c r="L72" s="186"/>
    </row>
    <row r="73" ht="13.5" customHeight="1">
      <c r="A73" s="208"/>
      <c r="B73" s="209"/>
      <c r="C73" s="210"/>
      <c r="D73" s="209"/>
      <c r="E73" s="210"/>
      <c r="F73" s="210"/>
      <c r="G73" s="210"/>
      <c r="H73" s="211"/>
      <c r="I73" s="211"/>
      <c r="J73" s="210"/>
      <c r="L73" s="186"/>
    </row>
    <row r="74" ht="13.5" customHeight="1">
      <c r="A74" s="208"/>
      <c r="B74" s="209"/>
      <c r="C74" s="210"/>
      <c r="D74" s="209"/>
      <c r="E74" s="210"/>
      <c r="F74" s="210"/>
      <c r="G74" s="210"/>
      <c r="H74" s="211"/>
      <c r="I74" s="211"/>
      <c r="J74" s="210"/>
      <c r="L74" s="186"/>
    </row>
    <row r="75" ht="13.5" customHeight="1">
      <c r="A75" s="208"/>
      <c r="B75" s="209"/>
      <c r="C75" s="210"/>
      <c r="D75" s="209"/>
      <c r="E75" s="210"/>
      <c r="F75" s="210"/>
      <c r="G75" s="210"/>
      <c r="H75" s="211"/>
      <c r="I75" s="211"/>
      <c r="J75" s="210"/>
      <c r="L75" s="186"/>
    </row>
    <row r="76" ht="13.5" customHeight="1">
      <c r="A76" s="208"/>
      <c r="B76" s="209"/>
      <c r="C76" s="210"/>
      <c r="D76" s="209"/>
      <c r="E76" s="210"/>
      <c r="F76" s="210"/>
      <c r="G76" s="210"/>
      <c r="H76" s="211"/>
      <c r="I76" s="211"/>
      <c r="J76" s="210"/>
      <c r="L76" s="186"/>
    </row>
    <row r="77" ht="13.5" customHeight="1">
      <c r="A77" s="208"/>
      <c r="B77" s="209"/>
      <c r="C77" s="210"/>
      <c r="D77" s="209"/>
      <c r="E77" s="210"/>
      <c r="F77" s="210"/>
      <c r="G77" s="210"/>
      <c r="H77" s="211"/>
      <c r="I77" s="211"/>
      <c r="J77" s="210"/>
      <c r="L77" s="186"/>
    </row>
    <row r="78" ht="13.5" customHeight="1">
      <c r="A78" s="208"/>
      <c r="B78" s="209"/>
      <c r="C78" s="210"/>
      <c r="D78" s="209"/>
      <c r="E78" s="210"/>
      <c r="F78" s="210"/>
      <c r="G78" s="210"/>
      <c r="H78" s="211"/>
      <c r="I78" s="211"/>
      <c r="J78" s="210"/>
      <c r="L78" s="186"/>
    </row>
    <row r="79" ht="13.5" customHeight="1">
      <c r="A79" s="208"/>
      <c r="B79" s="209"/>
      <c r="C79" s="210"/>
      <c r="D79" s="209"/>
      <c r="E79" s="210"/>
      <c r="F79" s="210"/>
      <c r="G79" s="210"/>
      <c r="H79" s="211"/>
      <c r="I79" s="211"/>
      <c r="J79" s="210"/>
      <c r="L79" s="186"/>
    </row>
    <row r="80" ht="13.5" customHeight="1">
      <c r="A80" s="208"/>
      <c r="B80" s="209"/>
      <c r="C80" s="210"/>
      <c r="D80" s="209"/>
      <c r="E80" s="210"/>
      <c r="F80" s="210"/>
      <c r="G80" s="210"/>
      <c r="H80" s="211"/>
      <c r="I80" s="211"/>
      <c r="J80" s="210"/>
      <c r="L80" s="186"/>
    </row>
    <row r="81" ht="13.5" customHeight="1">
      <c r="A81" s="208"/>
      <c r="B81" s="209"/>
      <c r="C81" s="210"/>
      <c r="D81" s="209"/>
      <c r="E81" s="210"/>
      <c r="F81" s="210"/>
      <c r="G81" s="210"/>
      <c r="H81" s="211"/>
      <c r="I81" s="211"/>
      <c r="J81" s="210"/>
      <c r="L81" s="186"/>
    </row>
    <row r="82" ht="13.5" customHeight="1">
      <c r="A82" s="208"/>
      <c r="B82" s="209"/>
      <c r="C82" s="210"/>
      <c r="D82" s="209"/>
      <c r="E82" s="210"/>
      <c r="F82" s="210"/>
      <c r="G82" s="210"/>
      <c r="H82" s="211"/>
      <c r="I82" s="211"/>
      <c r="J82" s="210"/>
      <c r="L82" s="186"/>
    </row>
    <row r="83" ht="13.5" customHeight="1">
      <c r="A83" s="208"/>
      <c r="B83" s="209"/>
      <c r="C83" s="210"/>
      <c r="D83" s="209"/>
      <c r="E83" s="210"/>
      <c r="F83" s="210"/>
      <c r="G83" s="210"/>
      <c r="H83" s="211"/>
      <c r="I83" s="211"/>
      <c r="J83" s="210"/>
      <c r="L83" s="186"/>
    </row>
    <row r="84" ht="13.5" customHeight="1">
      <c r="A84" s="208"/>
      <c r="B84" s="209"/>
      <c r="C84" s="210"/>
      <c r="D84" s="209"/>
      <c r="E84" s="210"/>
      <c r="F84" s="210"/>
      <c r="G84" s="210"/>
      <c r="H84" s="211"/>
      <c r="I84" s="211"/>
      <c r="J84" s="210"/>
      <c r="L84" s="186"/>
    </row>
    <row r="85" ht="13.5" customHeight="1">
      <c r="A85" s="208"/>
      <c r="B85" s="209"/>
      <c r="C85" s="210"/>
      <c r="D85" s="209"/>
      <c r="E85" s="210"/>
      <c r="F85" s="210"/>
      <c r="G85" s="210"/>
      <c r="H85" s="211"/>
      <c r="I85" s="211"/>
      <c r="J85" s="210"/>
      <c r="L85" s="186"/>
    </row>
    <row r="86" ht="13.5" customHeight="1">
      <c r="A86" s="208"/>
      <c r="B86" s="209"/>
      <c r="C86" s="210"/>
      <c r="D86" s="209"/>
      <c r="E86" s="210"/>
      <c r="F86" s="210"/>
      <c r="G86" s="210"/>
      <c r="H86" s="211"/>
      <c r="I86" s="211"/>
      <c r="J86" s="210"/>
      <c r="L86" s="202" t="s">
        <v>308</v>
      </c>
      <c r="M86" s="202">
        <v>1.5</v>
      </c>
      <c r="O86" s="214"/>
      <c r="P86" s="214"/>
      <c r="Q86" s="214"/>
      <c r="R86" s="214"/>
      <c r="S86" s="214"/>
      <c r="T86" s="214"/>
      <c r="U86" s="214"/>
    </row>
    <row r="87" ht="13.5" customHeight="1">
      <c r="A87" s="208"/>
      <c r="B87" s="209"/>
      <c r="C87" s="210"/>
      <c r="D87" s="209"/>
      <c r="E87" s="210"/>
      <c r="F87" s="210"/>
      <c r="G87" s="210"/>
      <c r="H87" s="211"/>
      <c r="I87" s="211"/>
      <c r="J87" s="210"/>
      <c r="L87" s="202" t="s">
        <v>309</v>
      </c>
      <c r="M87" s="214" t="s">
        <v>318</v>
      </c>
      <c r="O87" s="214"/>
      <c r="P87" s="214"/>
      <c r="Q87" s="214"/>
      <c r="R87" s="214"/>
      <c r="S87" s="214"/>
      <c r="T87" s="214"/>
      <c r="U87" s="214"/>
    </row>
    <row r="88" ht="13.5" customHeight="1">
      <c r="A88" s="208"/>
      <c r="B88" s="209"/>
      <c r="C88" s="210"/>
      <c r="D88" s="209"/>
      <c r="E88" s="210"/>
      <c r="F88" s="210"/>
      <c r="G88" s="210"/>
      <c r="H88" s="211"/>
      <c r="I88" s="211"/>
      <c r="J88" s="210"/>
      <c r="L88" s="186"/>
    </row>
    <row r="89" ht="13.5" customHeight="1">
      <c r="A89" s="208"/>
      <c r="B89" s="209"/>
      <c r="C89" s="210"/>
      <c r="D89" s="209"/>
      <c r="E89" s="210"/>
      <c r="F89" s="210"/>
      <c r="G89" s="210"/>
      <c r="H89" s="211"/>
      <c r="I89" s="211"/>
      <c r="J89" s="210"/>
      <c r="L89" s="186"/>
    </row>
    <row r="90" ht="13.5" customHeight="1">
      <c r="A90" s="208"/>
      <c r="B90" s="209"/>
      <c r="C90" s="210"/>
      <c r="D90" s="209"/>
      <c r="E90" s="210"/>
      <c r="F90" s="210"/>
      <c r="G90" s="210"/>
      <c r="H90" s="211"/>
      <c r="I90" s="211"/>
      <c r="J90" s="210"/>
      <c r="L90" s="186"/>
    </row>
    <row r="91" ht="13.5" customHeight="1">
      <c r="A91" s="208"/>
      <c r="B91" s="209"/>
      <c r="C91" s="210"/>
      <c r="D91" s="209"/>
      <c r="E91" s="210"/>
      <c r="F91" s="210"/>
      <c r="G91" s="210"/>
      <c r="H91" s="211"/>
      <c r="I91" s="211"/>
      <c r="J91" s="210"/>
      <c r="L91" s="186"/>
    </row>
    <row r="92" ht="13.5" customHeight="1">
      <c r="A92" s="208"/>
      <c r="B92" s="209"/>
      <c r="C92" s="210"/>
      <c r="D92" s="209"/>
      <c r="E92" s="210"/>
      <c r="F92" s="210"/>
      <c r="G92" s="210"/>
      <c r="H92" s="211"/>
      <c r="I92" s="211"/>
      <c r="J92" s="210"/>
      <c r="L92" s="186"/>
    </row>
    <row r="93" ht="13.5" customHeight="1">
      <c r="A93" s="208"/>
      <c r="B93" s="209"/>
      <c r="C93" s="210"/>
      <c r="D93" s="209"/>
      <c r="E93" s="210"/>
      <c r="F93" s="210"/>
      <c r="G93" s="210"/>
      <c r="H93" s="211"/>
      <c r="I93" s="211"/>
      <c r="J93" s="210"/>
      <c r="L93" s="191" t="s">
        <v>319</v>
      </c>
      <c r="M93" s="187" t="s">
        <v>320</v>
      </c>
      <c r="N93" s="214"/>
      <c r="O93" s="214"/>
      <c r="P93" s="214"/>
      <c r="Q93" s="214"/>
    </row>
    <row r="94" ht="13.5" customHeight="1">
      <c r="A94" s="208"/>
      <c r="B94" s="209"/>
      <c r="C94" s="210"/>
      <c r="D94" s="209"/>
      <c r="E94" s="210"/>
      <c r="F94" s="210"/>
      <c r="G94" s="210"/>
      <c r="H94" s="211"/>
      <c r="I94" s="211"/>
      <c r="J94" s="210"/>
      <c r="L94" s="186"/>
    </row>
    <row r="95" ht="13.5" customHeight="1">
      <c r="A95" s="208"/>
      <c r="B95" s="209"/>
      <c r="C95" s="210"/>
      <c r="D95" s="209"/>
      <c r="E95" s="210"/>
      <c r="F95" s="210"/>
      <c r="G95" s="210"/>
      <c r="H95" s="211"/>
      <c r="I95" s="211"/>
      <c r="J95" s="210"/>
      <c r="L95" s="186"/>
      <c r="M95" s="199" t="s">
        <v>283</v>
      </c>
    </row>
    <row r="96" ht="13.5" customHeight="1">
      <c r="A96" s="208"/>
      <c r="B96" s="209"/>
      <c r="C96" s="210"/>
      <c r="D96" s="209"/>
      <c r="E96" s="210"/>
      <c r="F96" s="210"/>
      <c r="G96" s="210"/>
      <c r="H96" s="211"/>
      <c r="I96" s="211"/>
      <c r="J96" s="210"/>
      <c r="L96" s="186"/>
      <c r="M96" s="199" t="s">
        <v>321</v>
      </c>
    </row>
    <row r="97" ht="13.5" customHeight="1">
      <c r="A97" s="208"/>
      <c r="B97" s="209"/>
      <c r="C97" s="210"/>
      <c r="D97" s="209"/>
      <c r="E97" s="210"/>
      <c r="F97" s="210"/>
      <c r="G97" s="210"/>
      <c r="H97" s="211"/>
      <c r="I97" s="211"/>
      <c r="J97" s="210"/>
      <c r="L97" s="186"/>
    </row>
    <row r="98" ht="13.5" customHeight="1">
      <c r="A98" s="208"/>
      <c r="B98" s="209"/>
      <c r="C98" s="210"/>
      <c r="D98" s="209"/>
      <c r="E98" s="210"/>
      <c r="F98" s="210"/>
      <c r="G98" s="210"/>
      <c r="H98" s="211"/>
      <c r="I98" s="211"/>
      <c r="J98" s="210"/>
      <c r="L98" s="186"/>
    </row>
    <row r="99" ht="13.5" customHeight="1">
      <c r="A99" s="208"/>
      <c r="B99" s="209"/>
      <c r="C99" s="210"/>
      <c r="D99" s="209"/>
      <c r="E99" s="210"/>
      <c r="F99" s="210"/>
      <c r="G99" s="210"/>
      <c r="H99" s="211"/>
      <c r="I99" s="211"/>
      <c r="J99" s="210"/>
      <c r="L99" s="186"/>
      <c r="M99" s="202" t="s">
        <v>295</v>
      </c>
      <c r="N99" s="202" t="s">
        <v>322</v>
      </c>
      <c r="O99" s="202" t="s">
        <v>323</v>
      </c>
    </row>
    <row r="100" ht="13.5" customHeight="1">
      <c r="A100" s="208"/>
      <c r="B100" s="209"/>
      <c r="C100" s="210"/>
      <c r="D100" s="209"/>
      <c r="E100" s="210"/>
      <c r="F100" s="210"/>
      <c r="G100" s="210"/>
      <c r="H100" s="211"/>
      <c r="I100" s="211"/>
      <c r="J100" s="210"/>
      <c r="L100" s="186"/>
      <c r="M100" s="202" t="s">
        <v>298</v>
      </c>
      <c r="N100" s="194">
        <v>1.499</v>
      </c>
      <c r="O100" s="194">
        <v>0.424299</v>
      </c>
    </row>
    <row r="101" ht="13.5" customHeight="1">
      <c r="A101" s="208"/>
      <c r="B101" s="209"/>
      <c r="C101" s="210"/>
      <c r="D101" s="209"/>
      <c r="E101" s="210"/>
      <c r="F101" s="210"/>
      <c r="G101" s="210"/>
      <c r="H101" s="211"/>
      <c r="I101" s="211"/>
      <c r="J101" s="210"/>
      <c r="L101" s="186"/>
      <c r="M101" s="202" t="s">
        <v>299</v>
      </c>
      <c r="N101" s="194">
        <v>1.12175</v>
      </c>
      <c r="O101" s="194">
        <v>0.321743</v>
      </c>
    </row>
    <row r="102" ht="13.5" customHeight="1">
      <c r="A102" s="208"/>
      <c r="B102" s="209"/>
      <c r="C102" s="210"/>
      <c r="D102" s="209"/>
      <c r="E102" s="210"/>
      <c r="F102" s="210"/>
      <c r="G102" s="210"/>
      <c r="H102" s="211"/>
      <c r="I102" s="211"/>
      <c r="J102" s="210"/>
      <c r="L102" s="186"/>
    </row>
    <row r="103" ht="13.5" customHeight="1">
      <c r="A103" s="208"/>
      <c r="B103" s="209"/>
      <c r="C103" s="210"/>
      <c r="D103" s="209"/>
      <c r="E103" s="210"/>
      <c r="F103" s="210"/>
      <c r="G103" s="210"/>
      <c r="H103" s="211"/>
      <c r="I103" s="211"/>
      <c r="J103" s="210"/>
      <c r="L103" s="186"/>
    </row>
    <row r="104" ht="13.5" customHeight="1">
      <c r="A104" s="208"/>
      <c r="B104" s="209"/>
      <c r="C104" s="210"/>
      <c r="D104" s="209"/>
      <c r="E104" s="210"/>
      <c r="F104" s="210"/>
      <c r="G104" s="210"/>
      <c r="H104" s="211"/>
      <c r="I104" s="211"/>
      <c r="J104" s="210"/>
      <c r="L104" s="186"/>
    </row>
    <row r="105" ht="13.5" customHeight="1">
      <c r="A105" s="208"/>
      <c r="B105" s="209"/>
      <c r="C105" s="210"/>
      <c r="D105" s="209"/>
      <c r="E105" s="210"/>
      <c r="F105" s="210"/>
      <c r="G105" s="210"/>
      <c r="H105" s="211"/>
      <c r="I105" s="211"/>
      <c r="J105" s="210"/>
      <c r="L105" s="186"/>
    </row>
    <row r="106" ht="13.5" customHeight="1">
      <c r="A106" s="208"/>
      <c r="B106" s="209"/>
      <c r="C106" s="210"/>
      <c r="D106" s="209"/>
      <c r="E106" s="210"/>
      <c r="F106" s="210"/>
      <c r="G106" s="210"/>
      <c r="H106" s="211"/>
      <c r="I106" s="211"/>
      <c r="J106" s="210"/>
      <c r="L106" s="186"/>
    </row>
    <row r="107" ht="13.5" customHeight="1">
      <c r="A107" s="208"/>
      <c r="B107" s="209"/>
      <c r="C107" s="210"/>
      <c r="D107" s="209"/>
      <c r="E107" s="210"/>
      <c r="F107" s="210"/>
      <c r="G107" s="210"/>
      <c r="H107" s="211"/>
      <c r="I107" s="211"/>
      <c r="J107" s="210"/>
      <c r="L107" s="186"/>
    </row>
    <row r="108" ht="13.5" customHeight="1">
      <c r="A108" s="208"/>
      <c r="B108" s="209"/>
      <c r="C108" s="210"/>
      <c r="D108" s="209"/>
      <c r="E108" s="210"/>
      <c r="F108" s="210"/>
      <c r="G108" s="210"/>
      <c r="H108" s="211"/>
      <c r="I108" s="211"/>
      <c r="J108" s="210"/>
      <c r="L108" s="186"/>
    </row>
    <row r="109" ht="13.5" customHeight="1">
      <c r="A109" s="208"/>
      <c r="B109" s="209"/>
      <c r="C109" s="210"/>
      <c r="D109" s="209"/>
      <c r="E109" s="210"/>
      <c r="F109" s="210"/>
      <c r="G109" s="210"/>
      <c r="H109" s="211"/>
      <c r="I109" s="211"/>
      <c r="J109" s="210"/>
      <c r="L109" s="186"/>
    </row>
    <row r="110" ht="13.5" customHeight="1">
      <c r="A110" s="208"/>
      <c r="B110" s="209"/>
      <c r="C110" s="210"/>
      <c r="D110" s="209"/>
      <c r="E110" s="210"/>
      <c r="F110" s="210"/>
      <c r="G110" s="210"/>
      <c r="H110" s="211"/>
      <c r="I110" s="211"/>
      <c r="J110" s="210"/>
      <c r="L110" s="186"/>
    </row>
    <row r="111" ht="13.5" customHeight="1">
      <c r="A111" s="208"/>
      <c r="B111" s="209"/>
      <c r="C111" s="210"/>
      <c r="D111" s="209"/>
      <c r="E111" s="210"/>
      <c r="F111" s="210"/>
      <c r="G111" s="210"/>
      <c r="H111" s="211"/>
      <c r="I111" s="211"/>
      <c r="J111" s="210"/>
      <c r="L111" s="186"/>
    </row>
    <row r="112" ht="13.5" customHeight="1">
      <c r="A112" s="208"/>
      <c r="B112" s="209"/>
      <c r="C112" s="210"/>
      <c r="D112" s="209"/>
      <c r="E112" s="210"/>
      <c r="F112" s="210"/>
      <c r="G112" s="210"/>
      <c r="H112" s="211"/>
      <c r="I112" s="211"/>
      <c r="J112" s="210"/>
      <c r="L112" s="186"/>
    </row>
    <row r="113" ht="13.5" customHeight="1">
      <c r="A113" s="208"/>
      <c r="B113" s="209"/>
      <c r="C113" s="210"/>
      <c r="D113" s="209"/>
      <c r="E113" s="210"/>
      <c r="F113" s="210"/>
      <c r="G113" s="210"/>
      <c r="H113" s="211"/>
      <c r="I113" s="211"/>
      <c r="J113" s="210"/>
      <c r="L113" s="186"/>
    </row>
    <row r="114" ht="13.5" customHeight="1">
      <c r="A114" s="208"/>
      <c r="B114" s="209"/>
      <c r="C114" s="210"/>
      <c r="D114" s="209"/>
      <c r="E114" s="210"/>
      <c r="F114" s="210"/>
      <c r="G114" s="210"/>
      <c r="H114" s="211"/>
      <c r="I114" s="211"/>
      <c r="J114" s="210"/>
      <c r="L114" s="186"/>
    </row>
    <row r="115" ht="13.5" customHeight="1">
      <c r="A115" s="208"/>
      <c r="B115" s="209"/>
      <c r="C115" s="210"/>
      <c r="D115" s="209"/>
      <c r="E115" s="210"/>
      <c r="F115" s="210"/>
      <c r="G115" s="210"/>
      <c r="H115" s="211"/>
      <c r="I115" s="211"/>
      <c r="J115" s="210"/>
      <c r="L115" s="186"/>
    </row>
    <row r="116" ht="13.5" customHeight="1">
      <c r="A116" s="208"/>
      <c r="B116" s="209"/>
      <c r="C116" s="210"/>
      <c r="D116" s="209"/>
      <c r="E116" s="210"/>
      <c r="F116" s="210"/>
      <c r="G116" s="210"/>
      <c r="H116" s="211"/>
      <c r="I116" s="211"/>
      <c r="J116" s="210"/>
      <c r="L116" s="186"/>
    </row>
    <row r="117" ht="13.5" customHeight="1">
      <c r="A117" s="208"/>
      <c r="B117" s="209"/>
      <c r="C117" s="210"/>
      <c r="D117" s="209"/>
      <c r="E117" s="210"/>
      <c r="F117" s="210"/>
      <c r="G117" s="210"/>
      <c r="H117" s="211"/>
      <c r="I117" s="211"/>
      <c r="J117" s="210"/>
      <c r="L117" s="186"/>
    </row>
    <row r="118" ht="13.5" customHeight="1">
      <c r="A118" s="208"/>
      <c r="B118" s="209"/>
      <c r="C118" s="210"/>
      <c r="D118" s="209"/>
      <c r="E118" s="210"/>
      <c r="F118" s="210"/>
      <c r="G118" s="210"/>
      <c r="H118" s="211"/>
      <c r="I118" s="211"/>
      <c r="J118" s="210"/>
      <c r="L118" s="186"/>
    </row>
    <row r="119" ht="13.5" customHeight="1">
      <c r="A119" s="208"/>
      <c r="B119" s="209"/>
      <c r="C119" s="210"/>
      <c r="D119" s="209"/>
      <c r="E119" s="210"/>
      <c r="F119" s="210"/>
      <c r="G119" s="210"/>
      <c r="H119" s="211"/>
      <c r="I119" s="211"/>
      <c r="J119" s="210"/>
      <c r="L119" s="186"/>
    </row>
    <row r="120" ht="13.5" customHeight="1">
      <c r="A120" s="208"/>
      <c r="B120" s="209"/>
      <c r="C120" s="210"/>
      <c r="D120" s="209"/>
      <c r="E120" s="210"/>
      <c r="F120" s="210"/>
      <c r="G120" s="210"/>
      <c r="H120" s="211"/>
      <c r="I120" s="211"/>
      <c r="J120" s="210"/>
      <c r="L120" s="202" t="s">
        <v>308</v>
      </c>
      <c r="M120" s="202">
        <v>2.5</v>
      </c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  <c r="AA120" s="214"/>
      <c r="AB120" s="214"/>
      <c r="AC120" s="214"/>
    </row>
    <row r="121" ht="13.5" customHeight="1">
      <c r="A121" s="208"/>
      <c r="B121" s="209"/>
      <c r="C121" s="210"/>
      <c r="D121" s="209"/>
      <c r="E121" s="210"/>
      <c r="F121" s="210"/>
      <c r="G121" s="210"/>
      <c r="H121" s="211"/>
      <c r="I121" s="211"/>
      <c r="J121" s="210"/>
      <c r="L121" s="202" t="s">
        <v>309</v>
      </c>
      <c r="M121" s="214" t="s">
        <v>324</v>
      </c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  <c r="AA121" s="214"/>
      <c r="AB121" s="214"/>
      <c r="AC121" s="214"/>
    </row>
    <row r="122" ht="13.5" customHeight="1">
      <c r="A122" s="208"/>
      <c r="B122" s="209"/>
      <c r="C122" s="210"/>
      <c r="D122" s="209"/>
      <c r="E122" s="210"/>
      <c r="F122" s="210"/>
      <c r="G122" s="210"/>
      <c r="H122" s="211"/>
      <c r="I122" s="211"/>
      <c r="J122" s="210"/>
      <c r="L122" s="186"/>
      <c r="M122" s="212" t="s">
        <v>325</v>
      </c>
    </row>
    <row r="123" ht="13.5" customHeight="1">
      <c r="A123" s="208"/>
      <c r="B123" s="209"/>
      <c r="C123" s="210"/>
      <c r="D123" s="209"/>
      <c r="E123" s="210"/>
      <c r="F123" s="210"/>
      <c r="G123" s="210"/>
      <c r="H123" s="211"/>
      <c r="I123" s="211"/>
      <c r="J123" s="210"/>
      <c r="L123" s="186"/>
    </row>
    <row r="124" ht="13.5" customHeight="1">
      <c r="A124" s="208"/>
      <c r="B124" s="209"/>
      <c r="C124" s="210"/>
      <c r="D124" s="209"/>
      <c r="E124" s="210"/>
      <c r="F124" s="210"/>
      <c r="G124" s="210"/>
      <c r="H124" s="211"/>
      <c r="I124" s="211"/>
      <c r="J124" s="210"/>
      <c r="L124" s="186"/>
    </row>
    <row r="125" ht="13.5" customHeight="1">
      <c r="A125" s="208"/>
      <c r="B125" s="209"/>
      <c r="C125" s="210"/>
      <c r="D125" s="209"/>
      <c r="E125" s="210"/>
      <c r="F125" s="210"/>
      <c r="G125" s="210"/>
      <c r="H125" s="211"/>
      <c r="I125" s="211"/>
      <c r="J125" s="210"/>
      <c r="L125" s="186"/>
    </row>
    <row r="126" ht="13.5" customHeight="1">
      <c r="A126" s="208"/>
      <c r="B126" s="209"/>
      <c r="C126" s="210"/>
      <c r="D126" s="209"/>
      <c r="E126" s="210"/>
      <c r="F126" s="210"/>
      <c r="G126" s="210"/>
      <c r="H126" s="211"/>
      <c r="I126" s="211"/>
      <c r="J126" s="210"/>
      <c r="L126" s="186"/>
    </row>
    <row r="127" ht="13.5" customHeight="1">
      <c r="A127" s="208"/>
      <c r="B127" s="209"/>
      <c r="C127" s="210"/>
      <c r="D127" s="209"/>
      <c r="E127" s="210"/>
      <c r="F127" s="210"/>
      <c r="G127" s="210"/>
      <c r="H127" s="211"/>
      <c r="I127" s="211"/>
      <c r="J127" s="210"/>
      <c r="L127" s="191" t="s">
        <v>326</v>
      </c>
      <c r="M127" s="187" t="s">
        <v>327</v>
      </c>
      <c r="N127" s="214"/>
      <c r="O127" s="214"/>
      <c r="P127" s="214"/>
      <c r="Q127" s="214"/>
      <c r="R127" s="214"/>
    </row>
    <row r="128" ht="13.5" customHeight="1">
      <c r="A128" s="208"/>
      <c r="B128" s="209"/>
      <c r="C128" s="210"/>
      <c r="D128" s="209"/>
      <c r="E128" s="210"/>
      <c r="F128" s="210"/>
      <c r="G128" s="210"/>
      <c r="H128" s="211"/>
      <c r="I128" s="211"/>
      <c r="J128" s="210"/>
      <c r="L128" s="186"/>
    </row>
    <row r="129" ht="13.5" customHeight="1">
      <c r="A129" s="208"/>
      <c r="B129" s="209"/>
      <c r="C129" s="210"/>
      <c r="D129" s="209"/>
      <c r="E129" s="210"/>
      <c r="F129" s="210"/>
      <c r="G129" s="210"/>
      <c r="H129" s="211"/>
      <c r="I129" s="211"/>
      <c r="J129" s="210"/>
      <c r="L129" s="186"/>
    </row>
    <row r="130" ht="13.5" customHeight="1">
      <c r="A130" s="208"/>
      <c r="B130" s="209"/>
      <c r="C130" s="210"/>
      <c r="D130" s="209"/>
      <c r="E130" s="210"/>
      <c r="F130" s="210"/>
      <c r="G130" s="210"/>
      <c r="H130" s="211"/>
      <c r="I130" s="211"/>
      <c r="J130" s="210"/>
      <c r="L130" s="186"/>
    </row>
    <row r="131" ht="13.5" customHeight="1">
      <c r="A131" s="208"/>
      <c r="B131" s="209"/>
      <c r="C131" s="210"/>
      <c r="D131" s="209"/>
      <c r="E131" s="210"/>
      <c r="F131" s="210"/>
      <c r="G131" s="210"/>
      <c r="H131" s="211"/>
      <c r="I131" s="211"/>
      <c r="J131" s="210"/>
      <c r="L131" s="186"/>
      <c r="M131" s="202" t="s">
        <v>295</v>
      </c>
      <c r="N131" s="202" t="s">
        <v>274</v>
      </c>
      <c r="O131" s="202" t="s">
        <v>328</v>
      </c>
    </row>
    <row r="132" ht="13.5" customHeight="1">
      <c r="A132" s="208"/>
      <c r="B132" s="209"/>
      <c r="C132" s="210"/>
      <c r="D132" s="209"/>
      <c r="E132" s="210"/>
      <c r="F132" s="210"/>
      <c r="G132" s="210"/>
      <c r="H132" s="211"/>
      <c r="I132" s="211"/>
      <c r="J132" s="210"/>
      <c r="L132" s="186"/>
      <c r="M132" s="202" t="s">
        <v>298</v>
      </c>
      <c r="N132" s="213">
        <v>0.027055</v>
      </c>
      <c r="O132" s="213">
        <v>0.165396</v>
      </c>
    </row>
    <row r="133" ht="13.5" customHeight="1">
      <c r="A133" s="208"/>
      <c r="B133" s="209"/>
      <c r="C133" s="210"/>
      <c r="D133" s="209"/>
      <c r="E133" s="210"/>
      <c r="F133" s="210"/>
      <c r="G133" s="210"/>
      <c r="H133" s="211"/>
      <c r="I133" s="211"/>
      <c r="J133" s="210"/>
      <c r="L133" s="186"/>
      <c r="M133" s="202" t="s">
        <v>299</v>
      </c>
      <c r="N133" s="213">
        <v>0.128946</v>
      </c>
      <c r="O133" s="213">
        <v>0.166991</v>
      </c>
    </row>
    <row r="134" ht="13.5" customHeight="1">
      <c r="A134" s="208"/>
      <c r="B134" s="209"/>
      <c r="C134" s="210"/>
      <c r="D134" s="209"/>
      <c r="E134" s="210"/>
      <c r="F134" s="210"/>
      <c r="G134" s="210"/>
      <c r="H134" s="211"/>
      <c r="I134" s="211"/>
      <c r="J134" s="210"/>
      <c r="L134" s="186"/>
    </row>
    <row r="135" ht="13.5" customHeight="1">
      <c r="A135" s="208"/>
      <c r="B135" s="209"/>
      <c r="C135" s="210"/>
      <c r="D135" s="209"/>
      <c r="E135" s="210"/>
      <c r="F135" s="210"/>
      <c r="G135" s="210"/>
      <c r="H135" s="211"/>
      <c r="I135" s="211"/>
      <c r="J135" s="210"/>
      <c r="L135" s="186"/>
    </row>
    <row r="136" ht="13.5" customHeight="1">
      <c r="A136" s="208"/>
      <c r="B136" s="209"/>
      <c r="C136" s="210"/>
      <c r="D136" s="209"/>
      <c r="E136" s="210"/>
      <c r="F136" s="210"/>
      <c r="G136" s="210"/>
      <c r="H136" s="211"/>
      <c r="I136" s="211"/>
      <c r="J136" s="210"/>
      <c r="L136" s="186"/>
    </row>
    <row r="137" ht="13.5" customHeight="1">
      <c r="A137" s="208"/>
      <c r="B137" s="209"/>
      <c r="C137" s="210"/>
      <c r="D137" s="209"/>
      <c r="E137" s="210"/>
      <c r="F137" s="210"/>
      <c r="G137" s="210"/>
      <c r="H137" s="211"/>
      <c r="I137" s="211"/>
      <c r="J137" s="210"/>
      <c r="L137" s="186"/>
    </row>
    <row r="138" ht="13.5" customHeight="1">
      <c r="A138" s="208"/>
      <c r="B138" s="209"/>
      <c r="C138" s="210"/>
      <c r="D138" s="209"/>
      <c r="E138" s="210"/>
      <c r="F138" s="210"/>
      <c r="G138" s="210"/>
      <c r="H138" s="211"/>
      <c r="I138" s="211"/>
      <c r="J138" s="210"/>
      <c r="L138" s="186"/>
    </row>
    <row r="139" ht="13.5" customHeight="1">
      <c r="A139" s="208"/>
      <c r="B139" s="209"/>
      <c r="C139" s="210"/>
      <c r="D139" s="209"/>
      <c r="E139" s="210"/>
      <c r="F139" s="210"/>
      <c r="G139" s="210"/>
      <c r="H139" s="211"/>
      <c r="I139" s="211"/>
      <c r="J139" s="210"/>
      <c r="L139" s="186"/>
    </row>
    <row r="140" ht="13.5" customHeight="1">
      <c r="A140" s="208"/>
      <c r="B140" s="209"/>
      <c r="C140" s="210"/>
      <c r="D140" s="209"/>
      <c r="E140" s="210"/>
      <c r="F140" s="210"/>
      <c r="G140" s="210"/>
      <c r="H140" s="211"/>
      <c r="I140" s="211"/>
      <c r="J140" s="210"/>
      <c r="L140" s="186"/>
    </row>
    <row r="141" ht="13.5" customHeight="1">
      <c r="A141" s="208"/>
      <c r="B141" s="209"/>
      <c r="C141" s="210"/>
      <c r="D141" s="209"/>
      <c r="E141" s="210"/>
      <c r="F141" s="210"/>
      <c r="G141" s="210"/>
      <c r="H141" s="211"/>
      <c r="I141" s="211"/>
      <c r="J141" s="210"/>
      <c r="L141" s="186"/>
    </row>
    <row r="142" ht="13.5" customHeight="1">
      <c r="A142" s="208"/>
      <c r="B142" s="209"/>
      <c r="C142" s="210"/>
      <c r="D142" s="209"/>
      <c r="E142" s="210"/>
      <c r="F142" s="210"/>
      <c r="G142" s="210"/>
      <c r="H142" s="211"/>
      <c r="I142" s="211"/>
      <c r="J142" s="210"/>
      <c r="L142" s="186"/>
    </row>
    <row r="143" ht="13.5" customHeight="1">
      <c r="A143" s="208"/>
      <c r="B143" s="209"/>
      <c r="C143" s="210"/>
      <c r="D143" s="209"/>
      <c r="E143" s="210"/>
      <c r="F143" s="210"/>
      <c r="G143" s="210"/>
      <c r="H143" s="211"/>
      <c r="I143" s="211"/>
      <c r="J143" s="210"/>
      <c r="L143" s="186"/>
    </row>
    <row r="144" ht="13.5" customHeight="1">
      <c r="A144" s="208"/>
      <c r="B144" s="209"/>
      <c r="C144" s="210"/>
      <c r="D144" s="209"/>
      <c r="E144" s="210"/>
      <c r="F144" s="210"/>
      <c r="G144" s="210"/>
      <c r="H144" s="211"/>
      <c r="I144" s="211"/>
      <c r="J144" s="210"/>
      <c r="L144" s="186"/>
    </row>
    <row r="145" ht="13.5" customHeight="1">
      <c r="A145" s="208"/>
      <c r="B145" s="209"/>
      <c r="C145" s="210"/>
      <c r="D145" s="209"/>
      <c r="E145" s="210"/>
      <c r="F145" s="210"/>
      <c r="G145" s="210"/>
      <c r="H145" s="211"/>
      <c r="I145" s="211"/>
      <c r="J145" s="210"/>
      <c r="L145" s="186"/>
    </row>
    <row r="146" ht="13.5" customHeight="1">
      <c r="A146" s="208"/>
      <c r="B146" s="209"/>
      <c r="C146" s="210"/>
      <c r="D146" s="209"/>
      <c r="E146" s="210"/>
      <c r="F146" s="210"/>
      <c r="G146" s="210"/>
      <c r="H146" s="211"/>
      <c r="I146" s="211"/>
      <c r="J146" s="210"/>
      <c r="L146" s="186"/>
    </row>
    <row r="147" ht="13.5" customHeight="1">
      <c r="A147" s="208"/>
      <c r="B147" s="209"/>
      <c r="C147" s="210"/>
      <c r="D147" s="209"/>
      <c r="E147" s="210"/>
      <c r="F147" s="210"/>
      <c r="G147" s="210"/>
      <c r="H147" s="211"/>
      <c r="I147" s="211"/>
      <c r="J147" s="210"/>
      <c r="L147" s="186"/>
    </row>
    <row r="148" ht="13.5" customHeight="1">
      <c r="A148" s="208"/>
      <c r="B148" s="209"/>
      <c r="C148" s="210"/>
      <c r="D148" s="209"/>
      <c r="E148" s="210"/>
      <c r="F148" s="210"/>
      <c r="G148" s="210"/>
      <c r="H148" s="211"/>
      <c r="I148" s="211"/>
      <c r="J148" s="210"/>
      <c r="L148" s="186"/>
    </row>
    <row r="149" ht="13.5" customHeight="1">
      <c r="A149" s="208"/>
      <c r="B149" s="209"/>
      <c r="C149" s="210"/>
      <c r="D149" s="209"/>
      <c r="E149" s="210"/>
      <c r="F149" s="210"/>
      <c r="G149" s="210"/>
      <c r="H149" s="211"/>
      <c r="I149" s="211"/>
      <c r="J149" s="210"/>
      <c r="L149" s="186"/>
    </row>
    <row r="150" ht="13.5" customHeight="1">
      <c r="A150" s="208"/>
      <c r="B150" s="209"/>
      <c r="C150" s="210"/>
      <c r="D150" s="209"/>
      <c r="E150" s="210"/>
      <c r="F150" s="210"/>
      <c r="G150" s="210"/>
      <c r="H150" s="211"/>
      <c r="I150" s="211"/>
      <c r="J150" s="210"/>
      <c r="L150" s="186"/>
    </row>
    <row r="151" ht="13.5" customHeight="1">
      <c r="A151" s="208"/>
      <c r="B151" s="209"/>
      <c r="C151" s="210"/>
      <c r="D151" s="209"/>
      <c r="E151" s="210"/>
      <c r="F151" s="210"/>
      <c r="G151" s="210"/>
      <c r="H151" s="211"/>
      <c r="I151" s="211"/>
      <c r="J151" s="210"/>
      <c r="L151" s="186"/>
    </row>
    <row r="152" ht="13.5" customHeight="1">
      <c r="A152" s="208"/>
      <c r="B152" s="209"/>
      <c r="C152" s="210"/>
      <c r="D152" s="209"/>
      <c r="E152" s="210"/>
      <c r="F152" s="210"/>
      <c r="G152" s="210"/>
      <c r="H152" s="211"/>
      <c r="I152" s="211"/>
      <c r="J152" s="210"/>
      <c r="L152" s="186"/>
    </row>
    <row r="153" ht="13.5" customHeight="1">
      <c r="A153" s="208"/>
      <c r="B153" s="209"/>
      <c r="C153" s="210"/>
      <c r="D153" s="209"/>
      <c r="E153" s="210"/>
      <c r="F153" s="210"/>
      <c r="G153" s="210"/>
      <c r="H153" s="211"/>
      <c r="I153" s="211"/>
      <c r="J153" s="210"/>
      <c r="L153" s="186"/>
    </row>
    <row r="154" ht="13.5" customHeight="1">
      <c r="A154" s="208"/>
      <c r="B154" s="209"/>
      <c r="C154" s="210"/>
      <c r="D154" s="209"/>
      <c r="E154" s="210"/>
      <c r="F154" s="210"/>
      <c r="G154" s="210"/>
      <c r="H154" s="211"/>
      <c r="I154" s="211"/>
      <c r="J154" s="210"/>
      <c r="L154" s="202" t="s">
        <v>308</v>
      </c>
      <c r="M154" s="202">
        <v>2.5</v>
      </c>
    </row>
    <row r="155" ht="13.5" customHeight="1">
      <c r="A155" s="208"/>
      <c r="B155" s="209"/>
      <c r="C155" s="210"/>
      <c r="D155" s="209"/>
      <c r="E155" s="210"/>
      <c r="F155" s="210"/>
      <c r="G155" s="210"/>
      <c r="H155" s="211"/>
      <c r="I155" s="211"/>
      <c r="J155" s="210"/>
      <c r="L155" s="202" t="s">
        <v>309</v>
      </c>
      <c r="M155" s="198" t="s">
        <v>329</v>
      </c>
    </row>
    <row r="156" ht="13.5" customHeight="1">
      <c r="A156" s="208"/>
      <c r="B156" s="209"/>
      <c r="C156" s="210"/>
      <c r="D156" s="209"/>
      <c r="E156" s="210"/>
      <c r="F156" s="210"/>
      <c r="G156" s="210"/>
      <c r="H156" s="211"/>
      <c r="I156" s="211"/>
      <c r="J156" s="210"/>
      <c r="L156" s="186"/>
      <c r="M156" s="212" t="s">
        <v>330</v>
      </c>
    </row>
    <row r="157" ht="13.5" customHeight="1">
      <c r="A157" s="208"/>
      <c r="B157" s="209"/>
      <c r="C157" s="210"/>
      <c r="D157" s="209"/>
      <c r="E157" s="210"/>
      <c r="F157" s="210"/>
      <c r="G157" s="210"/>
      <c r="H157" s="211"/>
      <c r="I157" s="211"/>
      <c r="J157" s="210"/>
      <c r="L157" s="186"/>
    </row>
    <row r="158" ht="13.5" customHeight="1">
      <c r="A158" s="208"/>
      <c r="B158" s="209"/>
      <c r="C158" s="210"/>
      <c r="D158" s="209"/>
      <c r="E158" s="210"/>
      <c r="F158" s="210"/>
      <c r="G158" s="210"/>
      <c r="H158" s="211"/>
      <c r="I158" s="211"/>
      <c r="J158" s="210"/>
      <c r="L158" s="186"/>
    </row>
    <row r="159" ht="13.5" customHeight="1">
      <c r="A159" s="208"/>
      <c r="B159" s="209"/>
      <c r="C159" s="210"/>
      <c r="D159" s="209"/>
      <c r="E159" s="210"/>
      <c r="F159" s="210"/>
      <c r="G159" s="210"/>
      <c r="H159" s="211"/>
      <c r="I159" s="211"/>
      <c r="J159" s="210"/>
      <c r="L159" s="186"/>
    </row>
    <row r="160" ht="13.5" customHeight="1">
      <c r="A160" s="208"/>
      <c r="B160" s="209"/>
      <c r="C160" s="210"/>
      <c r="D160" s="209"/>
      <c r="E160" s="210"/>
      <c r="F160" s="210"/>
      <c r="G160" s="210"/>
      <c r="H160" s="211"/>
      <c r="I160" s="211"/>
      <c r="J160" s="210"/>
      <c r="L160" s="186"/>
    </row>
    <row r="161" ht="13.5" customHeight="1">
      <c r="A161" s="208"/>
      <c r="B161" s="209"/>
      <c r="C161" s="210"/>
      <c r="D161" s="209"/>
      <c r="E161" s="210"/>
      <c r="F161" s="210"/>
      <c r="G161" s="210"/>
      <c r="H161" s="211"/>
      <c r="I161" s="211"/>
      <c r="J161" s="210"/>
      <c r="L161" s="186"/>
    </row>
    <row r="162" ht="13.5" customHeight="1">
      <c r="A162" s="208"/>
      <c r="B162" s="209"/>
      <c r="C162" s="210"/>
      <c r="D162" s="209"/>
      <c r="E162" s="210"/>
      <c r="F162" s="210"/>
      <c r="G162" s="210"/>
      <c r="H162" s="211"/>
      <c r="I162" s="211"/>
      <c r="J162" s="210"/>
      <c r="L162" s="191"/>
      <c r="M162" s="187"/>
      <c r="N162" s="214"/>
      <c r="O162" s="214"/>
      <c r="P162" s="214"/>
      <c r="Q162" s="214"/>
      <c r="R162" s="214"/>
    </row>
    <row r="163" ht="13.5" customHeight="1">
      <c r="A163" s="208"/>
      <c r="B163" s="209"/>
      <c r="C163" s="210"/>
      <c r="D163" s="209"/>
      <c r="E163" s="210"/>
      <c r="F163" s="210"/>
      <c r="G163" s="210"/>
      <c r="H163" s="211"/>
      <c r="I163" s="211"/>
      <c r="J163" s="210"/>
      <c r="L163" s="191" t="s">
        <v>331</v>
      </c>
      <c r="M163" s="187" t="s">
        <v>332</v>
      </c>
      <c r="N163" s="214"/>
      <c r="O163" s="214"/>
      <c r="P163" s="214"/>
      <c r="Q163" s="214"/>
      <c r="R163" s="214"/>
    </row>
    <row r="164" ht="13.5" customHeight="1">
      <c r="A164" s="208"/>
      <c r="B164" s="209"/>
      <c r="C164" s="210"/>
      <c r="D164" s="209"/>
      <c r="E164" s="210"/>
      <c r="F164" s="210"/>
      <c r="G164" s="210"/>
      <c r="H164" s="211"/>
      <c r="I164" s="211"/>
      <c r="J164" s="210"/>
      <c r="L164" s="186"/>
    </row>
    <row r="165" ht="13.5" customHeight="1">
      <c r="A165" s="208"/>
      <c r="B165" s="209"/>
      <c r="C165" s="210"/>
      <c r="D165" s="209"/>
      <c r="E165" s="210"/>
      <c r="F165" s="210"/>
      <c r="G165" s="210"/>
      <c r="H165" s="211"/>
      <c r="I165" s="211"/>
      <c r="J165" s="210"/>
      <c r="L165" s="186"/>
    </row>
    <row r="166" ht="13.5" customHeight="1">
      <c r="A166" s="208"/>
      <c r="B166" s="209"/>
      <c r="C166" s="210"/>
      <c r="D166" s="209"/>
      <c r="E166" s="210"/>
      <c r="F166" s="210"/>
      <c r="G166" s="210"/>
      <c r="H166" s="211"/>
      <c r="I166" s="211"/>
      <c r="J166" s="210"/>
      <c r="L166" s="186"/>
    </row>
    <row r="167" ht="13.5" customHeight="1">
      <c r="A167" s="208"/>
      <c r="B167" s="209"/>
      <c r="C167" s="210"/>
      <c r="D167" s="209"/>
      <c r="E167" s="210"/>
      <c r="F167" s="210"/>
      <c r="G167" s="210"/>
      <c r="H167" s="211"/>
      <c r="I167" s="211"/>
      <c r="J167" s="210"/>
      <c r="L167" s="186"/>
    </row>
    <row r="168" ht="13.5" customHeight="1">
      <c r="A168" s="208"/>
      <c r="B168" s="209"/>
      <c r="C168" s="210"/>
      <c r="D168" s="209"/>
      <c r="E168" s="210"/>
      <c r="F168" s="210"/>
      <c r="G168" s="210"/>
      <c r="H168" s="211"/>
      <c r="I168" s="211"/>
      <c r="J168" s="210"/>
      <c r="L168" s="186"/>
    </row>
    <row r="169" ht="13.5" customHeight="1">
      <c r="A169" s="208"/>
      <c r="B169" s="209"/>
      <c r="C169" s="210"/>
      <c r="D169" s="209"/>
      <c r="E169" s="210"/>
      <c r="F169" s="210"/>
      <c r="G169" s="210"/>
      <c r="H169" s="211"/>
      <c r="I169" s="211"/>
      <c r="J169" s="210"/>
      <c r="L169" s="186"/>
    </row>
    <row r="170" ht="13.5" customHeight="1">
      <c r="A170" s="208"/>
      <c r="B170" s="209"/>
      <c r="C170" s="210"/>
      <c r="D170" s="209"/>
      <c r="E170" s="210"/>
      <c r="F170" s="210"/>
      <c r="G170" s="210"/>
      <c r="H170" s="211"/>
      <c r="I170" s="211"/>
      <c r="J170" s="210"/>
      <c r="L170" s="186"/>
    </row>
    <row r="171" ht="13.5" customHeight="1">
      <c r="A171" s="208"/>
      <c r="B171" s="209"/>
      <c r="C171" s="210"/>
      <c r="D171" s="209"/>
      <c r="E171" s="210"/>
      <c r="F171" s="210"/>
      <c r="G171" s="210"/>
      <c r="H171" s="211"/>
      <c r="I171" s="211"/>
      <c r="J171" s="210"/>
      <c r="L171" s="186"/>
    </row>
    <row r="172" ht="13.5" customHeight="1">
      <c r="A172" s="208"/>
      <c r="B172" s="209"/>
      <c r="C172" s="210"/>
      <c r="D172" s="209"/>
      <c r="E172" s="210"/>
      <c r="F172" s="210"/>
      <c r="G172" s="210"/>
      <c r="H172" s="211"/>
      <c r="I172" s="211"/>
      <c r="J172" s="210"/>
      <c r="L172" s="186"/>
    </row>
    <row r="173" ht="13.5" customHeight="1">
      <c r="A173" s="208"/>
      <c r="B173" s="209"/>
      <c r="C173" s="210"/>
      <c r="D173" s="209"/>
      <c r="E173" s="210"/>
      <c r="F173" s="210"/>
      <c r="G173" s="210"/>
      <c r="H173" s="211"/>
      <c r="I173" s="211"/>
      <c r="J173" s="210"/>
      <c r="L173" s="186"/>
    </row>
    <row r="174" ht="13.5" customHeight="1">
      <c r="A174" s="208"/>
      <c r="B174" s="209"/>
      <c r="C174" s="210"/>
      <c r="D174" s="209"/>
      <c r="E174" s="210"/>
      <c r="F174" s="210"/>
      <c r="G174" s="210"/>
      <c r="H174" s="211"/>
      <c r="I174" s="211"/>
      <c r="J174" s="210"/>
      <c r="L174" s="186"/>
    </row>
    <row r="175" ht="13.5" customHeight="1">
      <c r="A175" s="208"/>
      <c r="B175" s="209"/>
      <c r="C175" s="210"/>
      <c r="D175" s="209"/>
      <c r="E175" s="210"/>
      <c r="F175" s="210"/>
      <c r="G175" s="210"/>
      <c r="H175" s="211"/>
      <c r="I175" s="211"/>
      <c r="J175" s="210"/>
      <c r="L175" s="186"/>
    </row>
    <row r="176" ht="13.5" customHeight="1">
      <c r="A176" s="208"/>
      <c r="B176" s="209"/>
      <c r="C176" s="210"/>
      <c r="D176" s="209"/>
      <c r="E176" s="210"/>
      <c r="F176" s="210"/>
      <c r="G176" s="210"/>
      <c r="H176" s="211"/>
      <c r="I176" s="211"/>
      <c r="J176" s="210"/>
      <c r="L176" s="186"/>
    </row>
    <row r="177" ht="13.5" customHeight="1">
      <c r="A177" s="208"/>
      <c r="B177" s="209"/>
      <c r="C177" s="210"/>
      <c r="D177" s="209"/>
      <c r="E177" s="210"/>
      <c r="F177" s="210"/>
      <c r="G177" s="210"/>
      <c r="H177" s="211"/>
      <c r="I177" s="211"/>
      <c r="J177" s="210"/>
      <c r="L177" s="186"/>
    </row>
    <row r="178" ht="13.5" customHeight="1">
      <c r="A178" s="208"/>
      <c r="B178" s="209"/>
      <c r="C178" s="210"/>
      <c r="D178" s="209"/>
      <c r="E178" s="210"/>
      <c r="F178" s="210"/>
      <c r="G178" s="210"/>
      <c r="H178" s="211"/>
      <c r="I178" s="211"/>
      <c r="J178" s="210"/>
      <c r="L178" s="186"/>
    </row>
    <row r="179" ht="13.5" customHeight="1">
      <c r="A179" s="208"/>
      <c r="B179" s="209"/>
      <c r="C179" s="210"/>
      <c r="D179" s="209"/>
      <c r="E179" s="210"/>
      <c r="F179" s="210"/>
      <c r="G179" s="210"/>
      <c r="H179" s="211"/>
      <c r="I179" s="211"/>
      <c r="J179" s="210"/>
      <c r="L179" s="186"/>
    </row>
    <row r="180" ht="13.5" customHeight="1">
      <c r="A180" s="208"/>
      <c r="B180" s="209"/>
      <c r="C180" s="210"/>
      <c r="D180" s="209"/>
      <c r="E180" s="210"/>
      <c r="F180" s="210"/>
      <c r="G180" s="210"/>
      <c r="H180" s="211"/>
      <c r="I180" s="211"/>
      <c r="J180" s="210"/>
      <c r="L180" s="186"/>
    </row>
    <row r="181" ht="13.5" customHeight="1">
      <c r="A181" s="208"/>
      <c r="B181" s="209"/>
      <c r="C181" s="210"/>
      <c r="D181" s="209"/>
      <c r="E181" s="210"/>
      <c r="F181" s="210"/>
      <c r="G181" s="210"/>
      <c r="H181" s="211"/>
      <c r="I181" s="211"/>
      <c r="J181" s="210"/>
      <c r="L181" s="186"/>
    </row>
    <row r="182" ht="13.5" customHeight="1">
      <c r="A182" s="208"/>
      <c r="B182" s="209"/>
      <c r="C182" s="210"/>
      <c r="D182" s="209"/>
      <c r="E182" s="210"/>
      <c r="F182" s="210"/>
      <c r="G182" s="210"/>
      <c r="H182" s="211"/>
      <c r="I182" s="211"/>
      <c r="J182" s="210"/>
      <c r="L182" s="186"/>
    </row>
    <row r="183" ht="13.5" customHeight="1">
      <c r="A183" s="208"/>
      <c r="B183" s="209"/>
      <c r="C183" s="210"/>
      <c r="D183" s="209"/>
      <c r="E183" s="210"/>
      <c r="F183" s="210"/>
      <c r="G183" s="210"/>
      <c r="H183" s="211"/>
      <c r="I183" s="211"/>
      <c r="J183" s="210"/>
      <c r="L183" s="186"/>
    </row>
    <row r="184" ht="13.5" customHeight="1">
      <c r="A184" s="208"/>
      <c r="B184" s="209"/>
      <c r="C184" s="210"/>
      <c r="D184" s="209"/>
      <c r="E184" s="210"/>
      <c r="F184" s="210"/>
      <c r="G184" s="210"/>
      <c r="H184" s="211"/>
      <c r="I184" s="211"/>
      <c r="J184" s="210"/>
      <c r="L184" s="186"/>
    </row>
    <row r="185" ht="13.5" customHeight="1">
      <c r="A185" s="208"/>
      <c r="B185" s="209"/>
      <c r="C185" s="210"/>
      <c r="D185" s="209"/>
      <c r="E185" s="210"/>
      <c r="F185" s="210"/>
      <c r="G185" s="210"/>
      <c r="H185" s="211"/>
      <c r="I185" s="211"/>
      <c r="J185" s="210"/>
      <c r="L185" s="186"/>
    </row>
    <row r="186" ht="13.5" customHeight="1">
      <c r="A186" s="208"/>
      <c r="B186" s="209"/>
      <c r="C186" s="210"/>
      <c r="D186" s="209"/>
      <c r="E186" s="210"/>
      <c r="F186" s="210"/>
      <c r="G186" s="210"/>
      <c r="H186" s="211"/>
      <c r="I186" s="211"/>
      <c r="J186" s="210"/>
      <c r="L186" s="186"/>
    </row>
    <row r="187" ht="13.5" customHeight="1">
      <c r="A187" s="208"/>
      <c r="B187" s="209"/>
      <c r="C187" s="210"/>
      <c r="D187" s="209"/>
      <c r="E187" s="210"/>
      <c r="F187" s="210"/>
      <c r="G187" s="210"/>
      <c r="H187" s="211"/>
      <c r="I187" s="211"/>
      <c r="J187" s="210"/>
      <c r="L187" s="186"/>
    </row>
    <row r="188" ht="13.5" customHeight="1">
      <c r="A188" s="208"/>
      <c r="B188" s="209"/>
      <c r="C188" s="210"/>
      <c r="D188" s="209"/>
      <c r="E188" s="210"/>
      <c r="F188" s="210"/>
      <c r="G188" s="210"/>
      <c r="H188" s="211"/>
      <c r="I188" s="211"/>
      <c r="J188" s="210"/>
      <c r="L188" s="186"/>
    </row>
    <row r="189" ht="13.5" customHeight="1">
      <c r="A189" s="208"/>
      <c r="B189" s="209"/>
      <c r="C189" s="210"/>
      <c r="D189" s="209"/>
      <c r="E189" s="210"/>
      <c r="F189" s="210"/>
      <c r="G189" s="210"/>
      <c r="H189" s="211"/>
      <c r="I189" s="211"/>
      <c r="J189" s="210"/>
      <c r="L189" s="186"/>
    </row>
    <row r="190" ht="13.5" customHeight="1">
      <c r="A190" s="208"/>
      <c r="B190" s="209"/>
      <c r="C190" s="210"/>
      <c r="D190" s="209"/>
      <c r="E190" s="210"/>
      <c r="F190" s="210"/>
      <c r="G190" s="210"/>
      <c r="H190" s="211"/>
      <c r="I190" s="211"/>
      <c r="J190" s="210"/>
      <c r="L190" s="186"/>
    </row>
    <row r="191" ht="13.5" customHeight="1">
      <c r="A191" s="208"/>
      <c r="B191" s="209"/>
      <c r="C191" s="210"/>
      <c r="D191" s="209"/>
      <c r="E191" s="210"/>
      <c r="F191" s="210"/>
      <c r="G191" s="210"/>
      <c r="H191" s="211"/>
      <c r="I191" s="211"/>
      <c r="J191" s="210"/>
      <c r="L191" s="186"/>
    </row>
    <row r="192" ht="13.5" customHeight="1">
      <c r="A192" s="208"/>
      <c r="B192" s="209"/>
      <c r="C192" s="210"/>
      <c r="D192" s="209"/>
      <c r="E192" s="210"/>
      <c r="F192" s="210"/>
      <c r="G192" s="210"/>
      <c r="H192" s="211"/>
      <c r="I192" s="211"/>
      <c r="J192" s="210"/>
      <c r="L192" s="186"/>
    </row>
    <row r="193" ht="13.5" customHeight="1">
      <c r="A193" s="208"/>
      <c r="B193" s="209"/>
      <c r="C193" s="210"/>
      <c r="D193" s="209"/>
      <c r="E193" s="210"/>
      <c r="F193" s="210"/>
      <c r="G193" s="210"/>
      <c r="H193" s="211"/>
      <c r="I193" s="211"/>
      <c r="J193" s="210"/>
      <c r="L193" s="186"/>
    </row>
    <row r="194" ht="13.5" customHeight="1">
      <c r="A194" s="208"/>
      <c r="B194" s="209"/>
      <c r="C194" s="210"/>
      <c r="D194" s="209"/>
      <c r="E194" s="210"/>
      <c r="F194" s="210"/>
      <c r="G194" s="210"/>
      <c r="H194" s="211"/>
      <c r="I194" s="211"/>
      <c r="J194" s="210"/>
      <c r="L194" s="186"/>
    </row>
    <row r="195" ht="13.5" customHeight="1">
      <c r="A195" s="208"/>
      <c r="B195" s="209"/>
      <c r="C195" s="210"/>
      <c r="D195" s="209"/>
      <c r="E195" s="210"/>
      <c r="F195" s="210"/>
      <c r="G195" s="210"/>
      <c r="H195" s="211"/>
      <c r="I195" s="211"/>
      <c r="J195" s="210"/>
      <c r="L195" s="186"/>
    </row>
    <row r="196" ht="13.5" customHeight="1">
      <c r="A196" s="208"/>
      <c r="B196" s="209"/>
      <c r="C196" s="210"/>
      <c r="D196" s="209"/>
      <c r="E196" s="210"/>
      <c r="F196" s="210"/>
      <c r="G196" s="210"/>
      <c r="H196" s="211"/>
      <c r="I196" s="211"/>
      <c r="J196" s="210"/>
      <c r="L196" s="186"/>
    </row>
    <row r="197" ht="13.5" customHeight="1">
      <c r="A197" s="208"/>
      <c r="B197" s="209"/>
      <c r="C197" s="210"/>
      <c r="D197" s="209"/>
      <c r="E197" s="210"/>
      <c r="F197" s="210"/>
      <c r="G197" s="210"/>
      <c r="H197" s="211"/>
      <c r="I197" s="211"/>
      <c r="J197" s="210"/>
      <c r="L197" s="186"/>
    </row>
    <row r="198" ht="13.5" customHeight="1">
      <c r="A198" s="208"/>
      <c r="B198" s="209"/>
      <c r="C198" s="210"/>
      <c r="D198" s="209"/>
      <c r="E198" s="210"/>
      <c r="F198" s="210"/>
      <c r="G198" s="210"/>
      <c r="H198" s="211"/>
      <c r="I198" s="211"/>
      <c r="J198" s="210"/>
      <c r="L198" s="186"/>
    </row>
    <row r="199" ht="13.5" customHeight="1">
      <c r="A199" s="208"/>
      <c r="B199" s="209"/>
      <c r="C199" s="210"/>
      <c r="D199" s="209"/>
      <c r="E199" s="210"/>
      <c r="F199" s="210"/>
      <c r="G199" s="210"/>
      <c r="H199" s="211"/>
      <c r="I199" s="211"/>
      <c r="J199" s="210"/>
      <c r="L199" s="186"/>
    </row>
    <row r="200" ht="13.5" customHeight="1">
      <c r="A200" s="208"/>
      <c r="B200" s="209"/>
      <c r="C200" s="210"/>
      <c r="D200" s="209"/>
      <c r="E200" s="210"/>
      <c r="F200" s="210"/>
      <c r="G200" s="210"/>
      <c r="H200" s="211"/>
      <c r="I200" s="211"/>
      <c r="J200" s="210"/>
      <c r="L200" s="186"/>
    </row>
    <row r="201" ht="13.5" customHeight="1">
      <c r="A201" s="208"/>
      <c r="B201" s="209"/>
      <c r="C201" s="210"/>
      <c r="D201" s="209"/>
      <c r="E201" s="210"/>
      <c r="F201" s="210"/>
      <c r="G201" s="210"/>
      <c r="H201" s="211"/>
      <c r="I201" s="211"/>
      <c r="J201" s="210"/>
      <c r="L201" s="186"/>
    </row>
    <row r="202" ht="13.5" customHeight="1">
      <c r="A202" s="208"/>
      <c r="B202" s="209"/>
      <c r="C202" s="210"/>
      <c r="D202" s="209"/>
      <c r="E202" s="210"/>
      <c r="F202" s="210"/>
      <c r="G202" s="210"/>
      <c r="H202" s="211"/>
      <c r="I202" s="211"/>
      <c r="J202" s="210"/>
      <c r="L202" s="186"/>
    </row>
    <row r="203" ht="13.5" customHeight="1">
      <c r="A203" s="208"/>
      <c r="B203" s="209"/>
      <c r="C203" s="210"/>
      <c r="D203" s="209"/>
      <c r="E203" s="210"/>
      <c r="F203" s="210"/>
      <c r="G203" s="210"/>
      <c r="H203" s="211"/>
      <c r="I203" s="211"/>
      <c r="J203" s="210"/>
      <c r="L203" s="186"/>
    </row>
    <row r="204" ht="13.5" customHeight="1">
      <c r="A204" s="208"/>
      <c r="B204" s="209"/>
      <c r="C204" s="210"/>
      <c r="D204" s="209"/>
      <c r="E204" s="210"/>
      <c r="F204" s="210"/>
      <c r="G204" s="210"/>
      <c r="H204" s="211"/>
      <c r="I204" s="211"/>
      <c r="J204" s="210"/>
      <c r="L204" s="186"/>
    </row>
    <row r="205" ht="13.5" customHeight="1">
      <c r="A205" s="208"/>
      <c r="B205" s="209"/>
      <c r="C205" s="210"/>
      <c r="D205" s="209"/>
      <c r="E205" s="210"/>
      <c r="F205" s="210"/>
      <c r="G205" s="210"/>
      <c r="H205" s="211"/>
      <c r="I205" s="211"/>
      <c r="J205" s="210"/>
      <c r="L205" s="186"/>
    </row>
    <row r="206" ht="13.5" customHeight="1">
      <c r="A206" s="208"/>
      <c r="B206" s="209"/>
      <c r="C206" s="210"/>
      <c r="D206" s="209"/>
      <c r="E206" s="210"/>
      <c r="F206" s="210"/>
      <c r="G206" s="210"/>
      <c r="H206" s="211"/>
      <c r="I206" s="211"/>
      <c r="J206" s="210"/>
      <c r="L206" s="186"/>
    </row>
    <row r="207" ht="13.5" customHeight="1">
      <c r="A207" s="208"/>
      <c r="B207" s="209"/>
      <c r="C207" s="210"/>
      <c r="D207" s="209"/>
      <c r="E207" s="210"/>
      <c r="F207" s="210"/>
      <c r="G207" s="210"/>
      <c r="H207" s="211"/>
      <c r="I207" s="211"/>
      <c r="J207" s="210"/>
      <c r="L207" s="186"/>
    </row>
    <row r="208" ht="13.5" customHeight="1">
      <c r="A208" s="208"/>
      <c r="B208" s="209"/>
      <c r="C208" s="210"/>
      <c r="D208" s="209"/>
      <c r="E208" s="210"/>
      <c r="F208" s="210"/>
      <c r="G208" s="210"/>
      <c r="H208" s="211"/>
      <c r="I208" s="211"/>
      <c r="J208" s="210"/>
      <c r="L208" s="186"/>
    </row>
    <row r="209" ht="13.5" customHeight="1">
      <c r="A209" s="208"/>
      <c r="B209" s="209"/>
      <c r="C209" s="210"/>
      <c r="D209" s="209"/>
      <c r="E209" s="210"/>
      <c r="F209" s="210"/>
      <c r="G209" s="210"/>
      <c r="H209" s="211"/>
      <c r="I209" s="211"/>
      <c r="J209" s="210"/>
      <c r="L209" s="191" t="s">
        <v>333</v>
      </c>
      <c r="M209" s="191">
        <v>3.5</v>
      </c>
    </row>
    <row r="210" ht="13.5" customHeight="1">
      <c r="A210" s="208"/>
      <c r="B210" s="209"/>
      <c r="C210" s="210"/>
      <c r="D210" s="209"/>
      <c r="E210" s="210"/>
      <c r="F210" s="210"/>
      <c r="G210" s="210"/>
      <c r="H210" s="211"/>
      <c r="I210" s="211"/>
      <c r="J210" s="210"/>
      <c r="L210" s="191" t="s">
        <v>309</v>
      </c>
      <c r="M210" s="215" t="s">
        <v>334</v>
      </c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</row>
    <row r="211" ht="13.5" customHeight="1">
      <c r="A211" s="208"/>
      <c r="B211" s="209"/>
      <c r="C211" s="210"/>
      <c r="D211" s="209"/>
      <c r="E211" s="210"/>
      <c r="F211" s="210"/>
      <c r="G211" s="210"/>
      <c r="H211" s="211"/>
      <c r="I211" s="211"/>
      <c r="J211" s="210"/>
      <c r="M211" s="215" t="s">
        <v>335</v>
      </c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</row>
    <row r="212" ht="13.5" customHeight="1">
      <c r="A212" s="208"/>
      <c r="B212" s="209"/>
      <c r="C212" s="210"/>
      <c r="D212" s="209"/>
      <c r="E212" s="210"/>
      <c r="F212" s="210"/>
      <c r="G212" s="210"/>
      <c r="H212" s="211"/>
      <c r="I212" s="211"/>
      <c r="J212" s="210"/>
      <c r="M212" s="215" t="s">
        <v>336</v>
      </c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</row>
    <row r="213" ht="13.5" customHeight="1">
      <c r="A213" s="208"/>
      <c r="B213" s="209"/>
      <c r="C213" s="210"/>
      <c r="D213" s="209"/>
      <c r="E213" s="210"/>
      <c r="F213" s="210"/>
      <c r="G213" s="210"/>
      <c r="H213" s="211"/>
      <c r="I213" s="211"/>
      <c r="J213" s="210"/>
      <c r="M213" s="215" t="s">
        <v>337</v>
      </c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</row>
    <row r="214" ht="13.5" customHeight="1">
      <c r="A214" s="208"/>
      <c r="B214" s="209"/>
      <c r="C214" s="210"/>
      <c r="D214" s="209"/>
      <c r="E214" s="210"/>
      <c r="F214" s="210"/>
      <c r="G214" s="210"/>
      <c r="H214" s="211"/>
      <c r="I214" s="211"/>
      <c r="J214" s="210"/>
      <c r="L214" s="186"/>
    </row>
    <row r="215" ht="13.5" customHeight="1">
      <c r="A215" s="208"/>
      <c r="B215" s="209"/>
      <c r="C215" s="210"/>
      <c r="D215" s="209"/>
      <c r="E215" s="210"/>
      <c r="F215" s="210"/>
      <c r="G215" s="210"/>
      <c r="H215" s="211"/>
      <c r="I215" s="211"/>
      <c r="J215" s="210"/>
      <c r="L215" s="186"/>
    </row>
    <row r="216" ht="13.5" customHeight="1">
      <c r="A216" s="208"/>
      <c r="B216" s="209"/>
      <c r="C216" s="210"/>
      <c r="D216" s="209"/>
      <c r="E216" s="210"/>
      <c r="F216" s="210"/>
      <c r="G216" s="210"/>
      <c r="H216" s="211"/>
      <c r="I216" s="211"/>
      <c r="J216" s="210"/>
      <c r="L216" s="186"/>
    </row>
    <row r="217" ht="13.5" customHeight="1">
      <c r="A217" s="208"/>
      <c r="B217" s="209"/>
      <c r="C217" s="210"/>
      <c r="D217" s="209"/>
      <c r="E217" s="210"/>
      <c r="F217" s="210"/>
      <c r="G217" s="210"/>
      <c r="H217" s="211"/>
      <c r="I217" s="211"/>
      <c r="J217" s="210"/>
      <c r="L217" s="186"/>
    </row>
    <row r="218" ht="13.5" customHeight="1">
      <c r="A218" s="208"/>
      <c r="B218" s="209"/>
      <c r="C218" s="210"/>
      <c r="D218" s="209"/>
      <c r="E218" s="210"/>
      <c r="F218" s="210"/>
      <c r="G218" s="210"/>
      <c r="H218" s="211"/>
      <c r="I218" s="211"/>
      <c r="J218" s="210"/>
      <c r="L218" s="186"/>
    </row>
    <row r="219" ht="13.5" customHeight="1">
      <c r="A219" s="208"/>
      <c r="B219" s="209"/>
      <c r="C219" s="210"/>
      <c r="D219" s="209"/>
      <c r="E219" s="210"/>
      <c r="F219" s="210"/>
      <c r="G219" s="210"/>
      <c r="H219" s="211"/>
      <c r="I219" s="211"/>
      <c r="J219" s="210"/>
      <c r="L219" s="186"/>
    </row>
    <row r="220" ht="13.5" customHeight="1">
      <c r="A220" s="208"/>
      <c r="B220" s="209"/>
      <c r="C220" s="210"/>
      <c r="D220" s="209"/>
      <c r="E220" s="210"/>
      <c r="F220" s="210"/>
      <c r="G220" s="210"/>
      <c r="H220" s="211"/>
      <c r="I220" s="211"/>
      <c r="J220" s="210"/>
      <c r="L220" s="186"/>
    </row>
    <row r="221" ht="13.5" customHeight="1">
      <c r="A221" s="208"/>
      <c r="B221" s="209"/>
      <c r="C221" s="210"/>
      <c r="D221" s="209"/>
      <c r="E221" s="210"/>
      <c r="F221" s="210"/>
      <c r="G221" s="210"/>
      <c r="H221" s="211"/>
      <c r="I221" s="211"/>
      <c r="J221" s="210"/>
      <c r="L221" s="186"/>
    </row>
    <row r="222" ht="13.5" customHeight="1">
      <c r="A222" s="208"/>
      <c r="B222" s="209"/>
      <c r="C222" s="210"/>
      <c r="D222" s="209"/>
      <c r="E222" s="210"/>
      <c r="F222" s="210"/>
      <c r="G222" s="210"/>
      <c r="H222" s="211"/>
      <c r="I222" s="211"/>
      <c r="J222" s="210"/>
      <c r="L222" s="186"/>
    </row>
    <row r="223" ht="13.5" customHeight="1">
      <c r="A223" s="208"/>
      <c r="B223" s="209"/>
      <c r="C223" s="210"/>
      <c r="D223" s="209"/>
      <c r="E223" s="210"/>
      <c r="F223" s="210"/>
      <c r="G223" s="210"/>
      <c r="H223" s="211"/>
      <c r="I223" s="211"/>
      <c r="J223" s="210"/>
      <c r="L223" s="186"/>
    </row>
    <row r="224" ht="13.5" customHeight="1">
      <c r="A224" s="208"/>
      <c r="B224" s="209"/>
      <c r="C224" s="210"/>
      <c r="D224" s="209"/>
      <c r="E224" s="210"/>
      <c r="F224" s="210"/>
      <c r="G224" s="210"/>
      <c r="H224" s="211"/>
      <c r="I224" s="211"/>
      <c r="J224" s="210"/>
      <c r="L224" s="186"/>
    </row>
    <row r="225" ht="13.5" customHeight="1">
      <c r="A225" s="208"/>
      <c r="B225" s="209"/>
      <c r="C225" s="210"/>
      <c r="D225" s="209"/>
      <c r="E225" s="210"/>
      <c r="F225" s="210"/>
      <c r="G225" s="210"/>
      <c r="H225" s="211"/>
      <c r="I225" s="211"/>
      <c r="J225" s="210"/>
      <c r="L225" s="186"/>
    </row>
    <row r="226" ht="13.5" customHeight="1">
      <c r="A226" s="208"/>
      <c r="B226" s="209"/>
      <c r="C226" s="210"/>
      <c r="D226" s="209"/>
      <c r="E226" s="210"/>
      <c r="F226" s="210"/>
      <c r="G226" s="210"/>
      <c r="H226" s="211"/>
      <c r="I226" s="211"/>
      <c r="J226" s="210"/>
      <c r="L226" s="186"/>
    </row>
    <row r="227" ht="13.5" customHeight="1">
      <c r="A227" s="208"/>
      <c r="B227" s="209"/>
      <c r="C227" s="210"/>
      <c r="D227" s="209"/>
      <c r="E227" s="210"/>
      <c r="F227" s="210"/>
      <c r="G227" s="210"/>
      <c r="H227" s="211"/>
      <c r="I227" s="211"/>
      <c r="J227" s="210"/>
      <c r="L227" s="186"/>
    </row>
    <row r="228" ht="13.5" customHeight="1">
      <c r="A228" s="208"/>
      <c r="B228" s="209"/>
      <c r="C228" s="210"/>
      <c r="D228" s="209"/>
      <c r="E228" s="210"/>
      <c r="F228" s="210"/>
      <c r="G228" s="210"/>
      <c r="H228" s="211"/>
      <c r="I228" s="211"/>
      <c r="J228" s="210"/>
      <c r="L228" s="186"/>
    </row>
    <row r="229" ht="13.5" customHeight="1">
      <c r="A229" s="208"/>
      <c r="B229" s="209"/>
      <c r="C229" s="210"/>
      <c r="D229" s="209"/>
      <c r="E229" s="210"/>
      <c r="F229" s="210"/>
      <c r="G229" s="210"/>
      <c r="H229" s="211"/>
      <c r="I229" s="211"/>
      <c r="J229" s="210"/>
      <c r="L229" s="186"/>
    </row>
    <row r="230" ht="13.5" customHeight="1">
      <c r="A230" s="208"/>
      <c r="B230" s="209"/>
      <c r="C230" s="210"/>
      <c r="D230" s="209"/>
      <c r="E230" s="210"/>
      <c r="F230" s="210"/>
      <c r="G230" s="210"/>
      <c r="H230" s="211"/>
      <c r="I230" s="211"/>
      <c r="J230" s="210"/>
      <c r="L230" s="186"/>
    </row>
    <row r="231" ht="13.5" customHeight="1">
      <c r="A231" s="208"/>
      <c r="B231" s="209"/>
      <c r="C231" s="210"/>
      <c r="D231" s="209"/>
      <c r="E231" s="210"/>
      <c r="F231" s="210"/>
      <c r="G231" s="210"/>
      <c r="H231" s="211"/>
      <c r="I231" s="211"/>
      <c r="J231" s="210"/>
      <c r="L231" s="186"/>
    </row>
    <row r="232" ht="13.5" customHeight="1">
      <c r="A232" s="208"/>
      <c r="B232" s="209"/>
      <c r="C232" s="210"/>
      <c r="D232" s="209"/>
      <c r="E232" s="210"/>
      <c r="F232" s="210"/>
      <c r="G232" s="210"/>
      <c r="H232" s="211"/>
      <c r="I232" s="211"/>
      <c r="J232" s="210"/>
      <c r="L232" s="186"/>
    </row>
    <row r="233" ht="13.5" customHeight="1">
      <c r="A233" s="208"/>
      <c r="B233" s="209"/>
      <c r="C233" s="210"/>
      <c r="D233" s="209"/>
      <c r="E233" s="210"/>
      <c r="F233" s="210"/>
      <c r="G233" s="210"/>
      <c r="H233" s="211"/>
      <c r="I233" s="211"/>
      <c r="J233" s="210"/>
      <c r="L233" s="186"/>
    </row>
    <row r="234" ht="13.5" customHeight="1">
      <c r="A234" s="208"/>
      <c r="B234" s="209"/>
      <c r="C234" s="210"/>
      <c r="D234" s="209"/>
      <c r="E234" s="210"/>
      <c r="F234" s="210"/>
      <c r="G234" s="210"/>
      <c r="H234" s="211"/>
      <c r="I234" s="211"/>
      <c r="J234" s="210"/>
      <c r="L234" s="186"/>
    </row>
    <row r="235" ht="13.5" customHeight="1">
      <c r="A235" s="208"/>
      <c r="B235" s="209"/>
      <c r="C235" s="210"/>
      <c r="D235" s="209"/>
      <c r="E235" s="210"/>
      <c r="F235" s="210"/>
      <c r="G235" s="210"/>
      <c r="H235" s="211"/>
      <c r="I235" s="211"/>
      <c r="J235" s="210"/>
      <c r="L235" s="186"/>
    </row>
    <row r="236" ht="13.5" customHeight="1">
      <c r="A236" s="208"/>
      <c r="B236" s="209"/>
      <c r="C236" s="210"/>
      <c r="D236" s="209"/>
      <c r="E236" s="210"/>
      <c r="F236" s="210"/>
      <c r="G236" s="210"/>
      <c r="H236" s="211"/>
      <c r="I236" s="211"/>
      <c r="J236" s="210"/>
      <c r="L236" s="186"/>
    </row>
    <row r="237" ht="13.5" customHeight="1">
      <c r="A237" s="208"/>
      <c r="B237" s="209"/>
      <c r="C237" s="210"/>
      <c r="D237" s="209"/>
      <c r="E237" s="210"/>
      <c r="F237" s="210"/>
      <c r="G237" s="210"/>
      <c r="H237" s="211"/>
      <c r="I237" s="211"/>
      <c r="J237" s="210"/>
      <c r="L237" s="186"/>
    </row>
    <row r="238" ht="13.5" customHeight="1">
      <c r="A238" s="208"/>
      <c r="B238" s="209"/>
      <c r="C238" s="210"/>
      <c r="D238" s="209"/>
      <c r="E238" s="210"/>
      <c r="F238" s="210"/>
      <c r="G238" s="210"/>
      <c r="H238" s="211"/>
      <c r="I238" s="211"/>
      <c r="J238" s="210"/>
      <c r="L238" s="186"/>
    </row>
    <row r="239" ht="13.5" customHeight="1">
      <c r="A239" s="208"/>
      <c r="B239" s="209"/>
      <c r="C239" s="210"/>
      <c r="D239" s="209"/>
      <c r="E239" s="210"/>
      <c r="F239" s="210"/>
      <c r="G239" s="210"/>
      <c r="H239" s="211"/>
      <c r="I239" s="211"/>
      <c r="J239" s="210"/>
      <c r="L239" s="186"/>
    </row>
    <row r="240" ht="13.5" customHeight="1">
      <c r="A240" s="208"/>
      <c r="B240" s="209"/>
      <c r="C240" s="210"/>
      <c r="D240" s="209"/>
      <c r="E240" s="210"/>
      <c r="F240" s="210"/>
      <c r="G240" s="210"/>
      <c r="H240" s="211"/>
      <c r="I240" s="211"/>
      <c r="J240" s="210"/>
      <c r="L240" s="186"/>
    </row>
    <row r="241" ht="13.5" customHeight="1">
      <c r="A241" s="208"/>
      <c r="B241" s="209"/>
      <c r="C241" s="210"/>
      <c r="D241" s="209"/>
      <c r="E241" s="210"/>
      <c r="F241" s="210"/>
      <c r="G241" s="210"/>
      <c r="H241" s="211"/>
      <c r="I241" s="211"/>
      <c r="J241" s="210"/>
      <c r="L241" s="186"/>
    </row>
    <row r="242" ht="13.5" customHeight="1">
      <c r="A242" s="208"/>
      <c r="B242" s="209"/>
      <c r="C242" s="210"/>
      <c r="D242" s="209"/>
      <c r="E242" s="210"/>
      <c r="F242" s="210"/>
      <c r="G242" s="210"/>
      <c r="H242" s="211"/>
      <c r="I242" s="211"/>
      <c r="J242" s="210"/>
      <c r="L242" s="186"/>
    </row>
    <row r="243" ht="13.5" customHeight="1">
      <c r="A243" s="208"/>
      <c r="B243" s="209"/>
      <c r="C243" s="210"/>
      <c r="D243" s="209"/>
      <c r="E243" s="210"/>
      <c r="F243" s="210"/>
      <c r="G243" s="210"/>
      <c r="H243" s="211"/>
      <c r="I243" s="211"/>
      <c r="J243" s="210"/>
      <c r="L243" s="186"/>
    </row>
    <row r="244" ht="13.5" customHeight="1">
      <c r="A244" s="208"/>
      <c r="B244" s="209"/>
      <c r="C244" s="210"/>
      <c r="D244" s="209"/>
      <c r="E244" s="210"/>
      <c r="F244" s="210"/>
      <c r="G244" s="210"/>
      <c r="H244" s="211"/>
      <c r="I244" s="211"/>
      <c r="J244" s="210"/>
      <c r="L244" s="186"/>
    </row>
    <row r="245" ht="13.5" customHeight="1">
      <c r="A245" s="208"/>
      <c r="B245" s="209"/>
      <c r="C245" s="210"/>
      <c r="D245" s="209"/>
      <c r="E245" s="210"/>
      <c r="F245" s="210"/>
      <c r="G245" s="210"/>
      <c r="H245" s="211"/>
      <c r="I245" s="211"/>
      <c r="J245" s="210"/>
      <c r="L245" s="186"/>
    </row>
    <row r="246" ht="13.5" customHeight="1">
      <c r="A246" s="208"/>
      <c r="B246" s="209"/>
      <c r="C246" s="210"/>
      <c r="D246" s="209"/>
      <c r="E246" s="210"/>
      <c r="F246" s="210"/>
      <c r="G246" s="210"/>
      <c r="H246" s="211"/>
      <c r="I246" s="211"/>
      <c r="J246" s="210"/>
      <c r="L246" s="186"/>
    </row>
    <row r="247" ht="13.5" customHeight="1">
      <c r="A247" s="208"/>
      <c r="B247" s="209"/>
      <c r="C247" s="210"/>
      <c r="D247" s="209"/>
      <c r="E247" s="210"/>
      <c r="F247" s="210"/>
      <c r="G247" s="210"/>
      <c r="H247" s="211"/>
      <c r="I247" s="211"/>
      <c r="J247" s="210"/>
      <c r="L247" s="186"/>
    </row>
    <row r="248" ht="13.5" customHeight="1">
      <c r="A248" s="208"/>
      <c r="B248" s="209"/>
      <c r="C248" s="210"/>
      <c r="D248" s="209"/>
      <c r="E248" s="210"/>
      <c r="F248" s="210"/>
      <c r="G248" s="210"/>
      <c r="H248" s="211"/>
      <c r="I248" s="211"/>
      <c r="J248" s="210"/>
      <c r="L248" s="186"/>
    </row>
    <row r="249" ht="13.5" customHeight="1">
      <c r="A249" s="208"/>
      <c r="B249" s="209"/>
      <c r="C249" s="210"/>
      <c r="D249" s="209"/>
      <c r="E249" s="210"/>
      <c r="F249" s="210"/>
      <c r="G249" s="210"/>
      <c r="H249" s="211"/>
      <c r="I249" s="211"/>
      <c r="J249" s="210"/>
      <c r="L249" s="186"/>
    </row>
    <row r="250" ht="13.5" customHeight="1">
      <c r="A250" s="208"/>
      <c r="B250" s="209"/>
      <c r="C250" s="210"/>
      <c r="D250" s="209"/>
      <c r="E250" s="210"/>
      <c r="F250" s="210"/>
      <c r="G250" s="210"/>
      <c r="H250" s="211"/>
      <c r="I250" s="211"/>
      <c r="J250" s="210"/>
      <c r="L250" s="186"/>
    </row>
    <row r="251" ht="13.5" customHeight="1">
      <c r="A251" s="208"/>
      <c r="B251" s="209"/>
      <c r="C251" s="210"/>
      <c r="D251" s="209"/>
      <c r="E251" s="210"/>
      <c r="F251" s="210"/>
      <c r="G251" s="210"/>
      <c r="H251" s="211"/>
      <c r="I251" s="211"/>
      <c r="J251" s="210"/>
      <c r="L251" s="186"/>
    </row>
    <row r="252" ht="13.5" customHeight="1">
      <c r="A252" s="208"/>
      <c r="B252" s="209"/>
      <c r="C252" s="210"/>
      <c r="D252" s="209"/>
      <c r="E252" s="210"/>
      <c r="F252" s="210"/>
      <c r="G252" s="210"/>
      <c r="H252" s="211"/>
      <c r="I252" s="211"/>
      <c r="J252" s="210"/>
      <c r="L252" s="186"/>
    </row>
    <row r="253" ht="13.5" customHeight="1">
      <c r="A253" s="208"/>
      <c r="B253" s="209"/>
      <c r="C253" s="210"/>
      <c r="D253" s="209"/>
      <c r="E253" s="210"/>
      <c r="F253" s="210"/>
      <c r="G253" s="210"/>
      <c r="H253" s="211"/>
      <c r="I253" s="211"/>
      <c r="J253" s="210"/>
      <c r="L253" s="186"/>
    </row>
    <row r="254" ht="13.5" customHeight="1">
      <c r="A254" s="208"/>
      <c r="B254" s="209"/>
      <c r="C254" s="210"/>
      <c r="D254" s="209"/>
      <c r="E254" s="210"/>
      <c r="F254" s="210"/>
      <c r="G254" s="210"/>
      <c r="H254" s="211"/>
      <c r="I254" s="211"/>
      <c r="J254" s="210"/>
      <c r="L254" s="186"/>
    </row>
    <row r="255" ht="13.5" customHeight="1">
      <c r="A255" s="208"/>
      <c r="B255" s="209"/>
      <c r="C255" s="210"/>
      <c r="D255" s="209"/>
      <c r="E255" s="210"/>
      <c r="F255" s="210"/>
      <c r="G255" s="210"/>
      <c r="H255" s="211"/>
      <c r="I255" s="211"/>
      <c r="J255" s="210"/>
      <c r="L255" s="186"/>
    </row>
    <row r="256" ht="13.5" customHeight="1">
      <c r="A256" s="208"/>
      <c r="B256" s="209"/>
      <c r="C256" s="210"/>
      <c r="D256" s="209"/>
      <c r="E256" s="210"/>
      <c r="F256" s="210"/>
      <c r="G256" s="210"/>
      <c r="H256" s="211"/>
      <c r="I256" s="211"/>
      <c r="J256" s="210"/>
      <c r="L256" s="186"/>
    </row>
    <row r="257" ht="13.5" customHeight="1">
      <c r="A257" s="208"/>
      <c r="B257" s="209"/>
      <c r="C257" s="210"/>
      <c r="D257" s="209"/>
      <c r="E257" s="210"/>
      <c r="F257" s="210"/>
      <c r="G257" s="210"/>
      <c r="H257" s="211"/>
      <c r="I257" s="211"/>
      <c r="J257" s="210"/>
      <c r="L257" s="186"/>
    </row>
    <row r="258" ht="13.5" customHeight="1">
      <c r="A258" s="208"/>
      <c r="B258" s="209"/>
      <c r="C258" s="210"/>
      <c r="D258" s="209"/>
      <c r="E258" s="210"/>
      <c r="F258" s="210"/>
      <c r="G258" s="210"/>
      <c r="H258" s="211"/>
      <c r="I258" s="211"/>
      <c r="J258" s="210"/>
      <c r="L258" s="186"/>
    </row>
    <row r="259" ht="13.5" customHeight="1">
      <c r="A259" s="208"/>
      <c r="B259" s="209"/>
      <c r="C259" s="210"/>
      <c r="D259" s="209"/>
      <c r="E259" s="210"/>
      <c r="F259" s="210"/>
      <c r="G259" s="210"/>
      <c r="H259" s="211"/>
      <c r="I259" s="211"/>
      <c r="J259" s="210"/>
      <c r="L259" s="186"/>
    </row>
    <row r="260" ht="13.5" customHeight="1">
      <c r="A260" s="208"/>
      <c r="B260" s="209"/>
      <c r="C260" s="210"/>
      <c r="D260" s="209"/>
      <c r="E260" s="210"/>
      <c r="F260" s="210"/>
      <c r="G260" s="210"/>
      <c r="H260" s="211"/>
      <c r="I260" s="211"/>
      <c r="J260" s="210"/>
      <c r="L260" s="186"/>
    </row>
    <row r="261" ht="13.5" customHeight="1">
      <c r="A261" s="208"/>
      <c r="B261" s="209"/>
      <c r="C261" s="210"/>
      <c r="D261" s="209"/>
      <c r="E261" s="210"/>
      <c r="F261" s="210"/>
      <c r="G261" s="210"/>
      <c r="H261" s="211"/>
      <c r="I261" s="211"/>
      <c r="J261" s="210"/>
      <c r="L261" s="186"/>
    </row>
    <row r="262" ht="13.5" customHeight="1">
      <c r="A262" s="208"/>
      <c r="B262" s="209"/>
      <c r="C262" s="210"/>
      <c r="D262" s="209"/>
      <c r="E262" s="210"/>
      <c r="F262" s="210"/>
      <c r="G262" s="210"/>
      <c r="H262" s="211"/>
      <c r="I262" s="211"/>
      <c r="J262" s="210"/>
      <c r="L262" s="186"/>
    </row>
    <row r="263" ht="13.5" customHeight="1">
      <c r="A263" s="208"/>
      <c r="B263" s="209"/>
      <c r="C263" s="210"/>
      <c r="D263" s="209"/>
      <c r="E263" s="210"/>
      <c r="F263" s="210"/>
      <c r="G263" s="210"/>
      <c r="H263" s="211"/>
      <c r="I263" s="211"/>
      <c r="J263" s="210"/>
      <c r="L263" s="186"/>
    </row>
    <row r="264" ht="13.5" customHeight="1">
      <c r="A264" s="208"/>
      <c r="B264" s="209"/>
      <c r="C264" s="210"/>
      <c r="D264" s="209"/>
      <c r="E264" s="210"/>
      <c r="F264" s="210"/>
      <c r="G264" s="210"/>
      <c r="H264" s="211"/>
      <c r="I264" s="211"/>
      <c r="J264" s="210"/>
      <c r="L264" s="186"/>
    </row>
    <row r="265" ht="13.5" customHeight="1">
      <c r="A265" s="208"/>
      <c r="B265" s="209"/>
      <c r="C265" s="210"/>
      <c r="D265" s="209"/>
      <c r="E265" s="210"/>
      <c r="F265" s="210"/>
      <c r="G265" s="210"/>
      <c r="H265" s="211"/>
      <c r="I265" s="211"/>
      <c r="J265" s="210"/>
      <c r="L265" s="186"/>
    </row>
    <row r="266" ht="13.5" customHeight="1">
      <c r="A266" s="208"/>
      <c r="B266" s="209"/>
      <c r="C266" s="210"/>
      <c r="D266" s="209"/>
      <c r="E266" s="210"/>
      <c r="F266" s="210"/>
      <c r="G266" s="210"/>
      <c r="H266" s="211"/>
      <c r="I266" s="211"/>
      <c r="J266" s="210"/>
      <c r="L266" s="186"/>
    </row>
    <row r="267" ht="13.5" customHeight="1">
      <c r="A267" s="208"/>
      <c r="B267" s="209"/>
      <c r="C267" s="210"/>
      <c r="D267" s="209"/>
      <c r="E267" s="210"/>
      <c r="F267" s="210"/>
      <c r="G267" s="210"/>
      <c r="H267" s="211"/>
      <c r="I267" s="211"/>
      <c r="J267" s="210"/>
      <c r="L267" s="186"/>
    </row>
    <row r="268" ht="13.5" customHeight="1">
      <c r="A268" s="208"/>
      <c r="B268" s="209"/>
      <c r="C268" s="210"/>
      <c r="D268" s="209"/>
      <c r="E268" s="210"/>
      <c r="F268" s="210"/>
      <c r="G268" s="210"/>
      <c r="H268" s="211"/>
      <c r="I268" s="211"/>
      <c r="J268" s="210"/>
      <c r="L268" s="186"/>
    </row>
    <row r="269" ht="13.5" customHeight="1">
      <c r="A269" s="208"/>
      <c r="B269" s="209"/>
      <c r="C269" s="210"/>
      <c r="D269" s="209"/>
      <c r="E269" s="210"/>
      <c r="F269" s="210"/>
      <c r="G269" s="210"/>
      <c r="H269" s="211"/>
      <c r="I269" s="211"/>
      <c r="J269" s="210"/>
      <c r="L269" s="186"/>
    </row>
    <row r="270" ht="13.5" customHeight="1">
      <c r="A270" s="208"/>
      <c r="B270" s="209"/>
      <c r="C270" s="210"/>
      <c r="D270" s="209"/>
      <c r="E270" s="210"/>
      <c r="F270" s="210"/>
      <c r="G270" s="210"/>
      <c r="H270" s="211"/>
      <c r="I270" s="211"/>
      <c r="J270" s="210"/>
      <c r="L270" s="186"/>
    </row>
    <row r="271" ht="13.5" customHeight="1">
      <c r="A271" s="208"/>
      <c r="B271" s="209"/>
      <c r="C271" s="210"/>
      <c r="D271" s="209"/>
      <c r="E271" s="210"/>
      <c r="F271" s="210"/>
      <c r="G271" s="210"/>
      <c r="H271" s="211"/>
      <c r="I271" s="211"/>
      <c r="J271" s="210"/>
      <c r="L271" s="186"/>
    </row>
    <row r="272" ht="13.5" customHeight="1">
      <c r="A272" s="208"/>
      <c r="B272" s="209"/>
      <c r="C272" s="210"/>
      <c r="D272" s="209"/>
      <c r="E272" s="210"/>
      <c r="F272" s="210"/>
      <c r="G272" s="210"/>
      <c r="H272" s="211"/>
      <c r="I272" s="211"/>
      <c r="J272" s="210"/>
      <c r="L272" s="186"/>
    </row>
    <row r="273" ht="13.5" customHeight="1">
      <c r="A273" s="208"/>
      <c r="B273" s="209"/>
      <c r="C273" s="210"/>
      <c r="D273" s="209"/>
      <c r="E273" s="210"/>
      <c r="F273" s="210"/>
      <c r="G273" s="210"/>
      <c r="H273" s="211"/>
      <c r="I273" s="211"/>
      <c r="J273" s="210"/>
      <c r="L273" s="186"/>
    </row>
    <row r="274" ht="13.5" customHeight="1">
      <c r="A274" s="208"/>
      <c r="B274" s="209"/>
      <c r="C274" s="210"/>
      <c r="D274" s="209"/>
      <c r="E274" s="210"/>
      <c r="F274" s="210"/>
      <c r="G274" s="210"/>
      <c r="H274" s="211"/>
      <c r="I274" s="211"/>
      <c r="J274" s="210"/>
      <c r="L274" s="186"/>
    </row>
    <row r="275" ht="13.5" customHeight="1">
      <c r="A275" s="208"/>
      <c r="B275" s="209"/>
      <c r="C275" s="210"/>
      <c r="D275" s="209"/>
      <c r="E275" s="210"/>
      <c r="F275" s="210"/>
      <c r="G275" s="210"/>
      <c r="H275" s="211"/>
      <c r="I275" s="211"/>
      <c r="J275" s="210"/>
      <c r="L275" s="186"/>
    </row>
    <row r="276" ht="13.5" customHeight="1">
      <c r="A276" s="208"/>
      <c r="B276" s="209"/>
      <c r="C276" s="210"/>
      <c r="D276" s="209"/>
      <c r="E276" s="210"/>
      <c r="F276" s="210"/>
      <c r="G276" s="210"/>
      <c r="H276" s="211"/>
      <c r="I276" s="211"/>
      <c r="J276" s="210"/>
      <c r="L276" s="186"/>
    </row>
    <row r="277" ht="13.5" customHeight="1">
      <c r="A277" s="208"/>
      <c r="B277" s="209"/>
      <c r="C277" s="210"/>
      <c r="D277" s="209"/>
      <c r="E277" s="210"/>
      <c r="F277" s="210"/>
      <c r="G277" s="210"/>
      <c r="H277" s="211"/>
      <c r="I277" s="211"/>
      <c r="J277" s="210"/>
      <c r="L277" s="186"/>
    </row>
    <row r="278" ht="13.5" customHeight="1">
      <c r="A278" s="208"/>
      <c r="B278" s="209"/>
      <c r="C278" s="210"/>
      <c r="D278" s="209"/>
      <c r="E278" s="210"/>
      <c r="F278" s="210"/>
      <c r="G278" s="210"/>
      <c r="H278" s="211"/>
      <c r="I278" s="211"/>
      <c r="J278" s="210"/>
      <c r="L278" s="186"/>
    </row>
    <row r="279" ht="13.5" customHeight="1">
      <c r="A279" s="208"/>
      <c r="B279" s="209"/>
      <c r="C279" s="210"/>
      <c r="D279" s="209"/>
      <c r="E279" s="210"/>
      <c r="F279" s="210"/>
      <c r="G279" s="210"/>
      <c r="H279" s="211"/>
      <c r="I279" s="211"/>
      <c r="J279" s="210"/>
      <c r="L279" s="186"/>
    </row>
    <row r="280" ht="13.5" customHeight="1">
      <c r="A280" s="208"/>
      <c r="B280" s="209"/>
      <c r="C280" s="210"/>
      <c r="D280" s="209"/>
      <c r="E280" s="210"/>
      <c r="F280" s="210"/>
      <c r="G280" s="210"/>
      <c r="H280" s="211"/>
      <c r="I280" s="211"/>
      <c r="J280" s="210"/>
      <c r="L280" s="186"/>
    </row>
    <row r="281" ht="13.5" customHeight="1">
      <c r="A281" s="208"/>
      <c r="B281" s="209"/>
      <c r="C281" s="210"/>
      <c r="D281" s="209"/>
      <c r="E281" s="210"/>
      <c r="F281" s="210"/>
      <c r="G281" s="210"/>
      <c r="H281" s="211"/>
      <c r="I281" s="211"/>
      <c r="J281" s="210"/>
      <c r="L281" s="186"/>
    </row>
    <row r="282" ht="13.5" customHeight="1">
      <c r="A282" s="208"/>
      <c r="B282" s="209"/>
      <c r="C282" s="210"/>
      <c r="D282" s="209"/>
      <c r="E282" s="210"/>
      <c r="F282" s="210"/>
      <c r="G282" s="210"/>
      <c r="H282" s="211"/>
      <c r="I282" s="211"/>
      <c r="J282" s="210"/>
      <c r="L282" s="186"/>
    </row>
    <row r="283" ht="13.5" customHeight="1">
      <c r="A283" s="208"/>
      <c r="B283" s="209"/>
      <c r="C283" s="210"/>
      <c r="D283" s="209"/>
      <c r="E283" s="210"/>
      <c r="F283" s="210"/>
      <c r="G283" s="210"/>
      <c r="H283" s="211"/>
      <c r="I283" s="211"/>
      <c r="J283" s="210"/>
      <c r="L283" s="186"/>
    </row>
    <row r="284" ht="13.5" customHeight="1">
      <c r="A284" s="208"/>
      <c r="B284" s="209"/>
      <c r="C284" s="210"/>
      <c r="D284" s="209"/>
      <c r="E284" s="210"/>
      <c r="F284" s="210"/>
      <c r="G284" s="210"/>
      <c r="H284" s="211"/>
      <c r="I284" s="211"/>
      <c r="J284" s="210"/>
      <c r="L284" s="186"/>
    </row>
    <row r="285" ht="13.5" customHeight="1">
      <c r="A285" s="208"/>
      <c r="B285" s="209"/>
      <c r="C285" s="210"/>
      <c r="D285" s="209"/>
      <c r="E285" s="210"/>
      <c r="F285" s="210"/>
      <c r="G285" s="210"/>
      <c r="H285" s="211"/>
      <c r="I285" s="211"/>
      <c r="J285" s="210"/>
      <c r="L285" s="186"/>
    </row>
    <row r="286" ht="13.5" customHeight="1">
      <c r="A286" s="208"/>
      <c r="B286" s="209"/>
      <c r="C286" s="210"/>
      <c r="D286" s="209"/>
      <c r="E286" s="210"/>
      <c r="F286" s="210"/>
      <c r="G286" s="210"/>
      <c r="H286" s="211"/>
      <c r="I286" s="211"/>
      <c r="J286" s="210"/>
      <c r="L286" s="186"/>
    </row>
    <row r="287" ht="13.5" customHeight="1">
      <c r="A287" s="208"/>
      <c r="B287" s="209"/>
      <c r="C287" s="210"/>
      <c r="D287" s="209"/>
      <c r="E287" s="210"/>
      <c r="F287" s="210"/>
      <c r="G287" s="210"/>
      <c r="H287" s="211"/>
      <c r="I287" s="211"/>
      <c r="J287" s="210"/>
      <c r="L287" s="186"/>
    </row>
    <row r="288" ht="13.5" customHeight="1">
      <c r="A288" s="208"/>
      <c r="B288" s="209"/>
      <c r="C288" s="210"/>
      <c r="D288" s="209"/>
      <c r="E288" s="210"/>
      <c r="F288" s="210"/>
      <c r="G288" s="210"/>
      <c r="H288" s="211"/>
      <c r="I288" s="211"/>
      <c r="J288" s="210"/>
      <c r="L288" s="186"/>
    </row>
    <row r="289" ht="13.5" customHeight="1">
      <c r="A289" s="208"/>
      <c r="B289" s="209"/>
      <c r="C289" s="210"/>
      <c r="D289" s="209"/>
      <c r="E289" s="210"/>
      <c r="F289" s="210"/>
      <c r="G289" s="210"/>
      <c r="H289" s="211"/>
      <c r="I289" s="211"/>
      <c r="J289" s="210"/>
      <c r="L289" s="186"/>
    </row>
    <row r="290" ht="13.5" customHeight="1">
      <c r="A290" s="208"/>
      <c r="B290" s="209"/>
      <c r="C290" s="210"/>
      <c r="D290" s="209"/>
      <c r="E290" s="210"/>
      <c r="F290" s="210"/>
      <c r="G290" s="210"/>
      <c r="H290" s="211"/>
      <c r="I290" s="211"/>
      <c r="J290" s="210"/>
      <c r="L290" s="186"/>
    </row>
    <row r="291" ht="13.5" customHeight="1">
      <c r="A291" s="208"/>
      <c r="B291" s="209"/>
      <c r="C291" s="210"/>
      <c r="D291" s="209"/>
      <c r="E291" s="210"/>
      <c r="F291" s="210"/>
      <c r="G291" s="210"/>
      <c r="H291" s="211"/>
      <c r="I291" s="211"/>
      <c r="J291" s="210"/>
      <c r="L291" s="186"/>
    </row>
    <row r="292" ht="13.5" customHeight="1">
      <c r="A292" s="208"/>
      <c r="B292" s="209"/>
      <c r="C292" s="210"/>
      <c r="D292" s="209"/>
      <c r="E292" s="210"/>
      <c r="F292" s="210"/>
      <c r="G292" s="210"/>
      <c r="H292" s="211"/>
      <c r="I292" s="211"/>
      <c r="J292" s="210"/>
      <c r="L292" s="186"/>
    </row>
    <row r="293" ht="13.5" customHeight="1">
      <c r="A293" s="208"/>
      <c r="B293" s="209"/>
      <c r="C293" s="210"/>
      <c r="D293" s="209"/>
      <c r="E293" s="210"/>
      <c r="F293" s="210"/>
      <c r="G293" s="210"/>
      <c r="H293" s="211"/>
      <c r="I293" s="211"/>
      <c r="J293" s="210"/>
      <c r="L293" s="186"/>
    </row>
    <row r="294" ht="13.5" customHeight="1">
      <c r="A294" s="208"/>
      <c r="B294" s="209"/>
      <c r="C294" s="210"/>
      <c r="D294" s="209"/>
      <c r="E294" s="210"/>
      <c r="F294" s="210"/>
      <c r="G294" s="210"/>
      <c r="H294" s="211"/>
      <c r="I294" s="211"/>
      <c r="J294" s="210"/>
      <c r="L294" s="186"/>
    </row>
    <row r="295" ht="13.5" customHeight="1">
      <c r="A295" s="208"/>
      <c r="B295" s="209"/>
      <c r="C295" s="210"/>
      <c r="D295" s="209"/>
      <c r="E295" s="210"/>
      <c r="F295" s="210"/>
      <c r="G295" s="210"/>
      <c r="H295" s="211"/>
      <c r="I295" s="211"/>
      <c r="J295" s="210"/>
      <c r="L295" s="186"/>
    </row>
    <row r="296" ht="13.5" customHeight="1">
      <c r="A296" s="208"/>
      <c r="B296" s="209"/>
      <c r="C296" s="210"/>
      <c r="D296" s="209"/>
      <c r="E296" s="210"/>
      <c r="F296" s="210"/>
      <c r="G296" s="210"/>
      <c r="H296" s="211"/>
      <c r="I296" s="211"/>
      <c r="J296" s="210"/>
      <c r="L296" s="186"/>
    </row>
    <row r="297" ht="13.5" customHeight="1">
      <c r="A297" s="208"/>
      <c r="B297" s="209"/>
      <c r="C297" s="210"/>
      <c r="D297" s="209"/>
      <c r="E297" s="210"/>
      <c r="F297" s="210"/>
      <c r="G297" s="210"/>
      <c r="H297" s="211"/>
      <c r="I297" s="211"/>
      <c r="J297" s="210"/>
      <c r="L297" s="186"/>
    </row>
    <row r="298" ht="13.5" customHeight="1">
      <c r="A298" s="208"/>
      <c r="B298" s="209"/>
      <c r="C298" s="210"/>
      <c r="D298" s="209"/>
      <c r="E298" s="210"/>
      <c r="F298" s="210"/>
      <c r="G298" s="210"/>
      <c r="H298" s="211"/>
      <c r="I298" s="211"/>
      <c r="J298" s="210"/>
      <c r="L298" s="186"/>
    </row>
    <row r="299" ht="13.5" customHeight="1">
      <c r="A299" s="208"/>
      <c r="B299" s="209"/>
      <c r="C299" s="210"/>
      <c r="D299" s="209"/>
      <c r="E299" s="210"/>
      <c r="F299" s="210"/>
      <c r="G299" s="210"/>
      <c r="H299" s="211"/>
      <c r="I299" s="211"/>
      <c r="J299" s="210"/>
      <c r="L299" s="186"/>
    </row>
    <row r="300" ht="13.5" customHeight="1">
      <c r="A300" s="208"/>
      <c r="B300" s="209"/>
      <c r="C300" s="210"/>
      <c r="D300" s="209"/>
      <c r="E300" s="210"/>
      <c r="F300" s="210"/>
      <c r="G300" s="210"/>
      <c r="H300" s="211"/>
      <c r="I300" s="211"/>
      <c r="J300" s="210"/>
      <c r="L300" s="186"/>
    </row>
    <row r="301" ht="13.5" customHeight="1">
      <c r="A301" s="208"/>
      <c r="B301" s="209"/>
      <c r="C301" s="210"/>
      <c r="D301" s="209"/>
      <c r="E301" s="210"/>
      <c r="F301" s="210"/>
      <c r="G301" s="210"/>
      <c r="H301" s="211"/>
      <c r="I301" s="211"/>
      <c r="J301" s="210"/>
      <c r="L301" s="186"/>
    </row>
    <row r="302" ht="13.5" customHeight="1">
      <c r="A302" s="208"/>
      <c r="B302" s="209"/>
      <c r="C302" s="210"/>
      <c r="D302" s="209"/>
      <c r="E302" s="210"/>
      <c r="F302" s="210"/>
      <c r="G302" s="210"/>
      <c r="H302" s="211"/>
      <c r="I302" s="211"/>
      <c r="J302" s="210"/>
      <c r="L302" s="186"/>
    </row>
    <row r="303" ht="13.5" customHeight="1">
      <c r="A303" s="208"/>
      <c r="B303" s="209"/>
      <c r="C303" s="210"/>
      <c r="D303" s="209"/>
      <c r="E303" s="210"/>
      <c r="F303" s="210"/>
      <c r="G303" s="210"/>
      <c r="H303" s="211"/>
      <c r="I303" s="211"/>
      <c r="J303" s="210"/>
      <c r="L303" s="186"/>
    </row>
    <row r="304" ht="13.5" customHeight="1">
      <c r="A304" s="208"/>
      <c r="B304" s="209"/>
      <c r="C304" s="210"/>
      <c r="D304" s="209"/>
      <c r="E304" s="210"/>
      <c r="F304" s="210"/>
      <c r="G304" s="210"/>
      <c r="H304" s="211"/>
      <c r="I304" s="211"/>
      <c r="J304" s="210"/>
      <c r="L304" s="186"/>
    </row>
    <row r="305" ht="13.5" customHeight="1">
      <c r="A305" s="208"/>
      <c r="B305" s="209"/>
      <c r="C305" s="210"/>
      <c r="D305" s="209"/>
      <c r="E305" s="210"/>
      <c r="F305" s="210"/>
      <c r="G305" s="210"/>
      <c r="H305" s="211"/>
      <c r="I305" s="211"/>
      <c r="J305" s="210"/>
      <c r="L305" s="186"/>
    </row>
    <row r="306" ht="13.5" customHeight="1">
      <c r="A306" s="208"/>
      <c r="B306" s="209"/>
      <c r="C306" s="210"/>
      <c r="D306" s="209"/>
      <c r="E306" s="210"/>
      <c r="F306" s="210"/>
      <c r="G306" s="210"/>
      <c r="H306" s="211"/>
      <c r="I306" s="211"/>
      <c r="J306" s="210"/>
      <c r="L306" s="186"/>
    </row>
    <row r="307" ht="13.5" customHeight="1">
      <c r="A307" s="208"/>
      <c r="B307" s="209"/>
      <c r="C307" s="210"/>
      <c r="D307" s="209"/>
      <c r="E307" s="210"/>
      <c r="F307" s="210"/>
      <c r="G307" s="210"/>
      <c r="H307" s="211"/>
      <c r="I307" s="211"/>
      <c r="J307" s="210"/>
      <c r="L307" s="186"/>
    </row>
    <row r="308" ht="13.5" customHeight="1">
      <c r="A308" s="208"/>
      <c r="B308" s="209"/>
      <c r="C308" s="210"/>
      <c r="D308" s="209"/>
      <c r="E308" s="210"/>
      <c r="F308" s="210"/>
      <c r="G308" s="210"/>
      <c r="H308" s="211"/>
      <c r="I308" s="211"/>
      <c r="J308" s="210"/>
      <c r="L308" s="186"/>
    </row>
    <row r="309" ht="13.5" customHeight="1">
      <c r="A309" s="208"/>
      <c r="B309" s="209"/>
      <c r="C309" s="210"/>
      <c r="D309" s="209"/>
      <c r="E309" s="210"/>
      <c r="F309" s="210"/>
      <c r="G309" s="210"/>
      <c r="H309" s="211"/>
      <c r="I309" s="211"/>
      <c r="J309" s="210"/>
      <c r="L309" s="186"/>
    </row>
    <row r="310" ht="13.5" customHeight="1">
      <c r="A310" s="208"/>
      <c r="B310" s="209"/>
      <c r="C310" s="210"/>
      <c r="D310" s="209"/>
      <c r="E310" s="210"/>
      <c r="F310" s="210"/>
      <c r="G310" s="210"/>
      <c r="H310" s="211"/>
      <c r="I310" s="211"/>
      <c r="J310" s="210"/>
      <c r="L310" s="186"/>
    </row>
    <row r="311" ht="13.5" customHeight="1">
      <c r="A311" s="208"/>
      <c r="B311" s="209"/>
      <c r="C311" s="210"/>
      <c r="D311" s="209"/>
      <c r="E311" s="210"/>
      <c r="F311" s="210"/>
      <c r="G311" s="210"/>
      <c r="H311" s="211"/>
      <c r="I311" s="211"/>
      <c r="J311" s="210"/>
      <c r="L311" s="186"/>
    </row>
    <row r="312" ht="13.5" customHeight="1">
      <c r="A312" s="208"/>
      <c r="B312" s="209"/>
      <c r="C312" s="210"/>
      <c r="D312" s="209"/>
      <c r="E312" s="210"/>
      <c r="F312" s="210"/>
      <c r="G312" s="210"/>
      <c r="H312" s="211"/>
      <c r="I312" s="211"/>
      <c r="J312" s="210"/>
      <c r="L312" s="186"/>
    </row>
    <row r="313" ht="13.5" customHeight="1">
      <c r="A313" s="208"/>
      <c r="B313" s="209"/>
      <c r="C313" s="210"/>
      <c r="D313" s="209"/>
      <c r="E313" s="210"/>
      <c r="F313" s="210"/>
      <c r="G313" s="210"/>
      <c r="H313" s="211"/>
      <c r="I313" s="211"/>
      <c r="J313" s="210"/>
      <c r="L313" s="186"/>
    </row>
    <row r="314" ht="13.5" customHeight="1">
      <c r="A314" s="208"/>
      <c r="B314" s="209"/>
      <c r="C314" s="210"/>
      <c r="D314" s="209"/>
      <c r="E314" s="210"/>
      <c r="F314" s="210"/>
      <c r="G314" s="210"/>
      <c r="H314" s="211"/>
      <c r="I314" s="211"/>
      <c r="J314" s="210"/>
      <c r="L314" s="186"/>
    </row>
    <row r="315" ht="13.5" customHeight="1">
      <c r="A315" s="208"/>
      <c r="B315" s="209"/>
      <c r="C315" s="210"/>
      <c r="D315" s="209"/>
      <c r="E315" s="210"/>
      <c r="F315" s="210"/>
      <c r="G315" s="210"/>
      <c r="H315" s="211"/>
      <c r="I315" s="211"/>
      <c r="J315" s="210"/>
      <c r="L315" s="186"/>
    </row>
    <row r="316" ht="13.5" customHeight="1">
      <c r="A316" s="208"/>
      <c r="B316" s="209"/>
      <c r="C316" s="210"/>
      <c r="D316" s="209"/>
      <c r="E316" s="210"/>
      <c r="F316" s="210"/>
      <c r="G316" s="210"/>
      <c r="H316" s="211"/>
      <c r="I316" s="211"/>
      <c r="J316" s="210"/>
      <c r="L316" s="186"/>
    </row>
    <row r="317" ht="13.5" customHeight="1">
      <c r="A317" s="208"/>
      <c r="B317" s="209"/>
      <c r="C317" s="210"/>
      <c r="D317" s="209"/>
      <c r="E317" s="210"/>
      <c r="F317" s="210"/>
      <c r="G317" s="210"/>
      <c r="H317" s="211"/>
      <c r="I317" s="211"/>
      <c r="J317" s="210"/>
      <c r="L317" s="186"/>
    </row>
    <row r="318" ht="13.5" customHeight="1">
      <c r="A318" s="208"/>
      <c r="B318" s="209"/>
      <c r="C318" s="210"/>
      <c r="D318" s="209"/>
      <c r="E318" s="210"/>
      <c r="F318" s="210"/>
      <c r="G318" s="210"/>
      <c r="H318" s="211"/>
      <c r="I318" s="211"/>
      <c r="J318" s="210"/>
      <c r="L318" s="186"/>
    </row>
    <row r="319" ht="13.5" customHeight="1">
      <c r="A319" s="208"/>
      <c r="B319" s="209"/>
      <c r="C319" s="210"/>
      <c r="D319" s="209"/>
      <c r="E319" s="210"/>
      <c r="F319" s="210"/>
      <c r="G319" s="210"/>
      <c r="H319" s="211"/>
      <c r="I319" s="211"/>
      <c r="J319" s="210"/>
      <c r="L319" s="186"/>
    </row>
    <row r="320" ht="13.5" customHeight="1">
      <c r="A320" s="208"/>
      <c r="B320" s="209"/>
      <c r="C320" s="210"/>
      <c r="D320" s="209"/>
      <c r="E320" s="210"/>
      <c r="F320" s="210"/>
      <c r="G320" s="210"/>
      <c r="H320" s="211"/>
      <c r="I320" s="211"/>
      <c r="J320" s="210"/>
      <c r="L320" s="186"/>
    </row>
    <row r="321" ht="13.5" customHeight="1">
      <c r="A321" s="208"/>
      <c r="B321" s="209"/>
      <c r="C321" s="210"/>
      <c r="D321" s="209"/>
      <c r="E321" s="210"/>
      <c r="F321" s="210"/>
      <c r="G321" s="210"/>
      <c r="H321" s="211"/>
      <c r="I321" s="211"/>
      <c r="J321" s="210"/>
      <c r="L321" s="186"/>
    </row>
    <row r="322" ht="13.5" customHeight="1">
      <c r="A322" s="208"/>
      <c r="B322" s="209"/>
      <c r="C322" s="210"/>
      <c r="D322" s="209"/>
      <c r="E322" s="210"/>
      <c r="F322" s="210"/>
      <c r="G322" s="210"/>
      <c r="H322" s="211"/>
      <c r="I322" s="211"/>
      <c r="J322" s="210"/>
      <c r="L322" s="186"/>
    </row>
    <row r="323" ht="13.5" customHeight="1">
      <c r="A323" s="208"/>
      <c r="B323" s="209"/>
      <c r="C323" s="210"/>
      <c r="D323" s="209"/>
      <c r="E323" s="210"/>
      <c r="F323" s="210"/>
      <c r="G323" s="210"/>
      <c r="H323" s="211"/>
      <c r="I323" s="211"/>
      <c r="J323" s="210"/>
      <c r="L323" s="186"/>
    </row>
    <row r="324" ht="13.5" customHeight="1">
      <c r="A324" s="208"/>
      <c r="B324" s="209"/>
      <c r="C324" s="210"/>
      <c r="D324" s="209"/>
      <c r="E324" s="210"/>
      <c r="F324" s="210"/>
      <c r="G324" s="210"/>
      <c r="H324" s="211"/>
      <c r="I324" s="211"/>
      <c r="J324" s="210"/>
      <c r="L324" s="186"/>
    </row>
    <row r="325" ht="13.5" customHeight="1">
      <c r="A325" s="208"/>
      <c r="B325" s="209"/>
      <c r="C325" s="210"/>
      <c r="D325" s="209"/>
      <c r="E325" s="210"/>
      <c r="F325" s="210"/>
      <c r="G325" s="210"/>
      <c r="H325" s="211"/>
      <c r="I325" s="211"/>
      <c r="J325" s="210"/>
      <c r="L325" s="186"/>
    </row>
    <row r="326" ht="13.5" customHeight="1">
      <c r="A326" s="208"/>
      <c r="B326" s="209"/>
      <c r="C326" s="210"/>
      <c r="D326" s="209"/>
      <c r="E326" s="210"/>
      <c r="F326" s="210"/>
      <c r="G326" s="210"/>
      <c r="H326" s="211"/>
      <c r="I326" s="211"/>
      <c r="J326" s="210"/>
      <c r="L326" s="186"/>
    </row>
    <row r="327" ht="13.5" customHeight="1">
      <c r="A327" s="208"/>
      <c r="B327" s="209"/>
      <c r="C327" s="210"/>
      <c r="D327" s="209"/>
      <c r="E327" s="210"/>
      <c r="F327" s="210"/>
      <c r="G327" s="210"/>
      <c r="H327" s="211"/>
      <c r="I327" s="211"/>
      <c r="J327" s="210"/>
      <c r="L327" s="186"/>
    </row>
    <row r="328" ht="13.5" customHeight="1">
      <c r="A328" s="208"/>
      <c r="B328" s="209"/>
      <c r="C328" s="210"/>
      <c r="D328" s="209"/>
      <c r="E328" s="210"/>
      <c r="F328" s="210"/>
      <c r="G328" s="210"/>
      <c r="H328" s="211"/>
      <c r="I328" s="211"/>
      <c r="J328" s="210"/>
      <c r="L328" s="186"/>
    </row>
    <row r="329" ht="13.5" customHeight="1">
      <c r="A329" s="208"/>
      <c r="B329" s="209"/>
      <c r="C329" s="210"/>
      <c r="D329" s="209"/>
      <c r="E329" s="210"/>
      <c r="F329" s="210"/>
      <c r="G329" s="210"/>
      <c r="H329" s="211"/>
      <c r="I329" s="211"/>
      <c r="J329" s="210"/>
      <c r="L329" s="186"/>
    </row>
    <row r="330" ht="13.5" customHeight="1">
      <c r="A330" s="208"/>
      <c r="B330" s="209"/>
      <c r="C330" s="210"/>
      <c r="D330" s="209"/>
      <c r="E330" s="210"/>
      <c r="F330" s="210"/>
      <c r="G330" s="210"/>
      <c r="H330" s="211"/>
      <c r="I330" s="211"/>
      <c r="J330" s="210"/>
      <c r="L330" s="186"/>
    </row>
    <row r="331" ht="13.5" customHeight="1">
      <c r="A331" s="208"/>
      <c r="B331" s="209"/>
      <c r="C331" s="210"/>
      <c r="D331" s="209"/>
      <c r="E331" s="210"/>
      <c r="F331" s="210"/>
      <c r="G331" s="210"/>
      <c r="H331" s="211"/>
      <c r="I331" s="211"/>
      <c r="J331" s="210"/>
      <c r="L331" s="186"/>
    </row>
    <row r="332" ht="13.5" customHeight="1">
      <c r="A332" s="208"/>
      <c r="B332" s="209"/>
      <c r="C332" s="210"/>
      <c r="D332" s="209"/>
      <c r="E332" s="210"/>
      <c r="F332" s="210"/>
      <c r="G332" s="210"/>
      <c r="H332" s="211"/>
      <c r="I332" s="211"/>
      <c r="J332" s="210"/>
      <c r="L332" s="186"/>
    </row>
    <row r="333" ht="13.5" customHeight="1">
      <c r="A333" s="208"/>
      <c r="B333" s="209"/>
      <c r="C333" s="210"/>
      <c r="D333" s="209"/>
      <c r="E333" s="210"/>
      <c r="F333" s="210"/>
      <c r="G333" s="210"/>
      <c r="H333" s="211"/>
      <c r="I333" s="211"/>
      <c r="J333" s="210"/>
      <c r="L333" s="186"/>
    </row>
    <row r="334" ht="13.5" customHeight="1">
      <c r="A334" s="208"/>
      <c r="B334" s="209"/>
      <c r="C334" s="210"/>
      <c r="D334" s="209"/>
      <c r="E334" s="210"/>
      <c r="F334" s="210"/>
      <c r="G334" s="210"/>
      <c r="H334" s="211"/>
      <c r="I334" s="211"/>
      <c r="J334" s="210"/>
      <c r="L334" s="186"/>
    </row>
    <row r="335" ht="13.5" customHeight="1">
      <c r="A335" s="208"/>
      <c r="B335" s="209"/>
      <c r="C335" s="210"/>
      <c r="D335" s="209"/>
      <c r="E335" s="210"/>
      <c r="F335" s="210"/>
      <c r="G335" s="210"/>
      <c r="H335" s="211"/>
      <c r="I335" s="211"/>
      <c r="J335" s="210"/>
      <c r="L335" s="186"/>
    </row>
    <row r="336" ht="13.5" customHeight="1">
      <c r="A336" s="208"/>
      <c r="B336" s="209"/>
      <c r="C336" s="210"/>
      <c r="D336" s="209"/>
      <c r="E336" s="210"/>
      <c r="F336" s="210"/>
      <c r="G336" s="210"/>
      <c r="H336" s="211"/>
      <c r="I336" s="211"/>
      <c r="J336" s="210"/>
      <c r="L336" s="186"/>
    </row>
    <row r="337" ht="13.5" customHeight="1">
      <c r="A337" s="208"/>
      <c r="B337" s="209"/>
      <c r="C337" s="210"/>
      <c r="D337" s="209"/>
      <c r="E337" s="210"/>
      <c r="F337" s="210"/>
      <c r="G337" s="210"/>
      <c r="H337" s="211"/>
      <c r="I337" s="211"/>
      <c r="J337" s="210"/>
      <c r="L337" s="186"/>
    </row>
    <row r="338" ht="13.5" customHeight="1">
      <c r="A338" s="208"/>
      <c r="B338" s="209"/>
      <c r="C338" s="210"/>
      <c r="D338" s="209"/>
      <c r="E338" s="210"/>
      <c r="F338" s="210"/>
      <c r="G338" s="210"/>
      <c r="H338" s="211"/>
      <c r="I338" s="211"/>
      <c r="J338" s="210"/>
      <c r="L338" s="186"/>
    </row>
    <row r="339" ht="13.5" customHeight="1">
      <c r="A339" s="208"/>
      <c r="B339" s="209"/>
      <c r="C339" s="210"/>
      <c r="D339" s="209"/>
      <c r="E339" s="210"/>
      <c r="F339" s="210"/>
      <c r="G339" s="210"/>
      <c r="H339" s="211"/>
      <c r="I339" s="211"/>
      <c r="J339" s="210"/>
      <c r="L339" s="186"/>
    </row>
    <row r="340" ht="13.5" customHeight="1">
      <c r="A340" s="208"/>
      <c r="B340" s="209"/>
      <c r="C340" s="210"/>
      <c r="D340" s="209"/>
      <c r="E340" s="210"/>
      <c r="F340" s="210"/>
      <c r="G340" s="210"/>
      <c r="H340" s="211"/>
      <c r="I340" s="211"/>
      <c r="J340" s="210"/>
      <c r="L340" s="186"/>
    </row>
    <row r="341" ht="13.5" customHeight="1">
      <c r="A341" s="208"/>
      <c r="B341" s="209"/>
      <c r="C341" s="210"/>
      <c r="D341" s="209"/>
      <c r="E341" s="210"/>
      <c r="F341" s="210"/>
      <c r="G341" s="210"/>
      <c r="H341" s="211"/>
      <c r="I341" s="211"/>
      <c r="J341" s="210"/>
      <c r="L341" s="186"/>
    </row>
    <row r="342" ht="13.5" customHeight="1">
      <c r="A342" s="208"/>
      <c r="B342" s="209"/>
      <c r="C342" s="210"/>
      <c r="D342" s="209"/>
      <c r="E342" s="210"/>
      <c r="F342" s="210"/>
      <c r="G342" s="210"/>
      <c r="H342" s="211"/>
      <c r="I342" s="211"/>
      <c r="J342" s="210"/>
      <c r="L342" s="186"/>
    </row>
    <row r="343" ht="13.5" customHeight="1">
      <c r="A343" s="208"/>
      <c r="B343" s="209"/>
      <c r="C343" s="210"/>
      <c r="D343" s="209"/>
      <c r="E343" s="210"/>
      <c r="F343" s="210"/>
      <c r="G343" s="210"/>
      <c r="H343" s="211"/>
      <c r="I343" s="211"/>
      <c r="J343" s="210"/>
      <c r="L343" s="186"/>
    </row>
    <row r="344" ht="13.5" customHeight="1">
      <c r="A344" s="208"/>
      <c r="B344" s="209"/>
      <c r="C344" s="210"/>
      <c r="D344" s="209"/>
      <c r="E344" s="210"/>
      <c r="F344" s="210"/>
      <c r="G344" s="210"/>
      <c r="H344" s="211"/>
      <c r="I344" s="211"/>
      <c r="J344" s="210"/>
      <c r="L344" s="186"/>
    </row>
    <row r="345" ht="13.5" customHeight="1">
      <c r="A345" s="208"/>
      <c r="B345" s="209"/>
      <c r="C345" s="210"/>
      <c r="D345" s="209"/>
      <c r="E345" s="210"/>
      <c r="F345" s="210"/>
      <c r="G345" s="210"/>
      <c r="H345" s="211"/>
      <c r="I345" s="211"/>
      <c r="J345" s="210"/>
      <c r="L345" s="186"/>
    </row>
    <row r="346" ht="13.5" customHeight="1">
      <c r="A346" s="208"/>
      <c r="B346" s="209"/>
      <c r="C346" s="210"/>
      <c r="D346" s="209"/>
      <c r="E346" s="210"/>
      <c r="F346" s="210"/>
      <c r="G346" s="210"/>
      <c r="H346" s="211"/>
      <c r="I346" s="211"/>
      <c r="J346" s="210"/>
      <c r="L346" s="186"/>
    </row>
    <row r="347" ht="13.5" customHeight="1">
      <c r="A347" s="208"/>
      <c r="B347" s="209"/>
      <c r="C347" s="210"/>
      <c r="D347" s="209"/>
      <c r="E347" s="210"/>
      <c r="F347" s="210"/>
      <c r="G347" s="210"/>
      <c r="H347" s="211"/>
      <c r="I347" s="211"/>
      <c r="J347" s="210"/>
      <c r="L347" s="186"/>
    </row>
    <row r="348" ht="13.5" customHeight="1">
      <c r="A348" s="208"/>
      <c r="B348" s="209"/>
      <c r="C348" s="210"/>
      <c r="D348" s="209"/>
      <c r="E348" s="210"/>
      <c r="F348" s="210"/>
      <c r="G348" s="210"/>
      <c r="H348" s="211"/>
      <c r="I348" s="211"/>
      <c r="J348" s="210"/>
      <c r="L348" s="186"/>
    </row>
    <row r="349" ht="13.5" customHeight="1">
      <c r="A349" s="208"/>
      <c r="B349" s="209"/>
      <c r="C349" s="210"/>
      <c r="D349" s="209"/>
      <c r="E349" s="210"/>
      <c r="F349" s="210"/>
      <c r="G349" s="210"/>
      <c r="H349" s="211"/>
      <c r="I349" s="211"/>
      <c r="J349" s="210"/>
      <c r="L349" s="186"/>
    </row>
    <row r="350" ht="13.5" customHeight="1">
      <c r="A350" s="208"/>
      <c r="B350" s="209"/>
      <c r="C350" s="210"/>
      <c r="D350" s="209"/>
      <c r="E350" s="210"/>
      <c r="F350" s="210"/>
      <c r="G350" s="210"/>
      <c r="H350" s="211"/>
      <c r="I350" s="211"/>
      <c r="J350" s="210"/>
      <c r="L350" s="186"/>
    </row>
    <row r="351" ht="13.5" customHeight="1">
      <c r="A351" s="208"/>
      <c r="B351" s="209"/>
      <c r="C351" s="210"/>
      <c r="D351" s="209"/>
      <c r="E351" s="210"/>
      <c r="F351" s="210"/>
      <c r="G351" s="210"/>
      <c r="H351" s="211"/>
      <c r="I351" s="211"/>
      <c r="J351" s="210"/>
      <c r="L351" s="186"/>
    </row>
    <row r="352" ht="13.5" customHeight="1">
      <c r="A352" s="208"/>
      <c r="B352" s="209"/>
      <c r="C352" s="210"/>
      <c r="D352" s="209"/>
      <c r="E352" s="210"/>
      <c r="F352" s="210"/>
      <c r="G352" s="210"/>
      <c r="H352" s="211"/>
      <c r="I352" s="211"/>
      <c r="J352" s="210"/>
      <c r="L352" s="186"/>
    </row>
    <row r="353" ht="13.5" customHeight="1">
      <c r="A353" s="208"/>
      <c r="B353" s="209"/>
      <c r="C353" s="210"/>
      <c r="D353" s="209"/>
      <c r="E353" s="210"/>
      <c r="F353" s="210"/>
      <c r="G353" s="210"/>
      <c r="H353" s="211"/>
      <c r="I353" s="211"/>
      <c r="J353" s="210"/>
      <c r="L353" s="186"/>
    </row>
    <row r="354" ht="13.5" customHeight="1">
      <c r="A354" s="208"/>
      <c r="B354" s="209"/>
      <c r="C354" s="210"/>
      <c r="D354" s="209"/>
      <c r="E354" s="210"/>
      <c r="F354" s="210"/>
      <c r="G354" s="210"/>
      <c r="H354" s="211"/>
      <c r="I354" s="211"/>
      <c r="J354" s="210"/>
      <c r="L354" s="186"/>
    </row>
    <row r="355" ht="13.5" customHeight="1">
      <c r="A355" s="208"/>
      <c r="B355" s="209"/>
      <c r="C355" s="210"/>
      <c r="D355" s="209"/>
      <c r="E355" s="210"/>
      <c r="F355" s="210"/>
      <c r="G355" s="210"/>
      <c r="H355" s="211"/>
      <c r="I355" s="211"/>
      <c r="J355" s="210"/>
      <c r="L355" s="186"/>
    </row>
    <row r="356" ht="13.5" customHeight="1">
      <c r="A356" s="208"/>
      <c r="B356" s="209"/>
      <c r="C356" s="210"/>
      <c r="D356" s="209"/>
      <c r="E356" s="210"/>
      <c r="F356" s="210"/>
      <c r="G356" s="210"/>
      <c r="H356" s="211"/>
      <c r="I356" s="211"/>
      <c r="J356" s="210"/>
      <c r="L356" s="186"/>
    </row>
    <row r="357" ht="13.5" customHeight="1">
      <c r="A357" s="208"/>
      <c r="B357" s="209"/>
      <c r="C357" s="210"/>
      <c r="D357" s="209"/>
      <c r="E357" s="210"/>
      <c r="F357" s="210"/>
      <c r="G357" s="210"/>
      <c r="H357" s="211"/>
      <c r="I357" s="211"/>
      <c r="J357" s="210"/>
      <c r="L357" s="186"/>
    </row>
    <row r="358" ht="13.5" customHeight="1">
      <c r="A358" s="208"/>
      <c r="B358" s="209"/>
      <c r="C358" s="210"/>
      <c r="D358" s="209"/>
      <c r="E358" s="210"/>
      <c r="F358" s="210"/>
      <c r="G358" s="210"/>
      <c r="H358" s="211"/>
      <c r="I358" s="211"/>
      <c r="J358" s="210"/>
      <c r="L358" s="186"/>
    </row>
    <row r="359" ht="13.5" customHeight="1">
      <c r="A359" s="208"/>
      <c r="B359" s="209"/>
      <c r="C359" s="210"/>
      <c r="D359" s="209"/>
      <c r="E359" s="210"/>
      <c r="F359" s="210"/>
      <c r="G359" s="210"/>
      <c r="H359" s="211"/>
      <c r="I359" s="211"/>
      <c r="J359" s="210"/>
      <c r="L359" s="186"/>
    </row>
    <row r="360" ht="13.5" customHeight="1">
      <c r="A360" s="208"/>
      <c r="B360" s="209"/>
      <c r="C360" s="210"/>
      <c r="D360" s="209"/>
      <c r="E360" s="210"/>
      <c r="F360" s="210"/>
      <c r="G360" s="210"/>
      <c r="H360" s="211"/>
      <c r="I360" s="211"/>
      <c r="J360" s="210"/>
      <c r="L360" s="186"/>
    </row>
    <row r="361" ht="13.5" customHeight="1">
      <c r="A361" s="208"/>
      <c r="B361" s="209"/>
      <c r="C361" s="210"/>
      <c r="D361" s="209"/>
      <c r="E361" s="210"/>
      <c r="F361" s="210"/>
      <c r="G361" s="210"/>
      <c r="H361" s="211"/>
      <c r="I361" s="211"/>
      <c r="J361" s="210"/>
      <c r="L361" s="186"/>
    </row>
    <row r="362" ht="13.5" customHeight="1">
      <c r="A362" s="208"/>
      <c r="B362" s="209"/>
      <c r="C362" s="210"/>
      <c r="D362" s="209"/>
      <c r="E362" s="210"/>
      <c r="F362" s="210"/>
      <c r="G362" s="210"/>
      <c r="H362" s="211"/>
      <c r="I362" s="211"/>
      <c r="J362" s="210"/>
      <c r="L362" s="186"/>
    </row>
    <row r="363" ht="13.5" customHeight="1">
      <c r="A363" s="208"/>
      <c r="B363" s="209"/>
      <c r="C363" s="210"/>
      <c r="D363" s="209"/>
      <c r="E363" s="210"/>
      <c r="F363" s="210"/>
      <c r="G363" s="210"/>
      <c r="H363" s="211"/>
      <c r="I363" s="211"/>
      <c r="J363" s="210"/>
      <c r="L363" s="186"/>
    </row>
    <row r="364" ht="13.5" customHeight="1">
      <c r="A364" s="208"/>
      <c r="B364" s="209"/>
      <c r="C364" s="210"/>
      <c r="D364" s="209"/>
      <c r="E364" s="210"/>
      <c r="F364" s="210"/>
      <c r="G364" s="210"/>
      <c r="H364" s="211"/>
      <c r="I364" s="211"/>
      <c r="J364" s="210"/>
      <c r="L364" s="186"/>
    </row>
    <row r="365" ht="13.5" customHeight="1">
      <c r="A365" s="208"/>
      <c r="B365" s="209"/>
      <c r="C365" s="210"/>
      <c r="D365" s="209"/>
      <c r="E365" s="210"/>
      <c r="F365" s="210"/>
      <c r="G365" s="210"/>
      <c r="H365" s="211"/>
      <c r="I365" s="211"/>
      <c r="J365" s="210"/>
      <c r="L365" s="186"/>
    </row>
    <row r="366" ht="13.5" customHeight="1">
      <c r="A366" s="208"/>
      <c r="B366" s="209"/>
      <c r="C366" s="210"/>
      <c r="D366" s="209"/>
      <c r="E366" s="210"/>
      <c r="F366" s="210"/>
      <c r="G366" s="210"/>
      <c r="H366" s="211"/>
      <c r="I366" s="211"/>
      <c r="J366" s="210"/>
      <c r="L366" s="186"/>
    </row>
    <row r="367" ht="13.5" customHeight="1">
      <c r="A367" s="208"/>
      <c r="B367" s="209"/>
      <c r="C367" s="210"/>
      <c r="D367" s="209"/>
      <c r="E367" s="210"/>
      <c r="F367" s="210"/>
      <c r="G367" s="210"/>
      <c r="H367" s="211"/>
      <c r="I367" s="211"/>
      <c r="J367" s="210"/>
      <c r="L367" s="186"/>
    </row>
    <row r="368" ht="13.5" customHeight="1">
      <c r="A368" s="208"/>
      <c r="B368" s="209"/>
      <c r="C368" s="210"/>
      <c r="D368" s="209"/>
      <c r="E368" s="210"/>
      <c r="F368" s="210"/>
      <c r="G368" s="210"/>
      <c r="H368" s="211"/>
      <c r="I368" s="211"/>
      <c r="J368" s="210"/>
      <c r="L368" s="186"/>
    </row>
    <row r="369" ht="13.5" customHeight="1">
      <c r="A369" s="208"/>
      <c r="B369" s="209"/>
      <c r="C369" s="210"/>
      <c r="D369" s="209"/>
      <c r="E369" s="210"/>
      <c r="F369" s="210"/>
      <c r="G369" s="210"/>
      <c r="H369" s="211"/>
      <c r="I369" s="211"/>
      <c r="J369" s="210"/>
      <c r="L369" s="186"/>
    </row>
    <row r="370" ht="13.5" customHeight="1">
      <c r="A370" s="208"/>
      <c r="B370" s="209"/>
      <c r="C370" s="210"/>
      <c r="D370" s="209"/>
      <c r="E370" s="210"/>
      <c r="F370" s="210"/>
      <c r="G370" s="210"/>
      <c r="H370" s="211"/>
      <c r="I370" s="211"/>
      <c r="J370" s="210"/>
      <c r="L370" s="186"/>
    </row>
    <row r="371" ht="13.5" customHeight="1">
      <c r="A371" s="208"/>
      <c r="B371" s="209"/>
      <c r="C371" s="210"/>
      <c r="D371" s="209"/>
      <c r="E371" s="210"/>
      <c r="F371" s="210"/>
      <c r="G371" s="210"/>
      <c r="H371" s="211"/>
      <c r="I371" s="211"/>
      <c r="J371" s="210"/>
      <c r="L371" s="186"/>
    </row>
    <row r="372" ht="13.5" customHeight="1">
      <c r="A372" s="208"/>
      <c r="B372" s="209"/>
      <c r="C372" s="210"/>
      <c r="D372" s="209"/>
      <c r="E372" s="210"/>
      <c r="F372" s="210"/>
      <c r="G372" s="210"/>
      <c r="H372" s="211"/>
      <c r="I372" s="211"/>
      <c r="J372" s="210"/>
      <c r="L372" s="186"/>
    </row>
    <row r="373" ht="13.5" customHeight="1">
      <c r="A373" s="208"/>
      <c r="B373" s="209"/>
      <c r="C373" s="210"/>
      <c r="D373" s="209"/>
      <c r="E373" s="210"/>
      <c r="F373" s="210"/>
      <c r="G373" s="210"/>
      <c r="H373" s="211"/>
      <c r="I373" s="211"/>
      <c r="J373" s="210"/>
      <c r="L373" s="186"/>
    </row>
    <row r="374" ht="13.5" customHeight="1">
      <c r="A374" s="208"/>
      <c r="B374" s="209"/>
      <c r="C374" s="210"/>
      <c r="D374" s="209"/>
      <c r="E374" s="210"/>
      <c r="F374" s="210"/>
      <c r="G374" s="210"/>
      <c r="H374" s="211"/>
      <c r="I374" s="211"/>
      <c r="J374" s="210"/>
      <c r="L374" s="186"/>
    </row>
    <row r="375" ht="13.5" customHeight="1">
      <c r="A375" s="208"/>
      <c r="B375" s="209"/>
      <c r="C375" s="210"/>
      <c r="D375" s="209"/>
      <c r="E375" s="210"/>
      <c r="F375" s="210"/>
      <c r="G375" s="210"/>
      <c r="H375" s="211"/>
      <c r="I375" s="211"/>
      <c r="J375" s="210"/>
      <c r="L375" s="186"/>
    </row>
    <row r="376" ht="13.5" customHeight="1">
      <c r="A376" s="208"/>
      <c r="B376" s="209"/>
      <c r="C376" s="210"/>
      <c r="D376" s="209"/>
      <c r="E376" s="210"/>
      <c r="F376" s="210"/>
      <c r="G376" s="210"/>
      <c r="H376" s="211"/>
      <c r="I376" s="211"/>
      <c r="J376" s="210"/>
      <c r="L376" s="186"/>
    </row>
    <row r="377" ht="13.5" customHeight="1">
      <c r="A377" s="208"/>
      <c r="B377" s="209"/>
      <c r="C377" s="210"/>
      <c r="D377" s="209"/>
      <c r="E377" s="210"/>
      <c r="F377" s="210"/>
      <c r="G377" s="210"/>
      <c r="H377" s="211"/>
      <c r="I377" s="211"/>
      <c r="J377" s="210"/>
      <c r="L377" s="186"/>
    </row>
    <row r="378" ht="13.5" customHeight="1">
      <c r="A378" s="208"/>
      <c r="B378" s="209"/>
      <c r="C378" s="210"/>
      <c r="D378" s="209"/>
      <c r="E378" s="210"/>
      <c r="F378" s="210"/>
      <c r="G378" s="210"/>
      <c r="H378" s="211"/>
      <c r="I378" s="211"/>
      <c r="J378" s="210"/>
      <c r="L378" s="186"/>
    </row>
    <row r="379" ht="13.5" customHeight="1">
      <c r="A379" s="208"/>
      <c r="B379" s="209"/>
      <c r="C379" s="210"/>
      <c r="D379" s="209"/>
      <c r="E379" s="210"/>
      <c r="F379" s="210"/>
      <c r="G379" s="210"/>
      <c r="H379" s="211"/>
      <c r="I379" s="211"/>
      <c r="J379" s="210"/>
      <c r="L379" s="186"/>
    </row>
    <row r="380" ht="13.5" customHeight="1">
      <c r="A380" s="208"/>
      <c r="B380" s="209"/>
      <c r="C380" s="210"/>
      <c r="D380" s="209"/>
      <c r="E380" s="210"/>
      <c r="F380" s="210"/>
      <c r="G380" s="210"/>
      <c r="H380" s="211"/>
      <c r="I380" s="211"/>
      <c r="J380" s="210"/>
      <c r="L380" s="186"/>
    </row>
    <row r="381" ht="13.5" customHeight="1">
      <c r="A381" s="208"/>
      <c r="B381" s="209"/>
      <c r="C381" s="210"/>
      <c r="D381" s="209"/>
      <c r="E381" s="210"/>
      <c r="F381" s="210"/>
      <c r="G381" s="210"/>
      <c r="H381" s="211"/>
      <c r="I381" s="211"/>
      <c r="J381" s="210"/>
      <c r="L381" s="186"/>
    </row>
    <row r="382" ht="13.5" customHeight="1">
      <c r="A382" s="208"/>
      <c r="B382" s="209"/>
      <c r="C382" s="210"/>
      <c r="D382" s="209"/>
      <c r="E382" s="210"/>
      <c r="F382" s="210"/>
      <c r="G382" s="210"/>
      <c r="H382" s="211"/>
      <c r="I382" s="211"/>
      <c r="J382" s="210"/>
      <c r="L382" s="186"/>
    </row>
    <row r="383" ht="13.5" customHeight="1">
      <c r="A383" s="208"/>
      <c r="B383" s="209"/>
      <c r="C383" s="210"/>
      <c r="D383" s="209"/>
      <c r="E383" s="210"/>
      <c r="F383" s="210"/>
      <c r="G383" s="210"/>
      <c r="H383" s="211"/>
      <c r="I383" s="211"/>
      <c r="J383" s="210"/>
      <c r="L383" s="186"/>
    </row>
    <row r="384" ht="13.5" customHeight="1">
      <c r="A384" s="208"/>
      <c r="B384" s="209"/>
      <c r="C384" s="210"/>
      <c r="D384" s="209"/>
      <c r="E384" s="210"/>
      <c r="F384" s="210"/>
      <c r="G384" s="210"/>
      <c r="H384" s="211"/>
      <c r="I384" s="211"/>
      <c r="J384" s="210"/>
      <c r="L384" s="186"/>
    </row>
    <row r="385" ht="13.5" customHeight="1">
      <c r="A385" s="208"/>
      <c r="B385" s="209"/>
      <c r="C385" s="210"/>
      <c r="D385" s="209"/>
      <c r="E385" s="210"/>
      <c r="F385" s="210"/>
      <c r="G385" s="210"/>
      <c r="H385" s="211"/>
      <c r="I385" s="211"/>
      <c r="J385" s="210"/>
      <c r="L385" s="186"/>
    </row>
    <row r="386" ht="13.5" customHeight="1">
      <c r="A386" s="208"/>
      <c r="B386" s="209"/>
      <c r="C386" s="210"/>
      <c r="D386" s="209"/>
      <c r="E386" s="210"/>
      <c r="F386" s="210"/>
      <c r="G386" s="210"/>
      <c r="H386" s="211"/>
      <c r="I386" s="211"/>
      <c r="J386" s="210"/>
      <c r="L386" s="186"/>
    </row>
    <row r="387" ht="13.5" customHeight="1">
      <c r="A387" s="208"/>
      <c r="B387" s="209"/>
      <c r="C387" s="210"/>
      <c r="D387" s="209"/>
      <c r="E387" s="210"/>
      <c r="F387" s="210"/>
      <c r="G387" s="210"/>
      <c r="H387" s="211"/>
      <c r="I387" s="211"/>
      <c r="J387" s="210"/>
      <c r="L387" s="186"/>
    </row>
    <row r="388" ht="13.5" customHeight="1">
      <c r="A388" s="208"/>
      <c r="B388" s="209"/>
      <c r="C388" s="210"/>
      <c r="D388" s="209"/>
      <c r="E388" s="210"/>
      <c r="F388" s="210"/>
      <c r="G388" s="210"/>
      <c r="H388" s="211"/>
      <c r="I388" s="211"/>
      <c r="J388" s="210"/>
      <c r="L388" s="186"/>
    </row>
    <row r="389" ht="13.5" customHeight="1">
      <c r="A389" s="208"/>
      <c r="B389" s="209"/>
      <c r="C389" s="210"/>
      <c r="D389" s="209"/>
      <c r="E389" s="210"/>
      <c r="F389" s="210"/>
      <c r="G389" s="210"/>
      <c r="H389" s="211"/>
      <c r="I389" s="211"/>
      <c r="J389" s="210"/>
      <c r="L389" s="186"/>
    </row>
    <row r="390" ht="13.5" customHeight="1">
      <c r="A390" s="208"/>
      <c r="B390" s="209"/>
      <c r="C390" s="210"/>
      <c r="D390" s="209"/>
      <c r="E390" s="210"/>
      <c r="F390" s="210"/>
      <c r="G390" s="210"/>
      <c r="H390" s="211"/>
      <c r="I390" s="211"/>
      <c r="J390" s="210"/>
      <c r="L390" s="186"/>
    </row>
    <row r="391" ht="13.5" customHeight="1">
      <c r="A391" s="208"/>
      <c r="B391" s="209"/>
      <c r="C391" s="210"/>
      <c r="D391" s="209"/>
      <c r="E391" s="210"/>
      <c r="F391" s="210"/>
      <c r="G391" s="210"/>
      <c r="H391" s="211"/>
      <c r="I391" s="211"/>
      <c r="J391" s="210"/>
      <c r="L391" s="186"/>
    </row>
    <row r="392" ht="13.5" customHeight="1">
      <c r="A392" s="208"/>
      <c r="B392" s="209"/>
      <c r="C392" s="210"/>
      <c r="D392" s="209"/>
      <c r="E392" s="210"/>
      <c r="F392" s="210"/>
      <c r="G392" s="210"/>
      <c r="H392" s="211"/>
      <c r="I392" s="211"/>
      <c r="J392" s="210"/>
      <c r="L392" s="186"/>
    </row>
    <row r="393" ht="13.5" customHeight="1">
      <c r="A393" s="208"/>
      <c r="B393" s="209"/>
      <c r="C393" s="210"/>
      <c r="D393" s="209"/>
      <c r="E393" s="210"/>
      <c r="F393" s="210"/>
      <c r="G393" s="210"/>
      <c r="H393" s="211"/>
      <c r="I393" s="211"/>
      <c r="J393" s="210"/>
      <c r="L393" s="186"/>
    </row>
    <row r="394" ht="13.5" customHeight="1">
      <c r="A394" s="208"/>
      <c r="B394" s="209"/>
      <c r="C394" s="210"/>
      <c r="D394" s="209"/>
      <c r="E394" s="210"/>
      <c r="F394" s="210"/>
      <c r="G394" s="210"/>
      <c r="H394" s="211"/>
      <c r="I394" s="211"/>
      <c r="J394" s="210"/>
      <c r="L394" s="186"/>
    </row>
    <row r="395" ht="13.5" customHeight="1">
      <c r="A395" s="208"/>
      <c r="B395" s="209"/>
      <c r="C395" s="210"/>
      <c r="D395" s="209"/>
      <c r="E395" s="210"/>
      <c r="F395" s="210"/>
      <c r="G395" s="210"/>
      <c r="H395" s="211"/>
      <c r="I395" s="211"/>
      <c r="J395" s="210"/>
      <c r="L395" s="186"/>
    </row>
    <row r="396" ht="13.5" customHeight="1">
      <c r="A396" s="208"/>
      <c r="B396" s="209"/>
      <c r="C396" s="210"/>
      <c r="D396" s="209"/>
      <c r="E396" s="210"/>
      <c r="F396" s="210"/>
      <c r="G396" s="210"/>
      <c r="H396" s="211"/>
      <c r="I396" s="211"/>
      <c r="J396" s="210"/>
      <c r="L396" s="186"/>
    </row>
    <row r="397" ht="13.5" customHeight="1">
      <c r="A397" s="208"/>
      <c r="B397" s="209"/>
      <c r="C397" s="210"/>
      <c r="D397" s="209"/>
      <c r="E397" s="210"/>
      <c r="F397" s="210"/>
      <c r="G397" s="210"/>
      <c r="H397" s="211"/>
      <c r="I397" s="211"/>
      <c r="J397" s="210"/>
      <c r="L397" s="186"/>
    </row>
    <row r="398" ht="13.5" customHeight="1">
      <c r="A398" s="208"/>
      <c r="B398" s="209"/>
      <c r="C398" s="210"/>
      <c r="D398" s="209"/>
      <c r="E398" s="210"/>
      <c r="F398" s="210"/>
      <c r="G398" s="210"/>
      <c r="H398" s="211"/>
      <c r="I398" s="211"/>
      <c r="J398" s="210"/>
      <c r="L398" s="186"/>
    </row>
    <row r="399" ht="13.5" customHeight="1">
      <c r="A399" s="208"/>
      <c r="B399" s="209"/>
      <c r="C399" s="210"/>
      <c r="D399" s="209"/>
      <c r="E399" s="210"/>
      <c r="F399" s="210"/>
      <c r="G399" s="210"/>
      <c r="H399" s="211"/>
      <c r="I399" s="211"/>
      <c r="J399" s="210"/>
      <c r="L399" s="186"/>
    </row>
    <row r="400" ht="13.5" customHeight="1">
      <c r="A400" s="208"/>
      <c r="B400" s="209"/>
      <c r="C400" s="210"/>
      <c r="D400" s="209"/>
      <c r="E400" s="210"/>
      <c r="F400" s="210"/>
      <c r="G400" s="210"/>
      <c r="H400" s="211"/>
      <c r="I400" s="211"/>
      <c r="J400" s="210"/>
      <c r="L400" s="186"/>
    </row>
    <row r="401" ht="13.5" customHeight="1">
      <c r="A401" s="208"/>
      <c r="B401" s="209"/>
      <c r="C401" s="210"/>
      <c r="D401" s="209"/>
      <c r="E401" s="210"/>
      <c r="F401" s="210"/>
      <c r="G401" s="210"/>
      <c r="H401" s="211"/>
      <c r="I401" s="211"/>
      <c r="J401" s="210"/>
      <c r="L401" s="186"/>
    </row>
    <row r="402" ht="13.5" customHeight="1">
      <c r="A402" s="208"/>
      <c r="B402" s="209"/>
      <c r="C402" s="210"/>
      <c r="D402" s="209"/>
      <c r="E402" s="210"/>
      <c r="F402" s="210"/>
      <c r="G402" s="210"/>
      <c r="H402" s="211"/>
      <c r="I402" s="211"/>
      <c r="J402" s="210"/>
      <c r="L402" s="186"/>
    </row>
    <row r="403" ht="13.5" customHeight="1">
      <c r="A403" s="208"/>
      <c r="B403" s="209"/>
      <c r="C403" s="210"/>
      <c r="D403" s="209"/>
      <c r="E403" s="210"/>
      <c r="F403" s="210"/>
      <c r="G403" s="210"/>
      <c r="H403" s="211"/>
      <c r="I403" s="211"/>
      <c r="J403" s="210"/>
      <c r="L403" s="186"/>
    </row>
    <row r="404" ht="13.5" customHeight="1">
      <c r="A404" s="208"/>
      <c r="B404" s="209"/>
      <c r="C404" s="210"/>
      <c r="D404" s="209"/>
      <c r="E404" s="210"/>
      <c r="F404" s="210"/>
      <c r="G404" s="210"/>
      <c r="H404" s="211"/>
      <c r="I404" s="211"/>
      <c r="J404" s="210"/>
      <c r="L404" s="186"/>
    </row>
    <row r="405" ht="13.5" customHeight="1">
      <c r="A405" s="208"/>
      <c r="B405" s="209"/>
      <c r="C405" s="210"/>
      <c r="D405" s="209"/>
      <c r="E405" s="210"/>
      <c r="F405" s="210"/>
      <c r="G405" s="210"/>
      <c r="H405" s="211"/>
      <c r="I405" s="211"/>
      <c r="J405" s="210"/>
      <c r="L405" s="186"/>
    </row>
    <row r="406" ht="13.5" customHeight="1">
      <c r="A406" s="208"/>
      <c r="B406" s="209"/>
      <c r="C406" s="210"/>
      <c r="D406" s="209"/>
      <c r="E406" s="210"/>
      <c r="F406" s="210"/>
      <c r="G406" s="210"/>
      <c r="H406" s="211"/>
      <c r="I406" s="211"/>
      <c r="J406" s="210"/>
      <c r="L406" s="186"/>
    </row>
    <row r="407" ht="13.5" customHeight="1">
      <c r="A407" s="208"/>
      <c r="B407" s="209"/>
      <c r="C407" s="210"/>
      <c r="D407" s="209"/>
      <c r="E407" s="210"/>
      <c r="F407" s="210"/>
      <c r="G407" s="210"/>
      <c r="H407" s="211"/>
      <c r="I407" s="211"/>
      <c r="J407" s="210"/>
      <c r="L407" s="186"/>
    </row>
    <row r="408" ht="13.5" customHeight="1">
      <c r="A408" s="208"/>
      <c r="B408" s="209"/>
      <c r="C408" s="210"/>
      <c r="D408" s="209"/>
      <c r="E408" s="210"/>
      <c r="F408" s="210"/>
      <c r="G408" s="210"/>
      <c r="H408" s="211"/>
      <c r="I408" s="211"/>
      <c r="J408" s="210"/>
      <c r="L408" s="186"/>
    </row>
    <row r="409" ht="13.5" customHeight="1">
      <c r="A409" s="208"/>
      <c r="B409" s="209"/>
      <c r="C409" s="210"/>
      <c r="D409" s="209"/>
      <c r="E409" s="210"/>
      <c r="F409" s="210"/>
      <c r="G409" s="210"/>
      <c r="H409" s="211"/>
      <c r="I409" s="211"/>
      <c r="J409" s="210"/>
      <c r="L409" s="186"/>
    </row>
    <row r="410" ht="13.5" customHeight="1">
      <c r="A410" s="208"/>
      <c r="B410" s="209"/>
      <c r="C410" s="210"/>
      <c r="D410" s="209"/>
      <c r="E410" s="210"/>
      <c r="F410" s="210"/>
      <c r="G410" s="210"/>
      <c r="H410" s="211"/>
      <c r="I410" s="211"/>
      <c r="J410" s="210"/>
      <c r="L410" s="186"/>
    </row>
    <row r="411" ht="13.5" customHeight="1">
      <c r="A411" s="208"/>
      <c r="B411" s="209"/>
      <c r="C411" s="210"/>
      <c r="D411" s="209"/>
      <c r="E411" s="210"/>
      <c r="F411" s="210"/>
      <c r="G411" s="210"/>
      <c r="H411" s="211"/>
      <c r="I411" s="211"/>
      <c r="J411" s="210"/>
      <c r="L411" s="186"/>
    </row>
    <row r="412" ht="13.5" customHeight="1">
      <c r="A412" s="208"/>
      <c r="B412" s="209"/>
      <c r="C412" s="210"/>
      <c r="D412" s="209"/>
      <c r="E412" s="210"/>
      <c r="F412" s="210"/>
      <c r="G412" s="210"/>
      <c r="H412" s="211"/>
      <c r="I412" s="211"/>
      <c r="J412" s="210"/>
      <c r="L412" s="186"/>
    </row>
    <row r="413" ht="13.5" customHeight="1">
      <c r="A413" s="208"/>
      <c r="B413" s="209"/>
      <c r="C413" s="210"/>
      <c r="D413" s="209"/>
      <c r="E413" s="210"/>
      <c r="F413" s="210"/>
      <c r="G413" s="210"/>
      <c r="H413" s="211"/>
      <c r="I413" s="211"/>
      <c r="J413" s="210"/>
      <c r="L413" s="186"/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J1"/>
    <mergeCell ref="M1:S3"/>
    <mergeCell ref="A12:J12"/>
    <mergeCell ref="A23:J23"/>
    <mergeCell ref="A34:J34"/>
    <mergeCell ref="M57:Q58"/>
  </mergeCells>
  <drawing r:id="rId1"/>
</worksheet>
</file>