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024" tabRatio="777" activeTab="5"/>
  </bookViews>
  <sheets>
    <sheet name="Name and ID" sheetId="1" r:id="rId1"/>
    <sheet name="PART I, (A,B,C,D,E,F)" sheetId="2" r:id="rId2"/>
    <sheet name="PART 1 (G)" sheetId="3" r:id="rId3"/>
    <sheet name="vi" sheetId="4" r:id="rId4"/>
    <sheet name="Tejas network " sheetId="5" r:id="rId5"/>
    <sheet name="ITC limi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2" l="1"/>
  <c r="W13" i="2"/>
  <c r="V13" i="2"/>
  <c r="U13" i="2"/>
  <c r="T13" i="2"/>
  <c r="X12" i="2"/>
  <c r="X11" i="2"/>
  <c r="J66" i="5"/>
  <c r="O14" i="6"/>
  <c r="P14" i="6"/>
  <c r="Q14" i="6"/>
  <c r="K5" i="6"/>
  <c r="D168" i="6"/>
  <c r="D174" i="6"/>
  <c r="D176" i="6"/>
  <c r="D177" i="6"/>
  <c r="D178" i="6"/>
  <c r="D179" i="6"/>
  <c r="D181" i="6"/>
  <c r="D182" i="6"/>
  <c r="D184" i="6"/>
  <c r="D190" i="6"/>
  <c r="D192" i="6"/>
  <c r="D193" i="6"/>
  <c r="D195" i="6"/>
  <c r="D200" i="6"/>
  <c r="D201" i="6"/>
  <c r="D206" i="6"/>
  <c r="D208" i="6"/>
  <c r="D209" i="6"/>
  <c r="D211" i="6"/>
  <c r="D214" i="6"/>
  <c r="D215" i="6"/>
  <c r="D216" i="6"/>
  <c r="D222" i="6"/>
  <c r="D224" i="6"/>
  <c r="D225" i="6"/>
  <c r="D227" i="6"/>
  <c r="D229" i="6"/>
  <c r="D230" i="6"/>
  <c r="D231" i="6"/>
  <c r="D232" i="6"/>
  <c r="D238" i="6"/>
  <c r="D240" i="6"/>
  <c r="D241" i="6"/>
  <c r="D242" i="6"/>
  <c r="D243" i="6"/>
  <c r="D247" i="6"/>
  <c r="D248" i="6"/>
  <c r="D254" i="6"/>
  <c r="D256" i="6"/>
  <c r="D257" i="6"/>
  <c r="D258" i="6"/>
  <c r="D259" i="6"/>
  <c r="D264" i="6"/>
  <c r="D270" i="6"/>
  <c r="D272" i="6"/>
  <c r="D273" i="6"/>
  <c r="D274" i="6"/>
  <c r="D275" i="6"/>
  <c r="D278" i="6"/>
  <c r="D279" i="6"/>
  <c r="D280" i="6"/>
  <c r="D286" i="6"/>
  <c r="D288" i="6"/>
  <c r="D289" i="6"/>
  <c r="D290" i="6"/>
  <c r="D291" i="6"/>
  <c r="D293" i="6"/>
  <c r="D296" i="6"/>
  <c r="D302" i="6"/>
  <c r="D304" i="6"/>
  <c r="D305" i="6"/>
  <c r="D306" i="6"/>
  <c r="D307" i="6"/>
  <c r="D309" i="6"/>
  <c r="D310" i="6"/>
  <c r="D312" i="6"/>
  <c r="D318" i="6"/>
  <c r="D320" i="6"/>
  <c r="D321" i="6"/>
  <c r="D323" i="6"/>
  <c r="D329" i="6"/>
  <c r="D334" i="6"/>
  <c r="D336" i="6"/>
  <c r="D337" i="6"/>
  <c r="D339" i="6"/>
  <c r="D342" i="6"/>
  <c r="D343" i="6"/>
  <c r="D350" i="6"/>
  <c r="D352" i="6"/>
  <c r="D353" i="6"/>
  <c r="D355" i="6"/>
  <c r="D357" i="6"/>
  <c r="D358" i="6"/>
  <c r="D359" i="6"/>
  <c r="D360" i="6"/>
  <c r="D366" i="6"/>
  <c r="D368" i="6"/>
  <c r="D369" i="6"/>
  <c r="D370" i="6"/>
  <c r="D371" i="6"/>
  <c r="D375" i="6"/>
  <c r="D382" i="6"/>
  <c r="D384" i="6"/>
  <c r="D385" i="6"/>
  <c r="D386" i="6"/>
  <c r="D387" i="6"/>
  <c r="D398" i="6"/>
  <c r="D400" i="6"/>
  <c r="D401" i="6"/>
  <c r="D402" i="6"/>
  <c r="D403" i="6"/>
  <c r="D406" i="6"/>
  <c r="D407" i="6"/>
  <c r="D408" i="6"/>
  <c r="D414" i="6"/>
  <c r="D416" i="6"/>
  <c r="D417" i="6"/>
  <c r="D418" i="6"/>
  <c r="D419" i="6"/>
  <c r="D421" i="6"/>
  <c r="D430" i="6"/>
  <c r="D432" i="6"/>
  <c r="D433" i="6"/>
  <c r="D434" i="6"/>
  <c r="D435" i="6"/>
  <c r="D437" i="6"/>
  <c r="D438" i="6"/>
  <c r="D446" i="6"/>
  <c r="D448" i="6"/>
  <c r="D449" i="6"/>
  <c r="D451" i="6"/>
  <c r="D462" i="6"/>
  <c r="D464" i="6"/>
  <c r="D465" i="6"/>
  <c r="D467" i="6"/>
  <c r="D470" i="6"/>
  <c r="D471" i="6"/>
  <c r="D478" i="6"/>
  <c r="D480" i="6"/>
  <c r="D481" i="6"/>
  <c r="D483" i="6"/>
  <c r="D485" i="6"/>
  <c r="D486" i="6"/>
  <c r="D487" i="6"/>
  <c r="D488" i="6"/>
  <c r="D494" i="6"/>
  <c r="D496" i="6"/>
  <c r="D497" i="6"/>
  <c r="D498" i="6"/>
  <c r="D499" i="6"/>
  <c r="D503" i="6"/>
  <c r="D510" i="6"/>
  <c r="D512" i="6"/>
  <c r="D513" i="6"/>
  <c r="D514" i="6"/>
  <c r="D515" i="6"/>
  <c r="D526" i="6"/>
  <c r="D528" i="6"/>
  <c r="D529" i="6"/>
  <c r="D530" i="6"/>
  <c r="D531" i="6"/>
  <c r="D534" i="6"/>
  <c r="D535" i="6"/>
  <c r="D536" i="6"/>
  <c r="D542" i="6"/>
  <c r="D544" i="6"/>
  <c r="D545" i="6"/>
  <c r="D546" i="6"/>
  <c r="D547" i="6"/>
  <c r="D549" i="6"/>
  <c r="D558" i="6"/>
  <c r="D560" i="6"/>
  <c r="D561" i="6"/>
  <c r="D562" i="6"/>
  <c r="D563" i="6"/>
  <c r="D565" i="6"/>
  <c r="D566" i="6"/>
  <c r="D574" i="6"/>
  <c r="D576" i="6"/>
  <c r="D577" i="6"/>
  <c r="D579" i="6"/>
  <c r="D585" i="6"/>
  <c r="D590" i="6"/>
  <c r="D592" i="6"/>
  <c r="D593" i="6"/>
  <c r="D595" i="6"/>
  <c r="D598" i="6"/>
  <c r="D599" i="6"/>
  <c r="D606" i="6"/>
  <c r="D608" i="6"/>
  <c r="D609" i="6"/>
  <c r="D611" i="6"/>
  <c r="D613" i="6"/>
  <c r="D614" i="6"/>
  <c r="D615" i="6"/>
  <c r="D616" i="6"/>
  <c r="D622" i="6"/>
  <c r="D624" i="6"/>
  <c r="D625" i="6"/>
  <c r="D626" i="6"/>
  <c r="D627" i="6"/>
  <c r="D630" i="6"/>
  <c r="D631" i="6"/>
  <c r="D632" i="6"/>
  <c r="D633" i="6"/>
  <c r="D638" i="6"/>
  <c r="D640" i="6"/>
  <c r="D642" i="6"/>
  <c r="D643" i="6"/>
  <c r="D645" i="6"/>
  <c r="D646" i="6"/>
  <c r="D647" i="6"/>
  <c r="D648" i="6"/>
  <c r="D649" i="6"/>
  <c r="D654" i="6"/>
  <c r="D661" i="6"/>
  <c r="D662" i="6"/>
  <c r="D663" i="6"/>
  <c r="D664" i="6"/>
  <c r="D665" i="6"/>
  <c r="D670" i="6"/>
  <c r="D672" i="6"/>
  <c r="D674" i="6"/>
  <c r="D677" i="6"/>
  <c r="D678" i="6"/>
  <c r="D679" i="6"/>
  <c r="D680" i="6"/>
  <c r="D681" i="6"/>
  <c r="D686" i="6"/>
  <c r="D691" i="6"/>
  <c r="D693" i="6"/>
  <c r="D694" i="6"/>
  <c r="D695" i="6"/>
  <c r="D696" i="6"/>
  <c r="D697" i="6"/>
  <c r="D702" i="6"/>
  <c r="D707" i="6"/>
  <c r="D709" i="6"/>
  <c r="D710" i="6"/>
  <c r="D711" i="6"/>
  <c r="D713" i="6"/>
  <c r="D718" i="6"/>
  <c r="D723" i="6"/>
  <c r="D725" i="6"/>
  <c r="D726" i="6"/>
  <c r="D727" i="6"/>
  <c r="D728" i="6"/>
  <c r="D729" i="6"/>
  <c r="D734" i="6"/>
  <c r="D739" i="6"/>
  <c r="D741" i="6"/>
  <c r="D742" i="6"/>
  <c r="D743" i="6"/>
  <c r="D744" i="6"/>
  <c r="D745" i="6"/>
  <c r="D81" i="6"/>
  <c r="D85" i="6"/>
  <c r="D87" i="6"/>
  <c r="D88" i="6"/>
  <c r="D94" i="6"/>
  <c r="D95" i="6"/>
  <c r="D96" i="6"/>
  <c r="D97" i="6"/>
  <c r="D104" i="6"/>
  <c r="D109" i="6"/>
  <c r="D110" i="6"/>
  <c r="D111" i="6"/>
  <c r="D112" i="6"/>
  <c r="D113" i="6"/>
  <c r="D119" i="6"/>
  <c r="D120" i="6"/>
  <c r="D126" i="6"/>
  <c r="D127" i="6"/>
  <c r="D128" i="6"/>
  <c r="D129" i="6"/>
  <c r="D133" i="6"/>
  <c r="D135" i="6"/>
  <c r="D136" i="6"/>
  <c r="D141" i="6"/>
  <c r="D142" i="6"/>
  <c r="D143" i="6"/>
  <c r="D144" i="6"/>
  <c r="D145" i="6"/>
  <c r="D151" i="6"/>
  <c r="D152" i="6"/>
  <c r="D156" i="6"/>
  <c r="D157" i="6"/>
  <c r="D158" i="6"/>
  <c r="D159" i="6"/>
  <c r="D160" i="6"/>
  <c r="D161" i="6"/>
  <c r="D22" i="6"/>
  <c r="D24" i="6"/>
  <c r="D29" i="6"/>
  <c r="D30" i="6"/>
  <c r="D31" i="6"/>
  <c r="D32" i="6"/>
  <c r="D36" i="6"/>
  <c r="D38" i="6"/>
  <c r="D40" i="6"/>
  <c r="D45" i="6"/>
  <c r="D46" i="6"/>
  <c r="D47" i="6"/>
  <c r="D48" i="6"/>
  <c r="D56" i="6"/>
  <c r="D61" i="6"/>
  <c r="D62" i="6"/>
  <c r="D63" i="6"/>
  <c r="D64" i="6"/>
  <c r="D68" i="6"/>
  <c r="D72" i="6"/>
  <c r="D78" i="6"/>
  <c r="D79" i="6"/>
  <c r="D80" i="6"/>
  <c r="D8" i="6"/>
  <c r="D12" i="6"/>
  <c r="D13" i="6"/>
  <c r="D15" i="6"/>
  <c r="D16" i="6"/>
  <c r="D17" i="6"/>
  <c r="D18" i="6"/>
  <c r="D19" i="6"/>
  <c r="C630" i="6"/>
  <c r="C631" i="6"/>
  <c r="C632" i="6"/>
  <c r="C633" i="6"/>
  <c r="C634" i="6"/>
  <c r="D634" i="6" s="1"/>
  <c r="C635" i="6"/>
  <c r="D635" i="6" s="1"/>
  <c r="C636" i="6"/>
  <c r="D636" i="6" s="1"/>
  <c r="C637" i="6"/>
  <c r="D637" i="6" s="1"/>
  <c r="C638" i="6"/>
  <c r="C639" i="6"/>
  <c r="D639" i="6" s="1"/>
  <c r="C640" i="6"/>
  <c r="C641" i="6"/>
  <c r="D641" i="6" s="1"/>
  <c r="C642" i="6"/>
  <c r="C643" i="6"/>
  <c r="C644" i="6"/>
  <c r="D644" i="6" s="1"/>
  <c r="C645" i="6"/>
  <c r="C646" i="6"/>
  <c r="C647" i="6"/>
  <c r="C648" i="6"/>
  <c r="C649" i="6"/>
  <c r="C650" i="6"/>
  <c r="D650" i="6" s="1"/>
  <c r="C651" i="6"/>
  <c r="D651" i="6" s="1"/>
  <c r="C652" i="6"/>
  <c r="D652" i="6" s="1"/>
  <c r="C653" i="6"/>
  <c r="D653" i="6" s="1"/>
  <c r="C654" i="6"/>
  <c r="C655" i="6"/>
  <c r="D655" i="6" s="1"/>
  <c r="C656" i="6"/>
  <c r="D656" i="6" s="1"/>
  <c r="C657" i="6"/>
  <c r="D657" i="6" s="1"/>
  <c r="C658" i="6"/>
  <c r="D658" i="6" s="1"/>
  <c r="C659" i="6"/>
  <c r="D659" i="6" s="1"/>
  <c r="C660" i="6"/>
  <c r="D660" i="6" s="1"/>
  <c r="C661" i="6"/>
  <c r="C662" i="6"/>
  <c r="C663" i="6"/>
  <c r="C664" i="6"/>
  <c r="C665" i="6"/>
  <c r="C666" i="6"/>
  <c r="D666" i="6" s="1"/>
  <c r="C667" i="6"/>
  <c r="D667" i="6" s="1"/>
  <c r="C668" i="6"/>
  <c r="D668" i="6" s="1"/>
  <c r="C669" i="6"/>
  <c r="D669" i="6" s="1"/>
  <c r="C670" i="6"/>
  <c r="C671" i="6"/>
  <c r="D671" i="6" s="1"/>
  <c r="C672" i="6"/>
  <c r="C673" i="6"/>
  <c r="D673" i="6" s="1"/>
  <c r="C674" i="6"/>
  <c r="C675" i="6"/>
  <c r="D675" i="6" s="1"/>
  <c r="C676" i="6"/>
  <c r="D676" i="6" s="1"/>
  <c r="C677" i="6"/>
  <c r="C678" i="6"/>
  <c r="C679" i="6"/>
  <c r="C680" i="6"/>
  <c r="C681" i="6"/>
  <c r="C682" i="6"/>
  <c r="D682" i="6" s="1"/>
  <c r="C683" i="6"/>
  <c r="D683" i="6" s="1"/>
  <c r="C684" i="6"/>
  <c r="D684" i="6" s="1"/>
  <c r="C685" i="6"/>
  <c r="D685" i="6" s="1"/>
  <c r="C686" i="6"/>
  <c r="C687" i="6"/>
  <c r="D687" i="6" s="1"/>
  <c r="C688" i="6"/>
  <c r="D688" i="6" s="1"/>
  <c r="C689" i="6"/>
  <c r="D689" i="6" s="1"/>
  <c r="C690" i="6"/>
  <c r="D690" i="6" s="1"/>
  <c r="C691" i="6"/>
  <c r="C692" i="6"/>
  <c r="D692" i="6" s="1"/>
  <c r="C693" i="6"/>
  <c r="C694" i="6"/>
  <c r="C695" i="6"/>
  <c r="C696" i="6"/>
  <c r="C697" i="6"/>
  <c r="C698" i="6"/>
  <c r="D698" i="6" s="1"/>
  <c r="C699" i="6"/>
  <c r="D699" i="6" s="1"/>
  <c r="C700" i="6"/>
  <c r="D700" i="6" s="1"/>
  <c r="C701" i="6"/>
  <c r="D701" i="6" s="1"/>
  <c r="C702" i="6"/>
  <c r="C703" i="6"/>
  <c r="D703" i="6" s="1"/>
  <c r="C704" i="6"/>
  <c r="D704" i="6" s="1"/>
  <c r="C705" i="6"/>
  <c r="D705" i="6" s="1"/>
  <c r="C706" i="6"/>
  <c r="D706" i="6" s="1"/>
  <c r="C707" i="6"/>
  <c r="C708" i="6"/>
  <c r="D708" i="6" s="1"/>
  <c r="C709" i="6"/>
  <c r="C710" i="6"/>
  <c r="C711" i="6"/>
  <c r="C712" i="6"/>
  <c r="D712" i="6" s="1"/>
  <c r="C713" i="6"/>
  <c r="C714" i="6"/>
  <c r="D714" i="6" s="1"/>
  <c r="C715" i="6"/>
  <c r="D715" i="6" s="1"/>
  <c r="C716" i="6"/>
  <c r="D716" i="6" s="1"/>
  <c r="C717" i="6"/>
  <c r="D717" i="6" s="1"/>
  <c r="C718" i="6"/>
  <c r="C719" i="6"/>
  <c r="D719" i="6" s="1"/>
  <c r="C720" i="6"/>
  <c r="D720" i="6" s="1"/>
  <c r="C721" i="6"/>
  <c r="D721" i="6" s="1"/>
  <c r="C722" i="6"/>
  <c r="D722" i="6" s="1"/>
  <c r="C723" i="6"/>
  <c r="C724" i="6"/>
  <c r="D724" i="6" s="1"/>
  <c r="C725" i="6"/>
  <c r="C726" i="6"/>
  <c r="C727" i="6"/>
  <c r="C728" i="6"/>
  <c r="C729" i="6"/>
  <c r="C730" i="6"/>
  <c r="D730" i="6" s="1"/>
  <c r="C731" i="6"/>
  <c r="D731" i="6" s="1"/>
  <c r="C732" i="6"/>
  <c r="D732" i="6" s="1"/>
  <c r="C733" i="6"/>
  <c r="D733" i="6" s="1"/>
  <c r="C734" i="6"/>
  <c r="C735" i="6"/>
  <c r="D735" i="6" s="1"/>
  <c r="C736" i="6"/>
  <c r="D736" i="6" s="1"/>
  <c r="C737" i="6"/>
  <c r="D737" i="6" s="1"/>
  <c r="C738" i="6"/>
  <c r="D738" i="6" s="1"/>
  <c r="C739" i="6"/>
  <c r="C740" i="6"/>
  <c r="D740" i="6" s="1"/>
  <c r="C741" i="6"/>
  <c r="C742" i="6"/>
  <c r="C743" i="6"/>
  <c r="C744" i="6"/>
  <c r="C745" i="6"/>
  <c r="C746" i="6"/>
  <c r="D746" i="6" s="1"/>
  <c r="C5" i="6"/>
  <c r="D5" i="6" s="1"/>
  <c r="C6" i="6"/>
  <c r="D6" i="6" s="1"/>
  <c r="C7" i="6"/>
  <c r="D7" i="6" s="1"/>
  <c r="C8" i="6"/>
  <c r="C9" i="6"/>
  <c r="D9" i="6" s="1"/>
  <c r="C10" i="6"/>
  <c r="D10" i="6" s="1"/>
  <c r="C11" i="6"/>
  <c r="D11" i="6" s="1"/>
  <c r="C12" i="6"/>
  <c r="C13" i="6"/>
  <c r="C14" i="6"/>
  <c r="D14" i="6" s="1"/>
  <c r="C15" i="6"/>
  <c r="C16" i="6"/>
  <c r="C17" i="6"/>
  <c r="C18" i="6"/>
  <c r="C19" i="6"/>
  <c r="C20" i="6"/>
  <c r="D20" i="6" s="1"/>
  <c r="C21" i="6"/>
  <c r="D21" i="6" s="1"/>
  <c r="C22" i="6"/>
  <c r="C23" i="6"/>
  <c r="D23" i="6" s="1"/>
  <c r="C24" i="6"/>
  <c r="C25" i="6"/>
  <c r="D25" i="6" s="1"/>
  <c r="C26" i="6"/>
  <c r="D26" i="6" s="1"/>
  <c r="C27" i="6"/>
  <c r="D27" i="6" s="1"/>
  <c r="C28" i="6"/>
  <c r="D28" i="6" s="1"/>
  <c r="C29" i="6"/>
  <c r="C30" i="6"/>
  <c r="C31" i="6"/>
  <c r="C32" i="6"/>
  <c r="C33" i="6"/>
  <c r="D33" i="6" s="1"/>
  <c r="C34" i="6"/>
  <c r="D34" i="6" s="1"/>
  <c r="C35" i="6"/>
  <c r="D35" i="6" s="1"/>
  <c r="C36" i="6"/>
  <c r="C37" i="6"/>
  <c r="D37" i="6" s="1"/>
  <c r="C38" i="6"/>
  <c r="C39" i="6"/>
  <c r="D39" i="6" s="1"/>
  <c r="C40" i="6"/>
  <c r="C41" i="6"/>
  <c r="D41" i="6" s="1"/>
  <c r="C42" i="6"/>
  <c r="D42" i="6" s="1"/>
  <c r="C43" i="6"/>
  <c r="D43" i="6" s="1"/>
  <c r="C44" i="6"/>
  <c r="D44" i="6" s="1"/>
  <c r="C45" i="6"/>
  <c r="C46" i="6"/>
  <c r="C47" i="6"/>
  <c r="C48" i="6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C57" i="6"/>
  <c r="D57" i="6" s="1"/>
  <c r="C58" i="6"/>
  <c r="D58" i="6" s="1"/>
  <c r="C59" i="6"/>
  <c r="D59" i="6" s="1"/>
  <c r="C60" i="6"/>
  <c r="D60" i="6" s="1"/>
  <c r="C61" i="6"/>
  <c r="C62" i="6"/>
  <c r="C63" i="6"/>
  <c r="C64" i="6"/>
  <c r="C65" i="6"/>
  <c r="D65" i="6" s="1"/>
  <c r="C66" i="6"/>
  <c r="D66" i="6" s="1"/>
  <c r="C67" i="6"/>
  <c r="D67" i="6" s="1"/>
  <c r="C68" i="6"/>
  <c r="C69" i="6"/>
  <c r="D69" i="6" s="1"/>
  <c r="C70" i="6"/>
  <c r="D70" i="6" s="1"/>
  <c r="C71" i="6"/>
  <c r="D71" i="6" s="1"/>
  <c r="C72" i="6"/>
  <c r="C73" i="6"/>
  <c r="D73" i="6" s="1"/>
  <c r="C74" i="6"/>
  <c r="D74" i="6" s="1"/>
  <c r="C75" i="6"/>
  <c r="D75" i="6" s="1"/>
  <c r="C76" i="6"/>
  <c r="D76" i="6" s="1"/>
  <c r="C77" i="6"/>
  <c r="D77" i="6" s="1"/>
  <c r="C78" i="6"/>
  <c r="C79" i="6"/>
  <c r="C80" i="6"/>
  <c r="C81" i="6"/>
  <c r="C82" i="6"/>
  <c r="D82" i="6" s="1"/>
  <c r="C83" i="6"/>
  <c r="D83" i="6" s="1"/>
  <c r="C84" i="6"/>
  <c r="D84" i="6" s="1"/>
  <c r="C85" i="6"/>
  <c r="C86" i="6"/>
  <c r="D86" i="6" s="1"/>
  <c r="C87" i="6"/>
  <c r="C88" i="6"/>
  <c r="C89" i="6"/>
  <c r="D89" i="6" s="1"/>
  <c r="C90" i="6"/>
  <c r="D90" i="6" s="1"/>
  <c r="C91" i="6"/>
  <c r="D91" i="6" s="1"/>
  <c r="C92" i="6"/>
  <c r="D92" i="6" s="1"/>
  <c r="C93" i="6"/>
  <c r="D93" i="6" s="1"/>
  <c r="C94" i="6"/>
  <c r="C95" i="6"/>
  <c r="C96" i="6"/>
  <c r="C97" i="6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C105" i="6"/>
  <c r="D105" i="6" s="1"/>
  <c r="C106" i="6"/>
  <c r="D106" i="6" s="1"/>
  <c r="C107" i="6"/>
  <c r="D107" i="6" s="1"/>
  <c r="C108" i="6"/>
  <c r="D108" i="6" s="1"/>
  <c r="C109" i="6"/>
  <c r="C110" i="6"/>
  <c r="C111" i="6"/>
  <c r="C112" i="6"/>
  <c r="C113" i="6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C120" i="6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C127" i="6"/>
  <c r="C128" i="6"/>
  <c r="C129" i="6"/>
  <c r="C130" i="6"/>
  <c r="D130" i="6" s="1"/>
  <c r="C131" i="6"/>
  <c r="D131" i="6" s="1"/>
  <c r="C132" i="6"/>
  <c r="D132" i="6" s="1"/>
  <c r="C133" i="6"/>
  <c r="C134" i="6"/>
  <c r="D134" i="6" s="1"/>
  <c r="C135" i="6"/>
  <c r="C136" i="6"/>
  <c r="C137" i="6"/>
  <c r="D137" i="6" s="1"/>
  <c r="C138" i="6"/>
  <c r="D138" i="6" s="1"/>
  <c r="C139" i="6"/>
  <c r="D139" i="6" s="1"/>
  <c r="C140" i="6"/>
  <c r="D140" i="6" s="1"/>
  <c r="C141" i="6"/>
  <c r="C142" i="6"/>
  <c r="C143" i="6"/>
  <c r="C144" i="6"/>
  <c r="C145" i="6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C152" i="6"/>
  <c r="C153" i="6"/>
  <c r="D153" i="6" s="1"/>
  <c r="C154" i="6"/>
  <c r="D154" i="6" s="1"/>
  <c r="C155" i="6"/>
  <c r="D155" i="6" s="1"/>
  <c r="C156" i="6"/>
  <c r="C157" i="6"/>
  <c r="C158" i="6"/>
  <c r="C159" i="6"/>
  <c r="C160" i="6"/>
  <c r="C161" i="6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C175" i="6"/>
  <c r="D175" i="6" s="1"/>
  <c r="C176" i="6"/>
  <c r="C177" i="6"/>
  <c r="C178" i="6"/>
  <c r="C179" i="6"/>
  <c r="C180" i="6"/>
  <c r="D180" i="6" s="1"/>
  <c r="C181" i="6"/>
  <c r="C182" i="6"/>
  <c r="C183" i="6"/>
  <c r="D183" i="6" s="1"/>
  <c r="C184" i="6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C191" i="6"/>
  <c r="D191" i="6" s="1"/>
  <c r="C192" i="6"/>
  <c r="C193" i="6"/>
  <c r="C194" i="6"/>
  <c r="D194" i="6" s="1"/>
  <c r="C195" i="6"/>
  <c r="C196" i="6"/>
  <c r="D196" i="6" s="1"/>
  <c r="C197" i="6"/>
  <c r="D197" i="6" s="1"/>
  <c r="C198" i="6"/>
  <c r="D198" i="6" s="1"/>
  <c r="C199" i="6"/>
  <c r="D199" i="6" s="1"/>
  <c r="C200" i="6"/>
  <c r="C201" i="6"/>
  <c r="C202" i="6"/>
  <c r="D202" i="6" s="1"/>
  <c r="C203" i="6"/>
  <c r="D203" i="6" s="1"/>
  <c r="C204" i="6"/>
  <c r="D204" i="6" s="1"/>
  <c r="C205" i="6"/>
  <c r="D205" i="6" s="1"/>
  <c r="C206" i="6"/>
  <c r="C207" i="6"/>
  <c r="D207" i="6" s="1"/>
  <c r="C208" i="6"/>
  <c r="C209" i="6"/>
  <c r="C210" i="6"/>
  <c r="D210" i="6" s="1"/>
  <c r="C211" i="6"/>
  <c r="C212" i="6"/>
  <c r="D212" i="6" s="1"/>
  <c r="C213" i="6"/>
  <c r="D213" i="6" s="1"/>
  <c r="C214" i="6"/>
  <c r="C215" i="6"/>
  <c r="C216" i="6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C223" i="6"/>
  <c r="D223" i="6" s="1"/>
  <c r="C224" i="6"/>
  <c r="C225" i="6"/>
  <c r="C226" i="6"/>
  <c r="D226" i="6" s="1"/>
  <c r="C227" i="6"/>
  <c r="C228" i="6"/>
  <c r="D228" i="6" s="1"/>
  <c r="C229" i="6"/>
  <c r="C230" i="6"/>
  <c r="C231" i="6"/>
  <c r="C232" i="6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C239" i="6"/>
  <c r="D239" i="6" s="1"/>
  <c r="C240" i="6"/>
  <c r="C241" i="6"/>
  <c r="C242" i="6"/>
  <c r="C243" i="6"/>
  <c r="C244" i="6"/>
  <c r="D244" i="6" s="1"/>
  <c r="C245" i="6"/>
  <c r="D245" i="6" s="1"/>
  <c r="C246" i="6"/>
  <c r="D246" i="6" s="1"/>
  <c r="C247" i="6"/>
  <c r="C248" i="6"/>
  <c r="C249" i="6"/>
  <c r="D249" i="6" s="1"/>
  <c r="C250" i="6"/>
  <c r="C251" i="6"/>
  <c r="D251" i="6" s="1"/>
  <c r="C252" i="6"/>
  <c r="D252" i="6" s="1"/>
  <c r="C253" i="6"/>
  <c r="D253" i="6" s="1"/>
  <c r="C254" i="6"/>
  <c r="C255" i="6"/>
  <c r="D255" i="6" s="1"/>
  <c r="C256" i="6"/>
  <c r="C257" i="6"/>
  <c r="C258" i="6"/>
  <c r="C259" i="6"/>
  <c r="C260" i="6"/>
  <c r="D260" i="6" s="1"/>
  <c r="C261" i="6"/>
  <c r="D261" i="6" s="1"/>
  <c r="C262" i="6"/>
  <c r="D262" i="6" s="1"/>
  <c r="C263" i="6"/>
  <c r="D263" i="6" s="1"/>
  <c r="C264" i="6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C271" i="6"/>
  <c r="D271" i="6" s="1"/>
  <c r="C272" i="6"/>
  <c r="C273" i="6"/>
  <c r="C274" i="6"/>
  <c r="C275" i="6"/>
  <c r="C276" i="6"/>
  <c r="D276" i="6" s="1"/>
  <c r="C277" i="6"/>
  <c r="D277" i="6" s="1"/>
  <c r="C278" i="6"/>
  <c r="C279" i="6"/>
  <c r="C280" i="6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C287" i="6"/>
  <c r="D287" i="6" s="1"/>
  <c r="C288" i="6"/>
  <c r="C289" i="6"/>
  <c r="C290" i="6"/>
  <c r="C291" i="6"/>
  <c r="C292" i="6"/>
  <c r="D292" i="6" s="1"/>
  <c r="C293" i="6"/>
  <c r="C294" i="6"/>
  <c r="D294" i="6" s="1"/>
  <c r="C295" i="6"/>
  <c r="D295" i="6" s="1"/>
  <c r="C296" i="6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C303" i="6"/>
  <c r="D303" i="6" s="1"/>
  <c r="C304" i="6"/>
  <c r="C305" i="6"/>
  <c r="C306" i="6"/>
  <c r="C307" i="6"/>
  <c r="C308" i="6"/>
  <c r="D308" i="6" s="1"/>
  <c r="C309" i="6"/>
  <c r="C310" i="6"/>
  <c r="C311" i="6"/>
  <c r="D311" i="6" s="1"/>
  <c r="C312" i="6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C319" i="6"/>
  <c r="D319" i="6" s="1"/>
  <c r="C320" i="6"/>
  <c r="C321" i="6"/>
  <c r="C322" i="6"/>
  <c r="D322" i="6" s="1"/>
  <c r="C323" i="6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C330" i="6"/>
  <c r="D330" i="6" s="1"/>
  <c r="C331" i="6"/>
  <c r="D331" i="6" s="1"/>
  <c r="C332" i="6"/>
  <c r="D332" i="6" s="1"/>
  <c r="C333" i="6"/>
  <c r="D333" i="6" s="1"/>
  <c r="C334" i="6"/>
  <c r="C335" i="6"/>
  <c r="D335" i="6" s="1"/>
  <c r="C336" i="6"/>
  <c r="C337" i="6"/>
  <c r="C338" i="6"/>
  <c r="D338" i="6" s="1"/>
  <c r="C339" i="6"/>
  <c r="C340" i="6"/>
  <c r="D340" i="6" s="1"/>
  <c r="C341" i="6"/>
  <c r="D341" i="6" s="1"/>
  <c r="C342" i="6"/>
  <c r="C343" i="6"/>
  <c r="C344" i="6"/>
  <c r="D344" i="6" s="1"/>
  <c r="C345" i="6"/>
  <c r="D345" i="6" s="1"/>
  <c r="C346" i="6"/>
  <c r="D346" i="6" s="1"/>
  <c r="C347" i="6"/>
  <c r="D347" i="6" s="1"/>
  <c r="C348" i="6"/>
  <c r="D348" i="6" s="1"/>
  <c r="C349" i="6"/>
  <c r="D349" i="6" s="1"/>
  <c r="C350" i="6"/>
  <c r="C351" i="6"/>
  <c r="D351" i="6" s="1"/>
  <c r="C352" i="6"/>
  <c r="C353" i="6"/>
  <c r="C354" i="6"/>
  <c r="D354" i="6" s="1"/>
  <c r="C355" i="6"/>
  <c r="C356" i="6"/>
  <c r="D356" i="6" s="1"/>
  <c r="C357" i="6"/>
  <c r="C358" i="6"/>
  <c r="C359" i="6"/>
  <c r="C360" i="6"/>
  <c r="C361" i="6"/>
  <c r="D361" i="6" s="1"/>
  <c r="C362" i="6"/>
  <c r="D362" i="6" s="1"/>
  <c r="C363" i="6"/>
  <c r="D363" i="6" s="1"/>
  <c r="C364" i="6"/>
  <c r="D364" i="6" s="1"/>
  <c r="C365" i="6"/>
  <c r="D365" i="6" s="1"/>
  <c r="C366" i="6"/>
  <c r="C367" i="6"/>
  <c r="D367" i="6" s="1"/>
  <c r="C368" i="6"/>
  <c r="C369" i="6"/>
  <c r="C370" i="6"/>
  <c r="C371" i="6"/>
  <c r="C372" i="6"/>
  <c r="D372" i="6" s="1"/>
  <c r="C373" i="6"/>
  <c r="D373" i="6" s="1"/>
  <c r="C374" i="6"/>
  <c r="D374" i="6" s="1"/>
  <c r="C375" i="6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D381" i="6" s="1"/>
  <c r="C382" i="6"/>
  <c r="C383" i="6"/>
  <c r="D383" i="6" s="1"/>
  <c r="C384" i="6"/>
  <c r="C385" i="6"/>
  <c r="C386" i="6"/>
  <c r="C387" i="6"/>
  <c r="C388" i="6"/>
  <c r="D388" i="6" s="1"/>
  <c r="C389" i="6"/>
  <c r="D389" i="6" s="1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C399" i="6"/>
  <c r="D399" i="6" s="1"/>
  <c r="C400" i="6"/>
  <c r="C401" i="6"/>
  <c r="C402" i="6"/>
  <c r="C403" i="6"/>
  <c r="C404" i="6"/>
  <c r="D404" i="6" s="1"/>
  <c r="C405" i="6"/>
  <c r="D405" i="6" s="1"/>
  <c r="C406" i="6"/>
  <c r="C407" i="6"/>
  <c r="C408" i="6"/>
  <c r="C409" i="6"/>
  <c r="D409" i="6" s="1"/>
  <c r="C410" i="6"/>
  <c r="D410" i="6" s="1"/>
  <c r="C411" i="6"/>
  <c r="D411" i="6" s="1"/>
  <c r="C412" i="6"/>
  <c r="D412" i="6" s="1"/>
  <c r="C413" i="6"/>
  <c r="D413" i="6" s="1"/>
  <c r="C414" i="6"/>
  <c r="C415" i="6"/>
  <c r="D415" i="6" s="1"/>
  <c r="C416" i="6"/>
  <c r="C417" i="6"/>
  <c r="C418" i="6"/>
  <c r="C419" i="6"/>
  <c r="C420" i="6"/>
  <c r="D420" i="6" s="1"/>
  <c r="C421" i="6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D427" i="6" s="1"/>
  <c r="C428" i="6"/>
  <c r="D428" i="6" s="1"/>
  <c r="C429" i="6"/>
  <c r="D429" i="6" s="1"/>
  <c r="C430" i="6"/>
  <c r="C431" i="6"/>
  <c r="D431" i="6" s="1"/>
  <c r="C432" i="6"/>
  <c r="C433" i="6"/>
  <c r="C434" i="6"/>
  <c r="C435" i="6"/>
  <c r="C436" i="6"/>
  <c r="D436" i="6" s="1"/>
  <c r="C437" i="6"/>
  <c r="C438" i="6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D445" i="6" s="1"/>
  <c r="C446" i="6"/>
  <c r="C447" i="6"/>
  <c r="D447" i="6" s="1"/>
  <c r="C448" i="6"/>
  <c r="C449" i="6"/>
  <c r="C450" i="6"/>
  <c r="D450" i="6" s="1"/>
  <c r="C451" i="6"/>
  <c r="C452" i="6"/>
  <c r="D452" i="6" s="1"/>
  <c r="C453" i="6"/>
  <c r="D453" i="6" s="1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C463" i="6"/>
  <c r="D463" i="6" s="1"/>
  <c r="C464" i="6"/>
  <c r="C465" i="6"/>
  <c r="C466" i="6"/>
  <c r="D466" i="6" s="1"/>
  <c r="C467" i="6"/>
  <c r="C468" i="6"/>
  <c r="D468" i="6" s="1"/>
  <c r="C469" i="6"/>
  <c r="D469" i="6" s="1"/>
  <c r="C470" i="6"/>
  <c r="C471" i="6"/>
  <c r="C472" i="6"/>
  <c r="D472" i="6" s="1"/>
  <c r="C473" i="6"/>
  <c r="D473" i="6" s="1"/>
  <c r="C474" i="6"/>
  <c r="D474" i="6" s="1"/>
  <c r="C475" i="6"/>
  <c r="D475" i="6" s="1"/>
  <c r="C476" i="6"/>
  <c r="D476" i="6" s="1"/>
  <c r="C477" i="6"/>
  <c r="D477" i="6" s="1"/>
  <c r="C478" i="6"/>
  <c r="C479" i="6"/>
  <c r="D479" i="6" s="1"/>
  <c r="C480" i="6"/>
  <c r="C481" i="6"/>
  <c r="C482" i="6"/>
  <c r="D482" i="6" s="1"/>
  <c r="C483" i="6"/>
  <c r="C484" i="6"/>
  <c r="D484" i="6" s="1"/>
  <c r="C485" i="6"/>
  <c r="C486" i="6"/>
  <c r="C487" i="6"/>
  <c r="C488" i="6"/>
  <c r="C489" i="6"/>
  <c r="D489" i="6" s="1"/>
  <c r="C490" i="6"/>
  <c r="D490" i="6" s="1"/>
  <c r="C491" i="6"/>
  <c r="D491" i="6" s="1"/>
  <c r="C492" i="6"/>
  <c r="D492" i="6" s="1"/>
  <c r="C493" i="6"/>
  <c r="D493" i="6" s="1"/>
  <c r="C494" i="6"/>
  <c r="C495" i="6"/>
  <c r="D495" i="6" s="1"/>
  <c r="C496" i="6"/>
  <c r="C497" i="6"/>
  <c r="C498" i="6"/>
  <c r="C499" i="6"/>
  <c r="C500" i="6"/>
  <c r="D500" i="6" s="1"/>
  <c r="C501" i="6"/>
  <c r="D501" i="6" s="1"/>
  <c r="C502" i="6"/>
  <c r="D502" i="6" s="1"/>
  <c r="C503" i="6"/>
  <c r="C504" i="6"/>
  <c r="D504" i="6" s="1"/>
  <c r="C505" i="6"/>
  <c r="D505" i="6" s="1"/>
  <c r="C506" i="6"/>
  <c r="D506" i="6" s="1"/>
  <c r="C507" i="6"/>
  <c r="D507" i="6" s="1"/>
  <c r="C508" i="6"/>
  <c r="D508" i="6" s="1"/>
  <c r="C509" i="6"/>
  <c r="D509" i="6" s="1"/>
  <c r="C510" i="6"/>
  <c r="C511" i="6"/>
  <c r="D511" i="6" s="1"/>
  <c r="C512" i="6"/>
  <c r="C513" i="6"/>
  <c r="C514" i="6"/>
  <c r="C515" i="6"/>
  <c r="C516" i="6"/>
  <c r="D516" i="6" s="1"/>
  <c r="C517" i="6"/>
  <c r="D517" i="6" s="1"/>
  <c r="C518" i="6"/>
  <c r="D518" i="6" s="1"/>
  <c r="C519" i="6"/>
  <c r="D519" i="6" s="1"/>
  <c r="C520" i="6"/>
  <c r="D520" i="6" s="1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C527" i="6"/>
  <c r="D527" i="6" s="1"/>
  <c r="C528" i="6"/>
  <c r="C529" i="6"/>
  <c r="C530" i="6"/>
  <c r="C531" i="6"/>
  <c r="C532" i="6"/>
  <c r="D532" i="6" s="1"/>
  <c r="C533" i="6"/>
  <c r="D533" i="6" s="1"/>
  <c r="C534" i="6"/>
  <c r="C535" i="6"/>
  <c r="C536" i="6"/>
  <c r="C537" i="6"/>
  <c r="D537" i="6" s="1"/>
  <c r="C538" i="6"/>
  <c r="D538" i="6" s="1"/>
  <c r="C539" i="6"/>
  <c r="D539" i="6" s="1"/>
  <c r="C540" i="6"/>
  <c r="D540" i="6" s="1"/>
  <c r="C541" i="6"/>
  <c r="D541" i="6" s="1"/>
  <c r="C542" i="6"/>
  <c r="C543" i="6"/>
  <c r="D543" i="6" s="1"/>
  <c r="C544" i="6"/>
  <c r="C545" i="6"/>
  <c r="C546" i="6"/>
  <c r="C547" i="6"/>
  <c r="C548" i="6"/>
  <c r="D548" i="6" s="1"/>
  <c r="C549" i="6"/>
  <c r="C550" i="6"/>
  <c r="D550" i="6" s="1"/>
  <c r="C551" i="6"/>
  <c r="D551" i="6" s="1"/>
  <c r="C552" i="6"/>
  <c r="D552" i="6" s="1"/>
  <c r="C553" i="6"/>
  <c r="D553" i="6" s="1"/>
  <c r="C554" i="6"/>
  <c r="D554" i="6" s="1"/>
  <c r="C555" i="6"/>
  <c r="D555" i="6" s="1"/>
  <c r="C556" i="6"/>
  <c r="D556" i="6" s="1"/>
  <c r="C557" i="6"/>
  <c r="D557" i="6" s="1"/>
  <c r="C558" i="6"/>
  <c r="C559" i="6"/>
  <c r="D559" i="6" s="1"/>
  <c r="C560" i="6"/>
  <c r="C561" i="6"/>
  <c r="C562" i="6"/>
  <c r="C563" i="6"/>
  <c r="C564" i="6"/>
  <c r="D564" i="6" s="1"/>
  <c r="C565" i="6"/>
  <c r="C566" i="6"/>
  <c r="C567" i="6"/>
  <c r="D567" i="6" s="1"/>
  <c r="C568" i="6"/>
  <c r="D568" i="6" s="1"/>
  <c r="C569" i="6"/>
  <c r="D569" i="6" s="1"/>
  <c r="C570" i="6"/>
  <c r="D570" i="6" s="1"/>
  <c r="C571" i="6"/>
  <c r="D571" i="6" s="1"/>
  <c r="C572" i="6"/>
  <c r="D572" i="6" s="1"/>
  <c r="C573" i="6"/>
  <c r="D573" i="6" s="1"/>
  <c r="C574" i="6"/>
  <c r="C575" i="6"/>
  <c r="D575" i="6" s="1"/>
  <c r="C576" i="6"/>
  <c r="C577" i="6"/>
  <c r="C578" i="6"/>
  <c r="D578" i="6" s="1"/>
  <c r="C579" i="6"/>
  <c r="C580" i="6"/>
  <c r="D580" i="6" s="1"/>
  <c r="C581" i="6"/>
  <c r="D581" i="6" s="1"/>
  <c r="C582" i="6"/>
  <c r="D582" i="6" s="1"/>
  <c r="C583" i="6"/>
  <c r="D583" i="6" s="1"/>
  <c r="C584" i="6"/>
  <c r="D584" i="6" s="1"/>
  <c r="C585" i="6"/>
  <c r="C586" i="6"/>
  <c r="D586" i="6" s="1"/>
  <c r="C587" i="6"/>
  <c r="D587" i="6" s="1"/>
  <c r="C588" i="6"/>
  <c r="D588" i="6" s="1"/>
  <c r="C589" i="6"/>
  <c r="D589" i="6" s="1"/>
  <c r="C590" i="6"/>
  <c r="C591" i="6"/>
  <c r="D591" i="6" s="1"/>
  <c r="C592" i="6"/>
  <c r="C593" i="6"/>
  <c r="C594" i="6"/>
  <c r="D594" i="6" s="1"/>
  <c r="C595" i="6"/>
  <c r="C596" i="6"/>
  <c r="D596" i="6" s="1"/>
  <c r="C597" i="6"/>
  <c r="D597" i="6" s="1"/>
  <c r="C598" i="6"/>
  <c r="C599" i="6"/>
  <c r="C600" i="6"/>
  <c r="D600" i="6" s="1"/>
  <c r="C601" i="6"/>
  <c r="D601" i="6" s="1"/>
  <c r="C602" i="6"/>
  <c r="D602" i="6" s="1"/>
  <c r="C603" i="6"/>
  <c r="D603" i="6" s="1"/>
  <c r="C604" i="6"/>
  <c r="D604" i="6" s="1"/>
  <c r="C605" i="6"/>
  <c r="D605" i="6" s="1"/>
  <c r="C606" i="6"/>
  <c r="C607" i="6"/>
  <c r="D607" i="6" s="1"/>
  <c r="C608" i="6"/>
  <c r="C609" i="6"/>
  <c r="C610" i="6"/>
  <c r="D610" i="6" s="1"/>
  <c r="C611" i="6"/>
  <c r="C612" i="6"/>
  <c r="D612" i="6" s="1"/>
  <c r="C613" i="6"/>
  <c r="C614" i="6"/>
  <c r="C615" i="6"/>
  <c r="C616" i="6"/>
  <c r="C617" i="6"/>
  <c r="D617" i="6" s="1"/>
  <c r="C618" i="6"/>
  <c r="D618" i="6" s="1"/>
  <c r="C619" i="6"/>
  <c r="D619" i="6" s="1"/>
  <c r="C620" i="6"/>
  <c r="D620" i="6" s="1"/>
  <c r="C621" i="6"/>
  <c r="D621" i="6" s="1"/>
  <c r="C622" i="6"/>
  <c r="C623" i="6"/>
  <c r="D623" i="6" s="1"/>
  <c r="C624" i="6"/>
  <c r="C625" i="6"/>
  <c r="C626" i="6"/>
  <c r="C627" i="6"/>
  <c r="C628" i="6"/>
  <c r="D628" i="6" s="1"/>
  <c r="C629" i="6"/>
  <c r="D629" i="6" s="1"/>
  <c r="D12" i="5"/>
  <c r="D13" i="5"/>
  <c r="D14" i="5"/>
  <c r="D25" i="5"/>
  <c r="D37" i="5"/>
  <c r="D39" i="5"/>
  <c r="D40" i="5"/>
  <c r="D41" i="5"/>
  <c r="D43" i="5"/>
  <c r="D44" i="5"/>
  <c r="D45" i="5"/>
  <c r="D53" i="5"/>
  <c r="D55" i="5"/>
  <c r="D57" i="5"/>
  <c r="D58" i="5"/>
  <c r="D59" i="5"/>
  <c r="D60" i="5"/>
  <c r="D73" i="5"/>
  <c r="D74" i="5"/>
  <c r="D75" i="5"/>
  <c r="D76" i="5"/>
  <c r="D77" i="5"/>
  <c r="D78" i="5"/>
  <c r="D79" i="5"/>
  <c r="D80" i="5"/>
  <c r="D89" i="5"/>
  <c r="D101" i="5"/>
  <c r="D103" i="5"/>
  <c r="D104" i="5"/>
  <c r="D105" i="5"/>
  <c r="D107" i="5"/>
  <c r="D108" i="5"/>
  <c r="D109" i="5"/>
  <c r="D117" i="5"/>
  <c r="D119" i="5"/>
  <c r="D121" i="5"/>
  <c r="D122" i="5"/>
  <c r="D123" i="5"/>
  <c r="D124" i="5"/>
  <c r="D137" i="5"/>
  <c r="D138" i="5"/>
  <c r="D139" i="5"/>
  <c r="D140" i="5"/>
  <c r="D141" i="5"/>
  <c r="D142" i="5"/>
  <c r="D143" i="5"/>
  <c r="D153" i="5"/>
  <c r="D165" i="5"/>
  <c r="D167" i="5"/>
  <c r="D168" i="5"/>
  <c r="D171" i="5"/>
  <c r="D172" i="5"/>
  <c r="D173" i="5"/>
  <c r="D181" i="5"/>
  <c r="D183" i="5"/>
  <c r="D185" i="5"/>
  <c r="D186" i="5"/>
  <c r="D187" i="5"/>
  <c r="D188" i="5"/>
  <c r="D201" i="5"/>
  <c r="D202" i="5"/>
  <c r="D203" i="5"/>
  <c r="D204" i="5"/>
  <c r="D205" i="5"/>
  <c r="D206" i="5"/>
  <c r="D208" i="5"/>
  <c r="D217" i="5"/>
  <c r="D229" i="5"/>
  <c r="D231" i="5"/>
  <c r="D232" i="5"/>
  <c r="D235" i="5"/>
  <c r="D236" i="5"/>
  <c r="D237" i="5"/>
  <c r="D245" i="5"/>
  <c r="D247" i="5"/>
  <c r="D248" i="5"/>
  <c r="D249" i="5"/>
  <c r="D250" i="5"/>
  <c r="D251" i="5"/>
  <c r="D252" i="5"/>
  <c r="D266" i="5"/>
  <c r="D268" i="5"/>
  <c r="D269" i="5"/>
  <c r="D270" i="5"/>
  <c r="D281" i="5"/>
  <c r="D293" i="5"/>
  <c r="D295" i="5"/>
  <c r="D296" i="5"/>
  <c r="D300" i="5"/>
  <c r="D301" i="5"/>
  <c r="D311" i="5"/>
  <c r="D313" i="5"/>
  <c r="D314" i="5"/>
  <c r="D316" i="5"/>
  <c r="D330" i="5"/>
  <c r="D332" i="5"/>
  <c r="D333" i="5"/>
  <c r="D336" i="5"/>
  <c r="D345" i="5"/>
  <c r="D357" i="5"/>
  <c r="D359" i="5"/>
  <c r="D360" i="5"/>
  <c r="D364" i="5"/>
  <c r="D365" i="5"/>
  <c r="D375" i="5"/>
  <c r="D376" i="5"/>
  <c r="D377" i="5"/>
  <c r="D378" i="5"/>
  <c r="D380" i="5"/>
  <c r="D394" i="5"/>
  <c r="D396" i="5"/>
  <c r="D397" i="5"/>
  <c r="D409" i="5"/>
  <c r="D416" i="5"/>
  <c r="D417" i="5"/>
  <c r="D421" i="5"/>
  <c r="D423" i="5"/>
  <c r="D428" i="5"/>
  <c r="D429" i="5"/>
  <c r="D439" i="5"/>
  <c r="D440" i="5"/>
  <c r="D441" i="5"/>
  <c r="D442" i="5"/>
  <c r="D444" i="5"/>
  <c r="D458" i="5"/>
  <c r="D460" i="5"/>
  <c r="D461" i="5"/>
  <c r="D473" i="5"/>
  <c r="D481" i="5"/>
  <c r="D485" i="5"/>
  <c r="D487" i="5"/>
  <c r="D492" i="5"/>
  <c r="D493" i="5"/>
  <c r="D503" i="5"/>
  <c r="D504" i="5"/>
  <c r="D505" i="5"/>
  <c r="D506" i="5"/>
  <c r="D508" i="5"/>
  <c r="D524" i="5"/>
  <c r="D525" i="5"/>
  <c r="D528" i="5"/>
  <c r="D537" i="5"/>
  <c r="D549" i="5"/>
  <c r="D551" i="5"/>
  <c r="D552" i="5"/>
  <c r="D556" i="5"/>
  <c r="D557" i="5"/>
  <c r="D567" i="5"/>
  <c r="D568" i="5"/>
  <c r="D569" i="5"/>
  <c r="D572" i="5"/>
  <c r="D588" i="5"/>
  <c r="D589" i="5"/>
  <c r="D601" i="5"/>
  <c r="D608" i="5"/>
  <c r="D609" i="5"/>
  <c r="D613" i="5"/>
  <c r="D615" i="5"/>
  <c r="D620" i="5"/>
  <c r="D621" i="5"/>
  <c r="D629" i="5"/>
  <c r="D631" i="5"/>
  <c r="D632" i="5"/>
  <c r="D633" i="5"/>
  <c r="D646" i="5"/>
  <c r="D647" i="5"/>
  <c r="D648" i="5"/>
  <c r="D649" i="5"/>
  <c r="D650" i="5"/>
  <c r="D662" i="5"/>
  <c r="D664" i="5"/>
  <c r="D665" i="5"/>
  <c r="D666" i="5"/>
  <c r="D678" i="5"/>
  <c r="D681" i="5"/>
  <c r="D682" i="5"/>
  <c r="D694" i="5"/>
  <c r="D695" i="5"/>
  <c r="D697" i="5"/>
  <c r="D698" i="5"/>
  <c r="D704" i="5"/>
  <c r="D710" i="5"/>
  <c r="D713" i="5"/>
  <c r="D720" i="5"/>
  <c r="D726" i="5"/>
  <c r="D727" i="5"/>
  <c r="D728" i="5"/>
  <c r="D729" i="5"/>
  <c r="D742" i="5"/>
  <c r="D743" i="5"/>
  <c r="D744" i="5"/>
  <c r="D745" i="5"/>
  <c r="D746" i="5"/>
  <c r="C4" i="5"/>
  <c r="D4" i="5" s="1"/>
  <c r="C12" i="5"/>
  <c r="C13" i="5"/>
  <c r="C14" i="5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C38" i="5"/>
  <c r="D38" i="5" s="1"/>
  <c r="C39" i="5"/>
  <c r="C40" i="5"/>
  <c r="C41" i="5"/>
  <c r="C42" i="5"/>
  <c r="D42" i="5" s="1"/>
  <c r="C43" i="5"/>
  <c r="C44" i="5"/>
  <c r="C45" i="5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C54" i="5"/>
  <c r="D54" i="5" s="1"/>
  <c r="C55" i="5"/>
  <c r="C56" i="5"/>
  <c r="D56" i="5" s="1"/>
  <c r="C57" i="5"/>
  <c r="C58" i="5"/>
  <c r="C59" i="5"/>
  <c r="C60" i="5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C74" i="5"/>
  <c r="C75" i="5"/>
  <c r="C76" i="5"/>
  <c r="C77" i="5"/>
  <c r="C78" i="5"/>
  <c r="C79" i="5"/>
  <c r="C80" i="5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C102" i="5"/>
  <c r="D102" i="5" s="1"/>
  <c r="C103" i="5"/>
  <c r="C104" i="5"/>
  <c r="C105" i="5"/>
  <c r="C106" i="5"/>
  <c r="D106" i="5" s="1"/>
  <c r="C107" i="5"/>
  <c r="C108" i="5"/>
  <c r="C109" i="5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C118" i="5"/>
  <c r="D118" i="5" s="1"/>
  <c r="C119" i="5"/>
  <c r="C120" i="5"/>
  <c r="D120" i="5" s="1"/>
  <c r="C121" i="5"/>
  <c r="C122" i="5"/>
  <c r="C123" i="5"/>
  <c r="C124" i="5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C138" i="5"/>
  <c r="C139" i="5"/>
  <c r="C140" i="5"/>
  <c r="C141" i="5"/>
  <c r="C142" i="5"/>
  <c r="C143" i="5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C166" i="5"/>
  <c r="D166" i="5" s="1"/>
  <c r="C167" i="5"/>
  <c r="C168" i="5"/>
  <c r="C169" i="5"/>
  <c r="D169" i="5" s="1"/>
  <c r="C170" i="5"/>
  <c r="D170" i="5" s="1"/>
  <c r="C171" i="5"/>
  <c r="C172" i="5"/>
  <c r="C173" i="5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C182" i="5"/>
  <c r="D182" i="5" s="1"/>
  <c r="C183" i="5"/>
  <c r="C184" i="5"/>
  <c r="D184" i="5" s="1"/>
  <c r="C185" i="5"/>
  <c r="C186" i="5"/>
  <c r="C187" i="5"/>
  <c r="C188" i="5"/>
  <c r="C189" i="5"/>
  <c r="D189" i="5" s="1"/>
  <c r="C190" i="5"/>
  <c r="D190" i="5" s="1"/>
  <c r="C191" i="5"/>
  <c r="D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C202" i="5"/>
  <c r="C203" i="5"/>
  <c r="C204" i="5"/>
  <c r="C205" i="5"/>
  <c r="C206" i="5"/>
  <c r="C207" i="5"/>
  <c r="D207" i="5" s="1"/>
  <c r="C208" i="5"/>
  <c r="C209" i="5"/>
  <c r="D209" i="5" s="1"/>
  <c r="C210" i="5"/>
  <c r="D210" i="5" s="1"/>
  <c r="C211" i="5"/>
  <c r="D211" i="5" s="1"/>
  <c r="C212" i="5"/>
  <c r="D212" i="5" s="1"/>
  <c r="C213" i="5"/>
  <c r="D213" i="5" s="1"/>
  <c r="C214" i="5"/>
  <c r="D214" i="5" s="1"/>
  <c r="C215" i="5"/>
  <c r="D215" i="5" s="1"/>
  <c r="C216" i="5"/>
  <c r="D216" i="5" s="1"/>
  <c r="C217" i="5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D227" i="5" s="1"/>
  <c r="C228" i="5"/>
  <c r="D228" i="5" s="1"/>
  <c r="C229" i="5"/>
  <c r="C230" i="5"/>
  <c r="D230" i="5" s="1"/>
  <c r="C231" i="5"/>
  <c r="C232" i="5"/>
  <c r="C233" i="5"/>
  <c r="D233" i="5" s="1"/>
  <c r="C234" i="5"/>
  <c r="D234" i="5" s="1"/>
  <c r="C235" i="5"/>
  <c r="C236" i="5"/>
  <c r="C237" i="5"/>
  <c r="C238" i="5"/>
  <c r="D238" i="5" s="1"/>
  <c r="C239" i="5"/>
  <c r="D239" i="5" s="1"/>
  <c r="C240" i="5"/>
  <c r="D240" i="5" s="1"/>
  <c r="C241" i="5"/>
  <c r="D241" i="5" s="1"/>
  <c r="C242" i="5"/>
  <c r="D242" i="5" s="1"/>
  <c r="C243" i="5"/>
  <c r="D243" i="5" s="1"/>
  <c r="C244" i="5"/>
  <c r="D244" i="5" s="1"/>
  <c r="C245" i="5"/>
  <c r="C246" i="5"/>
  <c r="D246" i="5" s="1"/>
  <c r="C247" i="5"/>
  <c r="C248" i="5"/>
  <c r="C249" i="5"/>
  <c r="C250" i="5"/>
  <c r="C251" i="5"/>
  <c r="C252" i="5"/>
  <c r="C253" i="5"/>
  <c r="D253" i="5" s="1"/>
  <c r="C254" i="5"/>
  <c r="D254" i="5" s="1"/>
  <c r="C255" i="5"/>
  <c r="D255" i="5" s="1"/>
  <c r="C256" i="5"/>
  <c r="D256" i="5" s="1"/>
  <c r="C257" i="5"/>
  <c r="D257" i="5" s="1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D263" i="5" s="1"/>
  <c r="C264" i="5"/>
  <c r="D264" i="5" s="1"/>
  <c r="C265" i="5"/>
  <c r="D265" i="5" s="1"/>
  <c r="C266" i="5"/>
  <c r="C267" i="5"/>
  <c r="D267" i="5" s="1"/>
  <c r="C268" i="5"/>
  <c r="C269" i="5"/>
  <c r="C270" i="5"/>
  <c r="C271" i="5"/>
  <c r="D271" i="5" s="1"/>
  <c r="C272" i="5"/>
  <c r="D272" i="5" s="1"/>
  <c r="C273" i="5"/>
  <c r="D273" i="5" s="1"/>
  <c r="C274" i="5"/>
  <c r="D274" i="5" s="1"/>
  <c r="C275" i="5"/>
  <c r="D275" i="5" s="1"/>
  <c r="C276" i="5"/>
  <c r="D276" i="5" s="1"/>
  <c r="C277" i="5"/>
  <c r="D277" i="5" s="1"/>
  <c r="C278" i="5"/>
  <c r="D278" i="5" s="1"/>
  <c r="C279" i="5"/>
  <c r="D279" i="5" s="1"/>
  <c r="C280" i="5"/>
  <c r="D280" i="5" s="1"/>
  <c r="C281" i="5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D291" i="5" s="1"/>
  <c r="C292" i="5"/>
  <c r="D292" i="5" s="1"/>
  <c r="C293" i="5"/>
  <c r="C294" i="5"/>
  <c r="D294" i="5" s="1"/>
  <c r="C295" i="5"/>
  <c r="C296" i="5"/>
  <c r="C297" i="5"/>
  <c r="D297" i="5" s="1"/>
  <c r="C298" i="5"/>
  <c r="D298" i="5" s="1"/>
  <c r="C299" i="5"/>
  <c r="D299" i="5" s="1"/>
  <c r="C300" i="5"/>
  <c r="C301" i="5"/>
  <c r="C302" i="5"/>
  <c r="D302" i="5" s="1"/>
  <c r="C303" i="5"/>
  <c r="D303" i="5" s="1"/>
  <c r="C304" i="5"/>
  <c r="D304" i="5" s="1"/>
  <c r="C305" i="5"/>
  <c r="D305" i="5" s="1"/>
  <c r="C306" i="5"/>
  <c r="D306" i="5" s="1"/>
  <c r="C307" i="5"/>
  <c r="D307" i="5" s="1"/>
  <c r="C308" i="5"/>
  <c r="D308" i="5" s="1"/>
  <c r="C309" i="5"/>
  <c r="D309" i="5" s="1"/>
  <c r="C310" i="5"/>
  <c r="D310" i="5" s="1"/>
  <c r="C311" i="5"/>
  <c r="C312" i="5"/>
  <c r="D312" i="5" s="1"/>
  <c r="C313" i="5"/>
  <c r="C314" i="5"/>
  <c r="C315" i="5"/>
  <c r="D315" i="5" s="1"/>
  <c r="C316" i="5"/>
  <c r="C317" i="5"/>
  <c r="D317" i="5" s="1"/>
  <c r="C318" i="5"/>
  <c r="D318" i="5" s="1"/>
  <c r="C319" i="5"/>
  <c r="D319" i="5" s="1"/>
  <c r="C320" i="5"/>
  <c r="D320" i="5" s="1"/>
  <c r="C321" i="5"/>
  <c r="D321" i="5" s="1"/>
  <c r="C322" i="5"/>
  <c r="D322" i="5" s="1"/>
  <c r="C323" i="5"/>
  <c r="D323" i="5" s="1"/>
  <c r="C324" i="5"/>
  <c r="D324" i="5" s="1"/>
  <c r="C325" i="5"/>
  <c r="D325" i="5" s="1"/>
  <c r="C326" i="5"/>
  <c r="D326" i="5" s="1"/>
  <c r="C327" i="5"/>
  <c r="D327" i="5" s="1"/>
  <c r="C328" i="5"/>
  <c r="D328" i="5" s="1"/>
  <c r="C329" i="5"/>
  <c r="D329" i="5" s="1"/>
  <c r="C330" i="5"/>
  <c r="C331" i="5"/>
  <c r="D331" i="5" s="1"/>
  <c r="C332" i="5"/>
  <c r="C333" i="5"/>
  <c r="C334" i="5"/>
  <c r="D334" i="5" s="1"/>
  <c r="C335" i="5"/>
  <c r="D335" i="5" s="1"/>
  <c r="C336" i="5"/>
  <c r="C337" i="5"/>
  <c r="D337" i="5" s="1"/>
  <c r="C338" i="5"/>
  <c r="D338" i="5" s="1"/>
  <c r="C339" i="5"/>
  <c r="D339" i="5" s="1"/>
  <c r="C340" i="5"/>
  <c r="D340" i="5" s="1"/>
  <c r="C341" i="5"/>
  <c r="D341" i="5" s="1"/>
  <c r="C342" i="5"/>
  <c r="D342" i="5" s="1"/>
  <c r="C343" i="5"/>
  <c r="D343" i="5" s="1"/>
  <c r="C344" i="5"/>
  <c r="D344" i="5" s="1"/>
  <c r="C345" i="5"/>
  <c r="C346" i="5"/>
  <c r="D346" i="5" s="1"/>
  <c r="C347" i="5"/>
  <c r="D347" i="5" s="1"/>
  <c r="C348" i="5"/>
  <c r="D348" i="5" s="1"/>
  <c r="C349" i="5"/>
  <c r="D349" i="5" s="1"/>
  <c r="C350" i="5"/>
  <c r="D350" i="5" s="1"/>
  <c r="C351" i="5"/>
  <c r="D351" i="5" s="1"/>
  <c r="C352" i="5"/>
  <c r="D352" i="5" s="1"/>
  <c r="C353" i="5"/>
  <c r="D353" i="5" s="1"/>
  <c r="C354" i="5"/>
  <c r="D354" i="5" s="1"/>
  <c r="C355" i="5"/>
  <c r="D355" i="5" s="1"/>
  <c r="C356" i="5"/>
  <c r="D356" i="5" s="1"/>
  <c r="C357" i="5"/>
  <c r="C358" i="5"/>
  <c r="D358" i="5" s="1"/>
  <c r="C359" i="5"/>
  <c r="C360" i="5"/>
  <c r="C361" i="5"/>
  <c r="D361" i="5" s="1"/>
  <c r="C362" i="5"/>
  <c r="D362" i="5" s="1"/>
  <c r="C363" i="5"/>
  <c r="D363" i="5" s="1"/>
  <c r="C364" i="5"/>
  <c r="C365" i="5"/>
  <c r="C366" i="5"/>
  <c r="D366" i="5" s="1"/>
  <c r="C367" i="5"/>
  <c r="D367" i="5" s="1"/>
  <c r="C368" i="5"/>
  <c r="D368" i="5" s="1"/>
  <c r="C369" i="5"/>
  <c r="D369" i="5" s="1"/>
  <c r="C370" i="5"/>
  <c r="D370" i="5" s="1"/>
  <c r="C371" i="5"/>
  <c r="D371" i="5" s="1"/>
  <c r="C372" i="5"/>
  <c r="D372" i="5" s="1"/>
  <c r="C373" i="5"/>
  <c r="D373" i="5" s="1"/>
  <c r="C374" i="5"/>
  <c r="D374" i="5" s="1"/>
  <c r="C375" i="5"/>
  <c r="C376" i="5"/>
  <c r="C377" i="5"/>
  <c r="C378" i="5"/>
  <c r="C379" i="5"/>
  <c r="D379" i="5" s="1"/>
  <c r="C380" i="5"/>
  <c r="C381" i="5"/>
  <c r="D381" i="5" s="1"/>
  <c r="C382" i="5"/>
  <c r="D382" i="5" s="1"/>
  <c r="C383" i="5"/>
  <c r="D383" i="5" s="1"/>
  <c r="C384" i="5"/>
  <c r="D384" i="5" s="1"/>
  <c r="C385" i="5"/>
  <c r="D385" i="5" s="1"/>
  <c r="C386" i="5"/>
  <c r="D386" i="5" s="1"/>
  <c r="C387" i="5"/>
  <c r="D387" i="5" s="1"/>
  <c r="C388" i="5"/>
  <c r="D388" i="5" s="1"/>
  <c r="C389" i="5"/>
  <c r="D389" i="5" s="1"/>
  <c r="C390" i="5"/>
  <c r="D390" i="5" s="1"/>
  <c r="C391" i="5"/>
  <c r="D391" i="5" s="1"/>
  <c r="C392" i="5"/>
  <c r="D392" i="5" s="1"/>
  <c r="C393" i="5"/>
  <c r="D393" i="5" s="1"/>
  <c r="C394" i="5"/>
  <c r="C395" i="5"/>
  <c r="D395" i="5" s="1"/>
  <c r="C396" i="5"/>
  <c r="C397" i="5"/>
  <c r="C398" i="5"/>
  <c r="D398" i="5" s="1"/>
  <c r="C399" i="5"/>
  <c r="D399" i="5" s="1"/>
  <c r="C400" i="5"/>
  <c r="D400" i="5" s="1"/>
  <c r="C401" i="5"/>
  <c r="D401" i="5" s="1"/>
  <c r="C402" i="5"/>
  <c r="D402" i="5" s="1"/>
  <c r="C403" i="5"/>
  <c r="D403" i="5" s="1"/>
  <c r="C404" i="5"/>
  <c r="D404" i="5" s="1"/>
  <c r="C405" i="5"/>
  <c r="D405" i="5" s="1"/>
  <c r="C406" i="5"/>
  <c r="D406" i="5" s="1"/>
  <c r="C407" i="5"/>
  <c r="D407" i="5" s="1"/>
  <c r="C408" i="5"/>
  <c r="D408" i="5" s="1"/>
  <c r="C409" i="5"/>
  <c r="C410" i="5"/>
  <c r="D410" i="5" s="1"/>
  <c r="C411" i="5"/>
  <c r="D411" i="5" s="1"/>
  <c r="C412" i="5"/>
  <c r="D412" i="5" s="1"/>
  <c r="C413" i="5"/>
  <c r="D413" i="5" s="1"/>
  <c r="C414" i="5"/>
  <c r="D414" i="5" s="1"/>
  <c r="C415" i="5"/>
  <c r="D415" i="5" s="1"/>
  <c r="C416" i="5"/>
  <c r="C417" i="5"/>
  <c r="C418" i="5"/>
  <c r="D418" i="5" s="1"/>
  <c r="C419" i="5"/>
  <c r="D419" i="5" s="1"/>
  <c r="C420" i="5"/>
  <c r="D420" i="5" s="1"/>
  <c r="C421" i="5"/>
  <c r="C422" i="5"/>
  <c r="D422" i="5" s="1"/>
  <c r="C423" i="5"/>
  <c r="C424" i="5"/>
  <c r="D424" i="5" s="1"/>
  <c r="C425" i="5"/>
  <c r="D425" i="5" s="1"/>
  <c r="C426" i="5"/>
  <c r="D426" i="5" s="1"/>
  <c r="C427" i="5"/>
  <c r="D427" i="5" s="1"/>
  <c r="C428" i="5"/>
  <c r="C429" i="5"/>
  <c r="C430" i="5"/>
  <c r="D430" i="5" s="1"/>
  <c r="C431" i="5"/>
  <c r="D431" i="5" s="1"/>
  <c r="C432" i="5"/>
  <c r="D432" i="5" s="1"/>
  <c r="C433" i="5"/>
  <c r="D433" i="5" s="1"/>
  <c r="C434" i="5"/>
  <c r="D434" i="5" s="1"/>
  <c r="C435" i="5"/>
  <c r="D435" i="5" s="1"/>
  <c r="C436" i="5"/>
  <c r="D436" i="5" s="1"/>
  <c r="C437" i="5"/>
  <c r="D437" i="5" s="1"/>
  <c r="C438" i="5"/>
  <c r="D438" i="5" s="1"/>
  <c r="C439" i="5"/>
  <c r="C440" i="5"/>
  <c r="C441" i="5"/>
  <c r="C442" i="5"/>
  <c r="C443" i="5"/>
  <c r="D443" i="5" s="1"/>
  <c r="C444" i="5"/>
  <c r="C445" i="5"/>
  <c r="D445" i="5" s="1"/>
  <c r="C446" i="5"/>
  <c r="D446" i="5" s="1"/>
  <c r="C447" i="5"/>
  <c r="D447" i="5" s="1"/>
  <c r="C448" i="5"/>
  <c r="D448" i="5" s="1"/>
  <c r="C449" i="5"/>
  <c r="D449" i="5" s="1"/>
  <c r="C450" i="5"/>
  <c r="D450" i="5" s="1"/>
  <c r="C451" i="5"/>
  <c r="D451" i="5" s="1"/>
  <c r="C452" i="5"/>
  <c r="D452" i="5" s="1"/>
  <c r="C453" i="5"/>
  <c r="D453" i="5" s="1"/>
  <c r="C454" i="5"/>
  <c r="D454" i="5" s="1"/>
  <c r="C455" i="5"/>
  <c r="D455" i="5" s="1"/>
  <c r="C456" i="5"/>
  <c r="D456" i="5" s="1"/>
  <c r="C457" i="5"/>
  <c r="D457" i="5" s="1"/>
  <c r="C458" i="5"/>
  <c r="C459" i="5"/>
  <c r="D459" i="5" s="1"/>
  <c r="C460" i="5"/>
  <c r="C461" i="5"/>
  <c r="C462" i="5"/>
  <c r="D462" i="5" s="1"/>
  <c r="C463" i="5"/>
  <c r="D463" i="5" s="1"/>
  <c r="C464" i="5"/>
  <c r="D464" i="5" s="1"/>
  <c r="C465" i="5"/>
  <c r="D465" i="5" s="1"/>
  <c r="C466" i="5"/>
  <c r="D466" i="5" s="1"/>
  <c r="C467" i="5"/>
  <c r="D467" i="5" s="1"/>
  <c r="C468" i="5"/>
  <c r="D468" i="5" s="1"/>
  <c r="C469" i="5"/>
  <c r="D469" i="5" s="1"/>
  <c r="C470" i="5"/>
  <c r="D470" i="5" s="1"/>
  <c r="C471" i="5"/>
  <c r="D471" i="5" s="1"/>
  <c r="C472" i="5"/>
  <c r="D472" i="5" s="1"/>
  <c r="C473" i="5"/>
  <c r="C474" i="5"/>
  <c r="D474" i="5" s="1"/>
  <c r="C475" i="5"/>
  <c r="D475" i="5" s="1"/>
  <c r="C476" i="5"/>
  <c r="D476" i="5" s="1"/>
  <c r="C477" i="5"/>
  <c r="D477" i="5" s="1"/>
  <c r="C478" i="5"/>
  <c r="D478" i="5" s="1"/>
  <c r="C479" i="5"/>
  <c r="D479" i="5" s="1"/>
  <c r="C480" i="5"/>
  <c r="D480" i="5" s="1"/>
  <c r="C481" i="5"/>
  <c r="C482" i="5"/>
  <c r="D482" i="5" s="1"/>
  <c r="C483" i="5"/>
  <c r="D483" i="5" s="1"/>
  <c r="C484" i="5"/>
  <c r="D484" i="5" s="1"/>
  <c r="C485" i="5"/>
  <c r="C486" i="5"/>
  <c r="D486" i="5" s="1"/>
  <c r="C487" i="5"/>
  <c r="C488" i="5"/>
  <c r="D488" i="5" s="1"/>
  <c r="C489" i="5"/>
  <c r="D489" i="5" s="1"/>
  <c r="C490" i="5"/>
  <c r="D490" i="5" s="1"/>
  <c r="C491" i="5"/>
  <c r="D491" i="5" s="1"/>
  <c r="C492" i="5"/>
  <c r="C493" i="5"/>
  <c r="C494" i="5"/>
  <c r="D494" i="5" s="1"/>
  <c r="C495" i="5"/>
  <c r="D495" i="5" s="1"/>
  <c r="C496" i="5"/>
  <c r="D496" i="5" s="1"/>
  <c r="C497" i="5"/>
  <c r="D497" i="5" s="1"/>
  <c r="C498" i="5"/>
  <c r="D498" i="5" s="1"/>
  <c r="C499" i="5"/>
  <c r="C500" i="5"/>
  <c r="D500" i="5" s="1"/>
  <c r="C501" i="5"/>
  <c r="D501" i="5" s="1"/>
  <c r="C502" i="5"/>
  <c r="D502" i="5" s="1"/>
  <c r="C503" i="5"/>
  <c r="C504" i="5"/>
  <c r="C505" i="5"/>
  <c r="C506" i="5"/>
  <c r="C507" i="5"/>
  <c r="D507" i="5" s="1"/>
  <c r="C508" i="5"/>
  <c r="C509" i="5"/>
  <c r="D509" i="5" s="1"/>
  <c r="C510" i="5"/>
  <c r="D510" i="5" s="1"/>
  <c r="C511" i="5"/>
  <c r="D511" i="5" s="1"/>
  <c r="C512" i="5"/>
  <c r="D512" i="5" s="1"/>
  <c r="C513" i="5"/>
  <c r="D513" i="5" s="1"/>
  <c r="C514" i="5"/>
  <c r="D514" i="5" s="1"/>
  <c r="C515" i="5"/>
  <c r="D515" i="5" s="1"/>
  <c r="C516" i="5"/>
  <c r="D516" i="5" s="1"/>
  <c r="C517" i="5"/>
  <c r="D517" i="5" s="1"/>
  <c r="C518" i="5"/>
  <c r="D518" i="5" s="1"/>
  <c r="C519" i="5"/>
  <c r="D519" i="5" s="1"/>
  <c r="C520" i="5"/>
  <c r="D520" i="5" s="1"/>
  <c r="C521" i="5"/>
  <c r="D521" i="5" s="1"/>
  <c r="C522" i="5"/>
  <c r="D522" i="5" s="1"/>
  <c r="C523" i="5"/>
  <c r="D523" i="5" s="1"/>
  <c r="C524" i="5"/>
  <c r="C525" i="5"/>
  <c r="C526" i="5"/>
  <c r="D526" i="5" s="1"/>
  <c r="C527" i="5"/>
  <c r="D527" i="5" s="1"/>
  <c r="C528" i="5"/>
  <c r="C529" i="5"/>
  <c r="D529" i="5" s="1"/>
  <c r="C530" i="5"/>
  <c r="D530" i="5" s="1"/>
  <c r="C531" i="5"/>
  <c r="D531" i="5" s="1"/>
  <c r="C532" i="5"/>
  <c r="D532" i="5" s="1"/>
  <c r="C533" i="5"/>
  <c r="D533" i="5" s="1"/>
  <c r="C534" i="5"/>
  <c r="D534" i="5" s="1"/>
  <c r="C535" i="5"/>
  <c r="D535" i="5" s="1"/>
  <c r="C536" i="5"/>
  <c r="D536" i="5" s="1"/>
  <c r="C537" i="5"/>
  <c r="C538" i="5"/>
  <c r="D538" i="5" s="1"/>
  <c r="C539" i="5"/>
  <c r="D539" i="5" s="1"/>
  <c r="C540" i="5"/>
  <c r="D540" i="5" s="1"/>
  <c r="C541" i="5"/>
  <c r="D541" i="5" s="1"/>
  <c r="C542" i="5"/>
  <c r="D542" i="5" s="1"/>
  <c r="C543" i="5"/>
  <c r="D543" i="5" s="1"/>
  <c r="C544" i="5"/>
  <c r="D544" i="5" s="1"/>
  <c r="C545" i="5"/>
  <c r="D545" i="5" s="1"/>
  <c r="C546" i="5"/>
  <c r="D546" i="5" s="1"/>
  <c r="C547" i="5"/>
  <c r="D547" i="5" s="1"/>
  <c r="C548" i="5"/>
  <c r="D548" i="5" s="1"/>
  <c r="C549" i="5"/>
  <c r="C550" i="5"/>
  <c r="D550" i="5" s="1"/>
  <c r="C551" i="5"/>
  <c r="C552" i="5"/>
  <c r="C553" i="5"/>
  <c r="D553" i="5" s="1"/>
  <c r="C554" i="5"/>
  <c r="D554" i="5" s="1"/>
  <c r="C555" i="5"/>
  <c r="D555" i="5" s="1"/>
  <c r="C556" i="5"/>
  <c r="C557" i="5"/>
  <c r="C558" i="5"/>
  <c r="D558" i="5" s="1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D564" i="5" s="1"/>
  <c r="C565" i="5"/>
  <c r="D565" i="5" s="1"/>
  <c r="C566" i="5"/>
  <c r="D566" i="5" s="1"/>
  <c r="C567" i="5"/>
  <c r="C568" i="5"/>
  <c r="C569" i="5"/>
  <c r="C570" i="5"/>
  <c r="D570" i="5" s="1"/>
  <c r="C571" i="5"/>
  <c r="D571" i="5" s="1"/>
  <c r="C572" i="5"/>
  <c r="C573" i="5"/>
  <c r="D573" i="5" s="1"/>
  <c r="C574" i="5"/>
  <c r="D574" i="5" s="1"/>
  <c r="C575" i="5"/>
  <c r="D575" i="5" s="1"/>
  <c r="C576" i="5"/>
  <c r="D576" i="5" s="1"/>
  <c r="C577" i="5"/>
  <c r="D577" i="5" s="1"/>
  <c r="C578" i="5"/>
  <c r="D578" i="5" s="1"/>
  <c r="C579" i="5"/>
  <c r="D579" i="5" s="1"/>
  <c r="C580" i="5"/>
  <c r="D580" i="5" s="1"/>
  <c r="C581" i="5"/>
  <c r="D581" i="5" s="1"/>
  <c r="C582" i="5"/>
  <c r="D582" i="5" s="1"/>
  <c r="C583" i="5"/>
  <c r="D583" i="5" s="1"/>
  <c r="C584" i="5"/>
  <c r="D584" i="5" s="1"/>
  <c r="C585" i="5"/>
  <c r="D585" i="5" s="1"/>
  <c r="C586" i="5"/>
  <c r="D586" i="5" s="1"/>
  <c r="C587" i="5"/>
  <c r="D587" i="5" s="1"/>
  <c r="C588" i="5"/>
  <c r="C589" i="5"/>
  <c r="C590" i="5"/>
  <c r="D590" i="5" s="1"/>
  <c r="C591" i="5"/>
  <c r="D591" i="5" s="1"/>
  <c r="C592" i="5"/>
  <c r="D592" i="5" s="1"/>
  <c r="C593" i="5"/>
  <c r="D593" i="5" s="1"/>
  <c r="C594" i="5"/>
  <c r="D594" i="5" s="1"/>
  <c r="C595" i="5"/>
  <c r="D595" i="5" s="1"/>
  <c r="C596" i="5"/>
  <c r="D596" i="5" s="1"/>
  <c r="C597" i="5"/>
  <c r="D597" i="5" s="1"/>
  <c r="C598" i="5"/>
  <c r="D598" i="5" s="1"/>
  <c r="C599" i="5"/>
  <c r="D599" i="5" s="1"/>
  <c r="C600" i="5"/>
  <c r="D600" i="5" s="1"/>
  <c r="C601" i="5"/>
  <c r="C602" i="5"/>
  <c r="D602" i="5" s="1"/>
  <c r="C603" i="5"/>
  <c r="D603" i="5" s="1"/>
  <c r="C604" i="5"/>
  <c r="D604" i="5" s="1"/>
  <c r="C605" i="5"/>
  <c r="D605" i="5" s="1"/>
  <c r="C606" i="5"/>
  <c r="D606" i="5" s="1"/>
  <c r="C607" i="5"/>
  <c r="D607" i="5" s="1"/>
  <c r="C608" i="5"/>
  <c r="C609" i="5"/>
  <c r="C610" i="5"/>
  <c r="D610" i="5" s="1"/>
  <c r="C611" i="5"/>
  <c r="D611" i="5" s="1"/>
  <c r="C612" i="5"/>
  <c r="D612" i="5" s="1"/>
  <c r="C613" i="5"/>
  <c r="C614" i="5"/>
  <c r="D614" i="5" s="1"/>
  <c r="C615" i="5"/>
  <c r="C616" i="5"/>
  <c r="D616" i="5" s="1"/>
  <c r="C617" i="5"/>
  <c r="D617" i="5" s="1"/>
  <c r="C618" i="5"/>
  <c r="D618" i="5" s="1"/>
  <c r="C619" i="5"/>
  <c r="D619" i="5" s="1"/>
  <c r="C620" i="5"/>
  <c r="C621" i="5"/>
  <c r="C622" i="5"/>
  <c r="D622" i="5" s="1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D628" i="5" s="1"/>
  <c r="C629" i="5"/>
  <c r="C630" i="5"/>
  <c r="D630" i="5" s="1"/>
  <c r="C631" i="5"/>
  <c r="C632" i="5"/>
  <c r="C633" i="5"/>
  <c r="C634" i="5"/>
  <c r="D634" i="5" s="1"/>
  <c r="C635" i="5"/>
  <c r="D635" i="5" s="1"/>
  <c r="C636" i="5"/>
  <c r="D636" i="5" s="1"/>
  <c r="C637" i="5"/>
  <c r="D637" i="5" s="1"/>
  <c r="C638" i="5"/>
  <c r="D638" i="5" s="1"/>
  <c r="C639" i="5"/>
  <c r="D639" i="5" s="1"/>
  <c r="C640" i="5"/>
  <c r="D640" i="5" s="1"/>
  <c r="C641" i="5"/>
  <c r="D641" i="5" s="1"/>
  <c r="C642" i="5"/>
  <c r="D642" i="5" s="1"/>
  <c r="C643" i="5"/>
  <c r="D643" i="5" s="1"/>
  <c r="C644" i="5"/>
  <c r="D644" i="5" s="1"/>
  <c r="C645" i="5"/>
  <c r="D645" i="5" s="1"/>
  <c r="C646" i="5"/>
  <c r="C647" i="5"/>
  <c r="C648" i="5"/>
  <c r="C649" i="5"/>
  <c r="C650" i="5"/>
  <c r="C651" i="5"/>
  <c r="D651" i="5" s="1"/>
  <c r="C652" i="5"/>
  <c r="D652" i="5" s="1"/>
  <c r="C653" i="5"/>
  <c r="D653" i="5" s="1"/>
  <c r="C654" i="5"/>
  <c r="D654" i="5" s="1"/>
  <c r="C655" i="5"/>
  <c r="D655" i="5" s="1"/>
  <c r="C656" i="5"/>
  <c r="D656" i="5" s="1"/>
  <c r="C657" i="5"/>
  <c r="D657" i="5" s="1"/>
  <c r="C658" i="5"/>
  <c r="D658" i="5" s="1"/>
  <c r="C659" i="5"/>
  <c r="D659" i="5" s="1"/>
  <c r="C660" i="5"/>
  <c r="D660" i="5" s="1"/>
  <c r="C661" i="5"/>
  <c r="D661" i="5" s="1"/>
  <c r="C662" i="5"/>
  <c r="C663" i="5"/>
  <c r="D663" i="5" s="1"/>
  <c r="C664" i="5"/>
  <c r="C665" i="5"/>
  <c r="C666" i="5"/>
  <c r="C667" i="5"/>
  <c r="D667" i="5" s="1"/>
  <c r="C668" i="5"/>
  <c r="D668" i="5" s="1"/>
  <c r="C669" i="5"/>
  <c r="D669" i="5" s="1"/>
  <c r="C670" i="5"/>
  <c r="D670" i="5" s="1"/>
  <c r="C671" i="5"/>
  <c r="D671" i="5" s="1"/>
  <c r="C672" i="5"/>
  <c r="D672" i="5" s="1"/>
  <c r="C673" i="5"/>
  <c r="D673" i="5" s="1"/>
  <c r="C674" i="5"/>
  <c r="D674" i="5" s="1"/>
  <c r="C675" i="5"/>
  <c r="D675" i="5" s="1"/>
  <c r="C676" i="5"/>
  <c r="D676" i="5" s="1"/>
  <c r="C677" i="5"/>
  <c r="D677" i="5" s="1"/>
  <c r="C678" i="5"/>
  <c r="C679" i="5"/>
  <c r="D679" i="5" s="1"/>
  <c r="C680" i="5"/>
  <c r="D680" i="5" s="1"/>
  <c r="C681" i="5"/>
  <c r="C682" i="5"/>
  <c r="C683" i="5"/>
  <c r="D683" i="5" s="1"/>
  <c r="C684" i="5"/>
  <c r="D684" i="5" s="1"/>
  <c r="C685" i="5"/>
  <c r="D685" i="5" s="1"/>
  <c r="C686" i="5"/>
  <c r="D686" i="5" s="1"/>
  <c r="C687" i="5"/>
  <c r="D687" i="5" s="1"/>
  <c r="C688" i="5"/>
  <c r="D688" i="5" s="1"/>
  <c r="C689" i="5"/>
  <c r="D689" i="5" s="1"/>
  <c r="C690" i="5"/>
  <c r="D690" i="5" s="1"/>
  <c r="C691" i="5"/>
  <c r="D691" i="5" s="1"/>
  <c r="C692" i="5"/>
  <c r="D692" i="5" s="1"/>
  <c r="C693" i="5"/>
  <c r="D693" i="5" s="1"/>
  <c r="C694" i="5"/>
  <c r="C695" i="5"/>
  <c r="C696" i="5"/>
  <c r="D696" i="5" s="1"/>
  <c r="C697" i="5"/>
  <c r="C698" i="5"/>
  <c r="C699" i="5"/>
  <c r="D699" i="5" s="1"/>
  <c r="C700" i="5"/>
  <c r="D700" i="5" s="1"/>
  <c r="C701" i="5"/>
  <c r="D701" i="5" s="1"/>
  <c r="C702" i="5"/>
  <c r="D702" i="5" s="1"/>
  <c r="C703" i="5"/>
  <c r="D703" i="5" s="1"/>
  <c r="C704" i="5"/>
  <c r="C705" i="5"/>
  <c r="D705" i="5" s="1"/>
  <c r="C706" i="5"/>
  <c r="D706" i="5" s="1"/>
  <c r="C707" i="5"/>
  <c r="D707" i="5" s="1"/>
  <c r="C708" i="5"/>
  <c r="D708" i="5" s="1"/>
  <c r="C709" i="5"/>
  <c r="D709" i="5" s="1"/>
  <c r="C710" i="5"/>
  <c r="C711" i="5"/>
  <c r="D711" i="5" s="1"/>
  <c r="C712" i="5"/>
  <c r="D712" i="5" s="1"/>
  <c r="C713" i="5"/>
  <c r="C714" i="5"/>
  <c r="D714" i="5" s="1"/>
  <c r="C715" i="5"/>
  <c r="D715" i="5" s="1"/>
  <c r="C716" i="5"/>
  <c r="D716" i="5" s="1"/>
  <c r="C717" i="5"/>
  <c r="D717" i="5" s="1"/>
  <c r="C718" i="5"/>
  <c r="D718" i="5" s="1"/>
  <c r="C719" i="5"/>
  <c r="D719" i="5" s="1"/>
  <c r="C720" i="5"/>
  <c r="C721" i="5"/>
  <c r="D721" i="5" s="1"/>
  <c r="C722" i="5"/>
  <c r="D722" i="5" s="1"/>
  <c r="C723" i="5"/>
  <c r="D723" i="5" s="1"/>
  <c r="C724" i="5"/>
  <c r="D724" i="5" s="1"/>
  <c r="C725" i="5"/>
  <c r="D725" i="5" s="1"/>
  <c r="C726" i="5"/>
  <c r="C727" i="5"/>
  <c r="C728" i="5"/>
  <c r="C729" i="5"/>
  <c r="C730" i="5"/>
  <c r="D730" i="5" s="1"/>
  <c r="C731" i="5"/>
  <c r="D731" i="5" s="1"/>
  <c r="C732" i="5"/>
  <c r="D732" i="5" s="1"/>
  <c r="C733" i="5"/>
  <c r="D733" i="5" s="1"/>
  <c r="C734" i="5"/>
  <c r="D734" i="5" s="1"/>
  <c r="C735" i="5"/>
  <c r="D735" i="5" s="1"/>
  <c r="C736" i="5"/>
  <c r="D736" i="5" s="1"/>
  <c r="C737" i="5"/>
  <c r="D737" i="5" s="1"/>
  <c r="C738" i="5"/>
  <c r="D738" i="5" s="1"/>
  <c r="C739" i="5"/>
  <c r="D739" i="5" s="1"/>
  <c r="C740" i="5"/>
  <c r="D740" i="5" s="1"/>
  <c r="C741" i="5"/>
  <c r="D741" i="5" s="1"/>
  <c r="C742" i="5"/>
  <c r="C743" i="5"/>
  <c r="C744" i="5"/>
  <c r="C745" i="5"/>
  <c r="C5" i="5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4" i="6"/>
  <c r="D4" i="6" s="1"/>
  <c r="G746" i="6"/>
  <c r="K66" i="6"/>
  <c r="Q15" i="6"/>
  <c r="P15" i="6"/>
  <c r="O15" i="6"/>
  <c r="K11" i="6"/>
  <c r="N6" i="6"/>
  <c r="K6" i="6"/>
  <c r="K12" i="6" s="1"/>
  <c r="N31" i="2"/>
  <c r="K34" i="2"/>
  <c r="K36" i="2" s="1"/>
  <c r="K37" i="2" s="1"/>
  <c r="L34" i="2"/>
  <c r="L36" i="2" s="1"/>
  <c r="L37" i="2" s="1"/>
  <c r="M34" i="2"/>
  <c r="M36" i="2" s="1"/>
  <c r="M37" i="2" s="1"/>
  <c r="N34" i="2"/>
  <c r="O14" i="5"/>
  <c r="O15" i="5" s="1"/>
  <c r="Q14" i="5"/>
  <c r="Q15" i="5" s="1"/>
  <c r="Q14" i="4"/>
  <c r="P14" i="4"/>
  <c r="P15" i="4" s="1"/>
  <c r="O14" i="4"/>
  <c r="O15" i="4" s="1"/>
  <c r="P14" i="5"/>
  <c r="K5" i="5"/>
  <c r="K6" i="5" s="1"/>
  <c r="G746" i="5"/>
  <c r="K66" i="5"/>
  <c r="P15" i="5"/>
  <c r="N6" i="5"/>
  <c r="K5" i="4"/>
  <c r="K6" i="4" s="1"/>
  <c r="K5" i="2"/>
  <c r="D8" i="4"/>
  <c r="D10" i="4"/>
  <c r="D14" i="4"/>
  <c r="D15" i="4"/>
  <c r="D26" i="4"/>
  <c r="D28" i="4"/>
  <c r="D36" i="4"/>
  <c r="D42" i="4"/>
  <c r="D44" i="4"/>
  <c r="D46" i="4"/>
  <c r="D58" i="4"/>
  <c r="D60" i="4"/>
  <c r="D68" i="4"/>
  <c r="D70" i="4"/>
  <c r="D71" i="4"/>
  <c r="D74" i="4"/>
  <c r="D76" i="4"/>
  <c r="D78" i="4"/>
  <c r="D79" i="4"/>
  <c r="D90" i="4"/>
  <c r="D92" i="4"/>
  <c r="D102" i="4"/>
  <c r="D106" i="4"/>
  <c r="D108" i="4"/>
  <c r="D110" i="4"/>
  <c r="D111" i="4"/>
  <c r="D116" i="4"/>
  <c r="D122" i="4"/>
  <c r="D124" i="4"/>
  <c r="D136" i="4"/>
  <c r="D138" i="4"/>
  <c r="D139" i="4"/>
  <c r="D142" i="4"/>
  <c r="D148" i="4"/>
  <c r="D156" i="4"/>
  <c r="D158" i="4"/>
  <c r="D159" i="4"/>
  <c r="D161" i="4"/>
  <c r="D164" i="4"/>
  <c r="D166" i="4"/>
  <c r="D170" i="4"/>
  <c r="D172" i="4"/>
  <c r="D180" i="4"/>
  <c r="D186" i="4"/>
  <c r="D187" i="4"/>
  <c r="D188" i="4"/>
  <c r="D191" i="4"/>
  <c r="D196" i="4"/>
  <c r="D204" i="4"/>
  <c r="D214" i="4"/>
  <c r="D215" i="4"/>
  <c r="D216" i="4"/>
  <c r="D218" i="4"/>
  <c r="D220" i="4"/>
  <c r="D228" i="4"/>
  <c r="D234" i="4"/>
  <c r="D236" i="4"/>
  <c r="D238" i="4"/>
  <c r="D244" i="4"/>
  <c r="D246" i="4"/>
  <c r="D248" i="4"/>
  <c r="D250" i="4"/>
  <c r="D254" i="4"/>
  <c r="D255" i="4"/>
  <c r="D266" i="4"/>
  <c r="D268" i="4"/>
  <c r="D270" i="4"/>
  <c r="D273" i="4"/>
  <c r="D274" i="4"/>
  <c r="D276" i="4"/>
  <c r="D282" i="4"/>
  <c r="D283" i="4"/>
  <c r="D284" i="4"/>
  <c r="D286" i="4"/>
  <c r="D292" i="4"/>
  <c r="D294" i="4"/>
  <c r="D295" i="4"/>
  <c r="D296" i="4"/>
  <c r="D299" i="4"/>
  <c r="D303" i="4"/>
  <c r="D308" i="4"/>
  <c r="D314" i="4"/>
  <c r="D316" i="4"/>
  <c r="D324" i="4"/>
  <c r="D326" i="4"/>
  <c r="D327" i="4"/>
  <c r="D328" i="4"/>
  <c r="D332" i="4"/>
  <c r="D334" i="4"/>
  <c r="D346" i="4"/>
  <c r="D348" i="4"/>
  <c r="D358" i="4"/>
  <c r="D362" i="4"/>
  <c r="D363" i="4"/>
  <c r="D364" i="4"/>
  <c r="D366" i="4"/>
  <c r="D367" i="4"/>
  <c r="D378" i="4"/>
  <c r="D380" i="4"/>
  <c r="D382" i="4"/>
  <c r="D383" i="4"/>
  <c r="D384" i="4"/>
  <c r="D385" i="4"/>
  <c r="D394" i="4"/>
  <c r="D398" i="4"/>
  <c r="D407" i="4"/>
  <c r="D411" i="4"/>
  <c r="D412" i="4"/>
  <c r="D414" i="4"/>
  <c r="D422" i="4"/>
  <c r="D423" i="4"/>
  <c r="D426" i="4"/>
  <c r="D428" i="4"/>
  <c r="D436" i="4"/>
  <c r="D440" i="4"/>
  <c r="D442" i="4"/>
  <c r="D444" i="4"/>
  <c r="D446" i="4"/>
  <c r="D447" i="4"/>
  <c r="D460" i="4"/>
  <c r="D470" i="4"/>
  <c r="D472" i="4"/>
  <c r="D474" i="4"/>
  <c r="D476" i="4"/>
  <c r="D490" i="4"/>
  <c r="D492" i="4"/>
  <c r="D494" i="4"/>
  <c r="D496" i="4"/>
  <c r="D502" i="4"/>
  <c r="D506" i="4"/>
  <c r="D510" i="4"/>
  <c r="D522" i="4"/>
  <c r="D523" i="4"/>
  <c r="D524" i="4"/>
  <c r="D526" i="4"/>
  <c r="D532" i="4"/>
  <c r="D535" i="4"/>
  <c r="D538" i="4"/>
  <c r="D540" i="4"/>
  <c r="D548" i="4"/>
  <c r="D550" i="4"/>
  <c r="D551" i="4"/>
  <c r="D552" i="4"/>
  <c r="D559" i="4"/>
  <c r="D570" i="4"/>
  <c r="D572" i="4"/>
  <c r="D580" i="4"/>
  <c r="D581" i="4"/>
  <c r="D583" i="4"/>
  <c r="D588" i="4"/>
  <c r="D590" i="4"/>
  <c r="D597" i="4"/>
  <c r="D601" i="4"/>
  <c r="D604" i="4"/>
  <c r="D605" i="4"/>
  <c r="D606" i="4"/>
  <c r="D614" i="4"/>
  <c r="D620" i="4"/>
  <c r="D628" i="4"/>
  <c r="D629" i="4"/>
  <c r="D630" i="4"/>
  <c r="D632" i="4"/>
  <c r="D636" i="4"/>
  <c r="D637" i="4"/>
  <c r="D638" i="4"/>
  <c r="D649" i="4"/>
  <c r="D652" i="4"/>
  <c r="D653" i="4"/>
  <c r="D655" i="4"/>
  <c r="D660" i="4"/>
  <c r="D668" i="4"/>
  <c r="D670" i="4"/>
  <c r="D671" i="4"/>
  <c r="D676" i="4"/>
  <c r="D677" i="4"/>
  <c r="D679" i="4"/>
  <c r="D684" i="4"/>
  <c r="D685" i="4"/>
  <c r="D686" i="4"/>
  <c r="D695" i="4"/>
  <c r="D696" i="4"/>
  <c r="D697" i="4"/>
  <c r="D700" i="4"/>
  <c r="D702" i="4"/>
  <c r="D708" i="4"/>
  <c r="D716" i="4"/>
  <c r="D717" i="4"/>
  <c r="D718" i="4"/>
  <c r="D719" i="4"/>
  <c r="D721" i="4"/>
  <c r="D724" i="4"/>
  <c r="D726" i="4"/>
  <c r="D729" i="4"/>
  <c r="D732" i="4"/>
  <c r="D734" i="4"/>
  <c r="D742" i="4"/>
  <c r="D743" i="4"/>
  <c r="D744" i="4"/>
  <c r="C5" i="4"/>
  <c r="D5" i="4" s="1"/>
  <c r="C6" i="4"/>
  <c r="C7" i="4"/>
  <c r="D7" i="4" s="1"/>
  <c r="C8" i="4"/>
  <c r="C9" i="4"/>
  <c r="D9" i="4" s="1"/>
  <c r="C10" i="4"/>
  <c r="C11" i="4"/>
  <c r="D11" i="4" s="1"/>
  <c r="C12" i="4"/>
  <c r="D12" i="4" s="1"/>
  <c r="C13" i="4"/>
  <c r="D13" i="4" s="1"/>
  <c r="C14" i="4"/>
  <c r="C15" i="4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C27" i="4"/>
  <c r="D27" i="4" s="1"/>
  <c r="C28" i="4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C37" i="4"/>
  <c r="D37" i="4" s="1"/>
  <c r="C38" i="4"/>
  <c r="D38" i="4" s="1"/>
  <c r="C39" i="4"/>
  <c r="D39" i="4" s="1"/>
  <c r="C40" i="4"/>
  <c r="D40" i="4" s="1"/>
  <c r="C41" i="4"/>
  <c r="D41" i="4" s="1"/>
  <c r="C42" i="4"/>
  <c r="C43" i="4"/>
  <c r="D43" i="4" s="1"/>
  <c r="C44" i="4"/>
  <c r="C45" i="4"/>
  <c r="D45" i="4" s="1"/>
  <c r="C46" i="4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C59" i="4"/>
  <c r="D59" i="4" s="1"/>
  <c r="C60" i="4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C69" i="4"/>
  <c r="D69" i="4" s="1"/>
  <c r="C70" i="4"/>
  <c r="C71" i="4"/>
  <c r="C72" i="4"/>
  <c r="D72" i="4" s="1"/>
  <c r="C73" i="4"/>
  <c r="D73" i="4" s="1"/>
  <c r="C74" i="4"/>
  <c r="C75" i="4"/>
  <c r="D75" i="4" s="1"/>
  <c r="C76" i="4"/>
  <c r="C77" i="4"/>
  <c r="D77" i="4" s="1"/>
  <c r="C78" i="4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C91" i="4"/>
  <c r="D91" i="4" s="1"/>
  <c r="C92" i="4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C103" i="4"/>
  <c r="D103" i="4" s="1"/>
  <c r="C104" i="4"/>
  <c r="D104" i="4" s="1"/>
  <c r="C105" i="4"/>
  <c r="D105" i="4" s="1"/>
  <c r="C106" i="4"/>
  <c r="C107" i="4"/>
  <c r="D107" i="4" s="1"/>
  <c r="C108" i="4"/>
  <c r="C109" i="4"/>
  <c r="D109" i="4" s="1"/>
  <c r="C110" i="4"/>
  <c r="C111" i="4"/>
  <c r="C112" i="4"/>
  <c r="D112" i="4" s="1"/>
  <c r="C113" i="4"/>
  <c r="D113" i="4" s="1"/>
  <c r="C114" i="4"/>
  <c r="D114" i="4" s="1"/>
  <c r="C115" i="4"/>
  <c r="D115" i="4" s="1"/>
  <c r="C116" i="4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C123" i="4"/>
  <c r="D123" i="4" s="1"/>
  <c r="C124" i="4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C137" i="4"/>
  <c r="D137" i="4" s="1"/>
  <c r="C138" i="4"/>
  <c r="C139" i="4"/>
  <c r="C140" i="4"/>
  <c r="D140" i="4" s="1"/>
  <c r="C141" i="4"/>
  <c r="D141" i="4" s="1"/>
  <c r="C142" i="4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C157" i="4"/>
  <c r="D157" i="4" s="1"/>
  <c r="C158" i="4"/>
  <c r="C159" i="4"/>
  <c r="C160" i="4"/>
  <c r="D160" i="4" s="1"/>
  <c r="C161" i="4"/>
  <c r="C162" i="4"/>
  <c r="D162" i="4" s="1"/>
  <c r="C163" i="4"/>
  <c r="D163" i="4" s="1"/>
  <c r="C164" i="4"/>
  <c r="C165" i="4"/>
  <c r="D165" i="4" s="1"/>
  <c r="C166" i="4"/>
  <c r="C167" i="4"/>
  <c r="D167" i="4" s="1"/>
  <c r="C168" i="4"/>
  <c r="D168" i="4" s="1"/>
  <c r="C169" i="4"/>
  <c r="D169" i="4" s="1"/>
  <c r="C170" i="4"/>
  <c r="C171" i="4"/>
  <c r="D171" i="4" s="1"/>
  <c r="C172" i="4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C187" i="4"/>
  <c r="C188" i="4"/>
  <c r="C189" i="4"/>
  <c r="D189" i="4" s="1"/>
  <c r="C190" i="4"/>
  <c r="D190" i="4" s="1"/>
  <c r="C191" i="4"/>
  <c r="C192" i="4"/>
  <c r="D192" i="4" s="1"/>
  <c r="C193" i="4"/>
  <c r="D193" i="4" s="1"/>
  <c r="C194" i="4"/>
  <c r="D194" i="4" s="1"/>
  <c r="C195" i="4"/>
  <c r="D195" i="4" s="1"/>
  <c r="C196" i="4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C215" i="4"/>
  <c r="C216" i="4"/>
  <c r="C217" i="4"/>
  <c r="D217" i="4" s="1"/>
  <c r="C218" i="4"/>
  <c r="C219" i="4"/>
  <c r="D219" i="4" s="1"/>
  <c r="C220" i="4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C235" i="4"/>
  <c r="D235" i="4" s="1"/>
  <c r="C236" i="4"/>
  <c r="C237" i="4"/>
  <c r="D237" i="4" s="1"/>
  <c r="C238" i="4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C245" i="4"/>
  <c r="D245" i="4" s="1"/>
  <c r="C246" i="4"/>
  <c r="C247" i="4"/>
  <c r="D247" i="4" s="1"/>
  <c r="C248" i="4"/>
  <c r="C249" i="4"/>
  <c r="D249" i="4" s="1"/>
  <c r="C250" i="4"/>
  <c r="C251" i="4"/>
  <c r="D251" i="4" s="1"/>
  <c r="C252" i="4"/>
  <c r="D252" i="4" s="1"/>
  <c r="C253" i="4"/>
  <c r="D253" i="4" s="1"/>
  <c r="C254" i="4"/>
  <c r="C255" i="4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C267" i="4"/>
  <c r="D267" i="4" s="1"/>
  <c r="C268" i="4"/>
  <c r="C269" i="4"/>
  <c r="D269" i="4" s="1"/>
  <c r="C270" i="4"/>
  <c r="C271" i="4"/>
  <c r="D271" i="4" s="1"/>
  <c r="C272" i="4"/>
  <c r="D272" i="4" s="1"/>
  <c r="C273" i="4"/>
  <c r="C274" i="4"/>
  <c r="C275" i="4"/>
  <c r="D275" i="4" s="1"/>
  <c r="C276" i="4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C283" i="4"/>
  <c r="C284" i="4"/>
  <c r="C285" i="4"/>
  <c r="D285" i="4" s="1"/>
  <c r="C286" i="4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C293" i="4"/>
  <c r="D293" i="4" s="1"/>
  <c r="C294" i="4"/>
  <c r="C295" i="4"/>
  <c r="C296" i="4"/>
  <c r="C297" i="4"/>
  <c r="D297" i="4" s="1"/>
  <c r="C298" i="4"/>
  <c r="D298" i="4" s="1"/>
  <c r="C299" i="4"/>
  <c r="C300" i="4"/>
  <c r="D300" i="4" s="1"/>
  <c r="C301" i="4"/>
  <c r="D301" i="4" s="1"/>
  <c r="C302" i="4"/>
  <c r="D302" i="4" s="1"/>
  <c r="C303" i="4"/>
  <c r="C304" i="4"/>
  <c r="D304" i="4" s="1"/>
  <c r="C305" i="4"/>
  <c r="D305" i="4" s="1"/>
  <c r="C306" i="4"/>
  <c r="D306" i="4" s="1"/>
  <c r="C307" i="4"/>
  <c r="D307" i="4" s="1"/>
  <c r="C308" i="4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C315" i="4"/>
  <c r="D315" i="4" s="1"/>
  <c r="C316" i="4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C325" i="4"/>
  <c r="D325" i="4" s="1"/>
  <c r="C326" i="4"/>
  <c r="C327" i="4"/>
  <c r="C328" i="4"/>
  <c r="C329" i="4"/>
  <c r="D329" i="4" s="1"/>
  <c r="C330" i="4"/>
  <c r="D330" i="4" s="1"/>
  <c r="C331" i="4"/>
  <c r="D331" i="4" s="1"/>
  <c r="C332" i="4"/>
  <c r="C333" i="4"/>
  <c r="D333" i="4" s="1"/>
  <c r="C334" i="4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C347" i="4"/>
  <c r="D347" i="4" s="1"/>
  <c r="C348" i="4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C359" i="4"/>
  <c r="D359" i="4" s="1"/>
  <c r="C360" i="4"/>
  <c r="D360" i="4" s="1"/>
  <c r="C361" i="4"/>
  <c r="D361" i="4" s="1"/>
  <c r="C362" i="4"/>
  <c r="C363" i="4"/>
  <c r="C364" i="4"/>
  <c r="C365" i="4"/>
  <c r="D365" i="4" s="1"/>
  <c r="C366" i="4"/>
  <c r="C367" i="4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C379" i="4"/>
  <c r="D379" i="4" s="1"/>
  <c r="C380" i="4"/>
  <c r="C381" i="4"/>
  <c r="D381" i="4" s="1"/>
  <c r="C382" i="4"/>
  <c r="C383" i="4"/>
  <c r="C384" i="4"/>
  <c r="C385" i="4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C395" i="4"/>
  <c r="D395" i="4" s="1"/>
  <c r="C396" i="4"/>
  <c r="D396" i="4" s="1"/>
  <c r="C397" i="4"/>
  <c r="D397" i="4" s="1"/>
  <c r="C398" i="4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C408" i="4"/>
  <c r="D408" i="4" s="1"/>
  <c r="C409" i="4"/>
  <c r="D409" i="4" s="1"/>
  <c r="C410" i="4"/>
  <c r="D410" i="4" s="1"/>
  <c r="C411" i="4"/>
  <c r="C412" i="4"/>
  <c r="C413" i="4"/>
  <c r="D413" i="4" s="1"/>
  <c r="C414" i="4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C423" i="4"/>
  <c r="C424" i="4"/>
  <c r="D424" i="4" s="1"/>
  <c r="C425" i="4"/>
  <c r="D425" i="4" s="1"/>
  <c r="C426" i="4"/>
  <c r="C427" i="4"/>
  <c r="D427" i="4" s="1"/>
  <c r="C428" i="4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C437" i="4"/>
  <c r="D437" i="4" s="1"/>
  <c r="C438" i="4"/>
  <c r="D438" i="4" s="1"/>
  <c r="C439" i="4"/>
  <c r="D439" i="4" s="1"/>
  <c r="C440" i="4"/>
  <c r="C441" i="4"/>
  <c r="D441" i="4" s="1"/>
  <c r="C442" i="4"/>
  <c r="C443" i="4"/>
  <c r="D443" i="4" s="1"/>
  <c r="C444" i="4"/>
  <c r="C445" i="4"/>
  <c r="D445" i="4" s="1"/>
  <c r="C446" i="4"/>
  <c r="C447" i="4"/>
  <c r="C448" i="4"/>
  <c r="D448" i="4" s="1"/>
  <c r="C449" i="4"/>
  <c r="D449" i="4" s="1"/>
  <c r="C450" i="4"/>
  <c r="D450" i="4" s="1"/>
  <c r="C451" i="4"/>
  <c r="D451" i="4" s="1"/>
  <c r="C452" i="4"/>
  <c r="D452" i="4" s="1"/>
  <c r="C453" i="4"/>
  <c r="D453" i="4" s="1"/>
  <c r="C454" i="4"/>
  <c r="D454" i="4" s="1"/>
  <c r="C455" i="4"/>
  <c r="D455" i="4" s="1"/>
  <c r="C456" i="4"/>
  <c r="D456" i="4" s="1"/>
  <c r="C457" i="4"/>
  <c r="D457" i="4" s="1"/>
  <c r="C458" i="4"/>
  <c r="D458" i="4" s="1"/>
  <c r="C459" i="4"/>
  <c r="D459" i="4" s="1"/>
  <c r="C460" i="4"/>
  <c r="C461" i="4"/>
  <c r="D461" i="4" s="1"/>
  <c r="C462" i="4"/>
  <c r="D462" i="4" s="1"/>
  <c r="C463" i="4"/>
  <c r="D463" i="4" s="1"/>
  <c r="C464" i="4"/>
  <c r="D464" i="4" s="1"/>
  <c r="C465" i="4"/>
  <c r="D465" i="4" s="1"/>
  <c r="C466" i="4"/>
  <c r="D466" i="4" s="1"/>
  <c r="C467" i="4"/>
  <c r="D467" i="4" s="1"/>
  <c r="C468" i="4"/>
  <c r="D468" i="4" s="1"/>
  <c r="C469" i="4"/>
  <c r="D469" i="4" s="1"/>
  <c r="C470" i="4"/>
  <c r="C471" i="4"/>
  <c r="D471" i="4" s="1"/>
  <c r="C472" i="4"/>
  <c r="C473" i="4"/>
  <c r="D473" i="4" s="1"/>
  <c r="C474" i="4"/>
  <c r="C475" i="4"/>
  <c r="D475" i="4" s="1"/>
  <c r="C476" i="4"/>
  <c r="C477" i="4"/>
  <c r="D477" i="4" s="1"/>
  <c r="C478" i="4"/>
  <c r="D478" i="4" s="1"/>
  <c r="C479" i="4"/>
  <c r="D479" i="4" s="1"/>
  <c r="C480" i="4"/>
  <c r="D480" i="4" s="1"/>
  <c r="C481" i="4"/>
  <c r="D481" i="4" s="1"/>
  <c r="C482" i="4"/>
  <c r="D482" i="4" s="1"/>
  <c r="C483" i="4"/>
  <c r="D483" i="4" s="1"/>
  <c r="C484" i="4"/>
  <c r="D484" i="4" s="1"/>
  <c r="C485" i="4"/>
  <c r="D485" i="4" s="1"/>
  <c r="C486" i="4"/>
  <c r="D486" i="4" s="1"/>
  <c r="C487" i="4"/>
  <c r="D487" i="4" s="1"/>
  <c r="C488" i="4"/>
  <c r="D488" i="4" s="1"/>
  <c r="C489" i="4"/>
  <c r="D489" i="4" s="1"/>
  <c r="C490" i="4"/>
  <c r="C491" i="4"/>
  <c r="D491" i="4" s="1"/>
  <c r="C492" i="4"/>
  <c r="C493" i="4"/>
  <c r="D493" i="4" s="1"/>
  <c r="C494" i="4"/>
  <c r="C495" i="4"/>
  <c r="D495" i="4" s="1"/>
  <c r="C496" i="4"/>
  <c r="C497" i="4"/>
  <c r="D497" i="4" s="1"/>
  <c r="C498" i="4"/>
  <c r="D498" i="4" s="1"/>
  <c r="C499" i="4"/>
  <c r="O11" i="4" s="1"/>
  <c r="C500" i="4"/>
  <c r="D500" i="4" s="1"/>
  <c r="C501" i="4"/>
  <c r="C502" i="4"/>
  <c r="C503" i="4"/>
  <c r="D503" i="4" s="1"/>
  <c r="C504" i="4"/>
  <c r="D504" i="4" s="1"/>
  <c r="C505" i="4"/>
  <c r="D505" i="4" s="1"/>
  <c r="C506" i="4"/>
  <c r="C507" i="4"/>
  <c r="D507" i="4" s="1"/>
  <c r="C508" i="4"/>
  <c r="D508" i="4" s="1"/>
  <c r="C509" i="4"/>
  <c r="D509" i="4" s="1"/>
  <c r="C510" i="4"/>
  <c r="C511" i="4"/>
  <c r="D511" i="4" s="1"/>
  <c r="C512" i="4"/>
  <c r="D512" i="4" s="1"/>
  <c r="C513" i="4"/>
  <c r="D513" i="4" s="1"/>
  <c r="C514" i="4"/>
  <c r="D514" i="4" s="1"/>
  <c r="C515" i="4"/>
  <c r="D515" i="4" s="1"/>
  <c r="C516" i="4"/>
  <c r="D516" i="4" s="1"/>
  <c r="C517" i="4"/>
  <c r="D517" i="4" s="1"/>
  <c r="C518" i="4"/>
  <c r="D518" i="4" s="1"/>
  <c r="C519" i="4"/>
  <c r="D519" i="4" s="1"/>
  <c r="C520" i="4"/>
  <c r="D520" i="4" s="1"/>
  <c r="C521" i="4"/>
  <c r="D521" i="4" s="1"/>
  <c r="C522" i="4"/>
  <c r="C523" i="4"/>
  <c r="C524" i="4"/>
  <c r="C525" i="4"/>
  <c r="D525" i="4" s="1"/>
  <c r="C526" i="4"/>
  <c r="C527" i="4"/>
  <c r="D527" i="4" s="1"/>
  <c r="C528" i="4"/>
  <c r="D528" i="4" s="1"/>
  <c r="C529" i="4"/>
  <c r="D529" i="4" s="1"/>
  <c r="C530" i="4"/>
  <c r="D530" i="4" s="1"/>
  <c r="C531" i="4"/>
  <c r="D531" i="4" s="1"/>
  <c r="C532" i="4"/>
  <c r="C533" i="4"/>
  <c r="D533" i="4" s="1"/>
  <c r="C534" i="4"/>
  <c r="D534" i="4" s="1"/>
  <c r="C535" i="4"/>
  <c r="C536" i="4"/>
  <c r="D536" i="4" s="1"/>
  <c r="C537" i="4"/>
  <c r="D537" i="4" s="1"/>
  <c r="C538" i="4"/>
  <c r="C539" i="4"/>
  <c r="D539" i="4" s="1"/>
  <c r="C540" i="4"/>
  <c r="C541" i="4"/>
  <c r="D541" i="4" s="1"/>
  <c r="C542" i="4"/>
  <c r="D542" i="4" s="1"/>
  <c r="C543" i="4"/>
  <c r="D543" i="4" s="1"/>
  <c r="C544" i="4"/>
  <c r="D544" i="4" s="1"/>
  <c r="C545" i="4"/>
  <c r="D545" i="4" s="1"/>
  <c r="C546" i="4"/>
  <c r="D546" i="4" s="1"/>
  <c r="C547" i="4"/>
  <c r="D547" i="4" s="1"/>
  <c r="C548" i="4"/>
  <c r="C549" i="4"/>
  <c r="D549" i="4" s="1"/>
  <c r="C550" i="4"/>
  <c r="C551" i="4"/>
  <c r="C552" i="4"/>
  <c r="C553" i="4"/>
  <c r="D553" i="4" s="1"/>
  <c r="C554" i="4"/>
  <c r="D554" i="4" s="1"/>
  <c r="C555" i="4"/>
  <c r="D555" i="4" s="1"/>
  <c r="C556" i="4"/>
  <c r="D556" i="4" s="1"/>
  <c r="C557" i="4"/>
  <c r="D557" i="4" s="1"/>
  <c r="C558" i="4"/>
  <c r="D558" i="4" s="1"/>
  <c r="C559" i="4"/>
  <c r="C560" i="4"/>
  <c r="D560" i="4" s="1"/>
  <c r="C561" i="4"/>
  <c r="D561" i="4" s="1"/>
  <c r="C562" i="4"/>
  <c r="D562" i="4" s="1"/>
  <c r="C563" i="4"/>
  <c r="D563" i="4" s="1"/>
  <c r="C564" i="4"/>
  <c r="D564" i="4" s="1"/>
  <c r="C565" i="4"/>
  <c r="D565" i="4" s="1"/>
  <c r="C566" i="4"/>
  <c r="D566" i="4" s="1"/>
  <c r="C567" i="4"/>
  <c r="D567" i="4" s="1"/>
  <c r="C568" i="4"/>
  <c r="D568" i="4" s="1"/>
  <c r="C569" i="4"/>
  <c r="D569" i="4" s="1"/>
  <c r="C570" i="4"/>
  <c r="C571" i="4"/>
  <c r="D571" i="4" s="1"/>
  <c r="C572" i="4"/>
  <c r="C573" i="4"/>
  <c r="D573" i="4" s="1"/>
  <c r="C574" i="4"/>
  <c r="D574" i="4" s="1"/>
  <c r="C575" i="4"/>
  <c r="D575" i="4" s="1"/>
  <c r="C576" i="4"/>
  <c r="D576" i="4" s="1"/>
  <c r="C577" i="4"/>
  <c r="D577" i="4" s="1"/>
  <c r="C578" i="4"/>
  <c r="D578" i="4" s="1"/>
  <c r="C579" i="4"/>
  <c r="D579" i="4" s="1"/>
  <c r="C580" i="4"/>
  <c r="C581" i="4"/>
  <c r="C582" i="4"/>
  <c r="D582" i="4" s="1"/>
  <c r="C583" i="4"/>
  <c r="C584" i="4"/>
  <c r="D584" i="4" s="1"/>
  <c r="C585" i="4"/>
  <c r="D585" i="4" s="1"/>
  <c r="C586" i="4"/>
  <c r="D586" i="4" s="1"/>
  <c r="C587" i="4"/>
  <c r="D587" i="4" s="1"/>
  <c r="C588" i="4"/>
  <c r="C589" i="4"/>
  <c r="D589" i="4" s="1"/>
  <c r="C590" i="4"/>
  <c r="C591" i="4"/>
  <c r="D591" i="4" s="1"/>
  <c r="C592" i="4"/>
  <c r="D592" i="4" s="1"/>
  <c r="C593" i="4"/>
  <c r="D593" i="4" s="1"/>
  <c r="C594" i="4"/>
  <c r="D594" i="4" s="1"/>
  <c r="C595" i="4"/>
  <c r="D595" i="4" s="1"/>
  <c r="C596" i="4"/>
  <c r="D596" i="4" s="1"/>
  <c r="C597" i="4"/>
  <c r="C598" i="4"/>
  <c r="D598" i="4" s="1"/>
  <c r="C599" i="4"/>
  <c r="D599" i="4" s="1"/>
  <c r="C600" i="4"/>
  <c r="D600" i="4" s="1"/>
  <c r="C601" i="4"/>
  <c r="C602" i="4"/>
  <c r="D602" i="4" s="1"/>
  <c r="C603" i="4"/>
  <c r="D603" i="4" s="1"/>
  <c r="C604" i="4"/>
  <c r="C605" i="4"/>
  <c r="C606" i="4"/>
  <c r="C607" i="4"/>
  <c r="D607" i="4" s="1"/>
  <c r="C608" i="4"/>
  <c r="D608" i="4" s="1"/>
  <c r="C609" i="4"/>
  <c r="D609" i="4" s="1"/>
  <c r="C610" i="4"/>
  <c r="D610" i="4" s="1"/>
  <c r="C611" i="4"/>
  <c r="D611" i="4" s="1"/>
  <c r="C612" i="4"/>
  <c r="D612" i="4" s="1"/>
  <c r="C613" i="4"/>
  <c r="D613" i="4" s="1"/>
  <c r="C614" i="4"/>
  <c r="C615" i="4"/>
  <c r="D615" i="4" s="1"/>
  <c r="C616" i="4"/>
  <c r="D616" i="4" s="1"/>
  <c r="C617" i="4"/>
  <c r="D617" i="4" s="1"/>
  <c r="C618" i="4"/>
  <c r="D618" i="4" s="1"/>
  <c r="C619" i="4"/>
  <c r="D619" i="4" s="1"/>
  <c r="C620" i="4"/>
  <c r="C621" i="4"/>
  <c r="D621" i="4" s="1"/>
  <c r="C622" i="4"/>
  <c r="D622" i="4" s="1"/>
  <c r="C623" i="4"/>
  <c r="D623" i="4" s="1"/>
  <c r="C624" i="4"/>
  <c r="D624" i="4" s="1"/>
  <c r="C625" i="4"/>
  <c r="D625" i="4" s="1"/>
  <c r="C626" i="4"/>
  <c r="D626" i="4" s="1"/>
  <c r="C627" i="4"/>
  <c r="D627" i="4" s="1"/>
  <c r="C628" i="4"/>
  <c r="C629" i="4"/>
  <c r="C630" i="4"/>
  <c r="C631" i="4"/>
  <c r="D631" i="4" s="1"/>
  <c r="C632" i="4"/>
  <c r="C633" i="4"/>
  <c r="D633" i="4" s="1"/>
  <c r="C634" i="4"/>
  <c r="D634" i="4" s="1"/>
  <c r="C635" i="4"/>
  <c r="D635" i="4" s="1"/>
  <c r="C636" i="4"/>
  <c r="C637" i="4"/>
  <c r="C638" i="4"/>
  <c r="C639" i="4"/>
  <c r="D639" i="4" s="1"/>
  <c r="C640" i="4"/>
  <c r="D640" i="4" s="1"/>
  <c r="C641" i="4"/>
  <c r="D641" i="4" s="1"/>
  <c r="C642" i="4"/>
  <c r="D642" i="4" s="1"/>
  <c r="C643" i="4"/>
  <c r="D643" i="4" s="1"/>
  <c r="C644" i="4"/>
  <c r="D644" i="4" s="1"/>
  <c r="C645" i="4"/>
  <c r="D645" i="4" s="1"/>
  <c r="C646" i="4"/>
  <c r="D646" i="4" s="1"/>
  <c r="C647" i="4"/>
  <c r="D647" i="4" s="1"/>
  <c r="C648" i="4"/>
  <c r="D648" i="4" s="1"/>
  <c r="C649" i="4"/>
  <c r="C650" i="4"/>
  <c r="D650" i="4" s="1"/>
  <c r="C651" i="4"/>
  <c r="D651" i="4" s="1"/>
  <c r="C652" i="4"/>
  <c r="C653" i="4"/>
  <c r="C654" i="4"/>
  <c r="D654" i="4" s="1"/>
  <c r="C655" i="4"/>
  <c r="C656" i="4"/>
  <c r="D656" i="4" s="1"/>
  <c r="C657" i="4"/>
  <c r="D657" i="4" s="1"/>
  <c r="C658" i="4"/>
  <c r="D658" i="4" s="1"/>
  <c r="C659" i="4"/>
  <c r="D659" i="4" s="1"/>
  <c r="C660" i="4"/>
  <c r="C661" i="4"/>
  <c r="D661" i="4" s="1"/>
  <c r="C662" i="4"/>
  <c r="D662" i="4" s="1"/>
  <c r="C663" i="4"/>
  <c r="D663" i="4" s="1"/>
  <c r="C664" i="4"/>
  <c r="D664" i="4" s="1"/>
  <c r="C665" i="4"/>
  <c r="D665" i="4" s="1"/>
  <c r="C666" i="4"/>
  <c r="D666" i="4" s="1"/>
  <c r="C667" i="4"/>
  <c r="D667" i="4" s="1"/>
  <c r="C668" i="4"/>
  <c r="C669" i="4"/>
  <c r="D669" i="4" s="1"/>
  <c r="C670" i="4"/>
  <c r="C671" i="4"/>
  <c r="C672" i="4"/>
  <c r="D672" i="4" s="1"/>
  <c r="C673" i="4"/>
  <c r="D673" i="4" s="1"/>
  <c r="C674" i="4"/>
  <c r="D674" i="4" s="1"/>
  <c r="C675" i="4"/>
  <c r="D675" i="4" s="1"/>
  <c r="C676" i="4"/>
  <c r="C677" i="4"/>
  <c r="C678" i="4"/>
  <c r="D678" i="4" s="1"/>
  <c r="C679" i="4"/>
  <c r="C680" i="4"/>
  <c r="D680" i="4" s="1"/>
  <c r="C681" i="4"/>
  <c r="D681" i="4" s="1"/>
  <c r="C682" i="4"/>
  <c r="D682" i="4" s="1"/>
  <c r="C683" i="4"/>
  <c r="D683" i="4" s="1"/>
  <c r="C684" i="4"/>
  <c r="C685" i="4"/>
  <c r="C686" i="4"/>
  <c r="C687" i="4"/>
  <c r="D687" i="4" s="1"/>
  <c r="C688" i="4"/>
  <c r="D688" i="4" s="1"/>
  <c r="C689" i="4"/>
  <c r="D689" i="4" s="1"/>
  <c r="C690" i="4"/>
  <c r="D690" i="4" s="1"/>
  <c r="C691" i="4"/>
  <c r="D691" i="4" s="1"/>
  <c r="C692" i="4"/>
  <c r="D692" i="4" s="1"/>
  <c r="C693" i="4"/>
  <c r="D693" i="4" s="1"/>
  <c r="C694" i="4"/>
  <c r="D694" i="4" s="1"/>
  <c r="C695" i="4"/>
  <c r="C696" i="4"/>
  <c r="C697" i="4"/>
  <c r="C698" i="4"/>
  <c r="D698" i="4" s="1"/>
  <c r="C699" i="4"/>
  <c r="D699" i="4" s="1"/>
  <c r="C700" i="4"/>
  <c r="C701" i="4"/>
  <c r="D701" i="4" s="1"/>
  <c r="C702" i="4"/>
  <c r="C703" i="4"/>
  <c r="D703" i="4" s="1"/>
  <c r="C704" i="4"/>
  <c r="D704" i="4" s="1"/>
  <c r="C705" i="4"/>
  <c r="D705" i="4" s="1"/>
  <c r="C706" i="4"/>
  <c r="D706" i="4" s="1"/>
  <c r="C707" i="4"/>
  <c r="D707" i="4" s="1"/>
  <c r="C708" i="4"/>
  <c r="C709" i="4"/>
  <c r="D709" i="4" s="1"/>
  <c r="C710" i="4"/>
  <c r="D710" i="4" s="1"/>
  <c r="C711" i="4"/>
  <c r="D711" i="4" s="1"/>
  <c r="C712" i="4"/>
  <c r="D712" i="4" s="1"/>
  <c r="C713" i="4"/>
  <c r="D713" i="4" s="1"/>
  <c r="C714" i="4"/>
  <c r="D714" i="4" s="1"/>
  <c r="C715" i="4"/>
  <c r="D715" i="4" s="1"/>
  <c r="C716" i="4"/>
  <c r="C717" i="4"/>
  <c r="C718" i="4"/>
  <c r="C719" i="4"/>
  <c r="C720" i="4"/>
  <c r="D720" i="4" s="1"/>
  <c r="C721" i="4"/>
  <c r="C722" i="4"/>
  <c r="D722" i="4" s="1"/>
  <c r="C723" i="4"/>
  <c r="D723" i="4" s="1"/>
  <c r="C724" i="4"/>
  <c r="C725" i="4"/>
  <c r="D725" i="4" s="1"/>
  <c r="C726" i="4"/>
  <c r="C727" i="4"/>
  <c r="D727" i="4" s="1"/>
  <c r="C728" i="4"/>
  <c r="D728" i="4" s="1"/>
  <c r="C729" i="4"/>
  <c r="C730" i="4"/>
  <c r="D730" i="4" s="1"/>
  <c r="C731" i="4"/>
  <c r="D731" i="4" s="1"/>
  <c r="C732" i="4"/>
  <c r="C733" i="4"/>
  <c r="D733" i="4" s="1"/>
  <c r="C734" i="4"/>
  <c r="C735" i="4"/>
  <c r="D735" i="4" s="1"/>
  <c r="C736" i="4"/>
  <c r="D736" i="4" s="1"/>
  <c r="C737" i="4"/>
  <c r="D737" i="4" s="1"/>
  <c r="C738" i="4"/>
  <c r="D738" i="4" s="1"/>
  <c r="C739" i="4"/>
  <c r="D739" i="4" s="1"/>
  <c r="C740" i="4"/>
  <c r="D740" i="4" s="1"/>
  <c r="C741" i="4"/>
  <c r="D741" i="4" s="1"/>
  <c r="C742" i="4"/>
  <c r="C743" i="4"/>
  <c r="C744" i="4"/>
  <c r="C745" i="4"/>
  <c r="D745" i="4" s="1"/>
  <c r="C4" i="4"/>
  <c r="N6" i="4"/>
  <c r="K11" i="4"/>
  <c r="Q15" i="4"/>
  <c r="K66" i="4"/>
  <c r="G746" i="4"/>
  <c r="X13" i="2" l="1"/>
  <c r="K12" i="4"/>
  <c r="K7" i="4"/>
  <c r="O11" i="5"/>
  <c r="D499" i="5"/>
  <c r="N36" i="2"/>
  <c r="N37" i="2" s="1"/>
  <c r="D499" i="4"/>
  <c r="P11" i="6"/>
  <c r="P12" i="6" s="1"/>
  <c r="D250" i="6"/>
  <c r="D6" i="4"/>
  <c r="K9" i="4"/>
  <c r="K69" i="4" s="1"/>
  <c r="K12" i="5"/>
  <c r="K7" i="5"/>
  <c r="K9" i="5"/>
  <c r="K69" i="5" s="1"/>
  <c r="K68" i="5" s="1"/>
  <c r="D5" i="5"/>
  <c r="J66" i="4"/>
  <c r="P11" i="4"/>
  <c r="P12" i="4" s="1"/>
  <c r="O12" i="4"/>
  <c r="D501" i="4"/>
  <c r="D4" i="4"/>
  <c r="P11" i="5"/>
  <c r="P12" i="5" s="1"/>
  <c r="O12" i="5"/>
  <c r="O16" i="6"/>
  <c r="O12" i="6"/>
  <c r="O11" i="6"/>
  <c r="J66" i="6"/>
  <c r="K10" i="6"/>
  <c r="Q11" i="6"/>
  <c r="Q12" i="6" s="1"/>
  <c r="K9" i="6"/>
  <c r="K13" i="6" s="1"/>
  <c r="K14" i="6" s="1"/>
  <c r="K15" i="6" s="1"/>
  <c r="K10" i="5"/>
  <c r="K11" i="5" s="1"/>
  <c r="Q11" i="5"/>
  <c r="Q12" i="5" s="1"/>
  <c r="O13" i="5" s="1"/>
  <c r="M38" i="2"/>
  <c r="M39" i="2" s="1"/>
  <c r="L38" i="2"/>
  <c r="L39" i="2" s="1"/>
  <c r="K38" i="2"/>
  <c r="O16" i="5"/>
  <c r="O16" i="4"/>
  <c r="Q11" i="4"/>
  <c r="Q12" i="4" s="1"/>
  <c r="K10" i="4"/>
  <c r="G746" i="2"/>
  <c r="C746" i="2"/>
  <c r="O11" i="2" s="1"/>
  <c r="K66" i="2"/>
  <c r="K69" i="2" s="1"/>
  <c r="J66" i="2"/>
  <c r="Q14" i="2"/>
  <c r="Q15" i="2" s="1"/>
  <c r="P14" i="2"/>
  <c r="P15" i="2" s="1"/>
  <c r="O14" i="2"/>
  <c r="O15" i="2" s="1"/>
  <c r="O12" i="2"/>
  <c r="Q11" i="2"/>
  <c r="Q12" i="2" s="1"/>
  <c r="P11" i="2"/>
  <c r="P12" i="2" s="1"/>
  <c r="K11" i="2"/>
  <c r="K10" i="2"/>
  <c r="K9" i="2"/>
  <c r="N6" i="2"/>
  <c r="K6" i="2"/>
  <c r="K12" i="2" s="1"/>
  <c r="K13" i="4" l="1"/>
  <c r="K14" i="4" s="1"/>
  <c r="K15" i="4" s="1"/>
  <c r="O13" i="4"/>
  <c r="K68" i="4"/>
  <c r="N38" i="2"/>
  <c r="N39" i="2" s="1"/>
  <c r="O13" i="6"/>
  <c r="K69" i="6"/>
  <c r="K68" i="6" s="1"/>
  <c r="K13" i="5"/>
  <c r="K14" i="5" s="1"/>
  <c r="K15" i="5" s="1"/>
  <c r="O16" i="2"/>
  <c r="O13" i="2"/>
  <c r="K13" i="2"/>
  <c r="K14" i="2" s="1"/>
  <c r="K68" i="2"/>
  <c r="K39" i="2"/>
  <c r="K40" i="2" l="1"/>
  <c r="K41" i="2"/>
</calcChain>
</file>

<file path=xl/sharedStrings.xml><?xml version="1.0" encoding="utf-8"?>
<sst xmlns="http://schemas.openxmlformats.org/spreadsheetml/2006/main" count="3871" uniqueCount="579">
  <si>
    <t>ID</t>
  </si>
  <si>
    <t>2022A1PS1354P</t>
  </si>
  <si>
    <t>SUYASH SINHA</t>
  </si>
  <si>
    <t>2022A5PS1447P</t>
  </si>
  <si>
    <t>2022A4PS0921P</t>
  </si>
  <si>
    <t>HARSH DADLANI</t>
  </si>
  <si>
    <t>2022ABPS1635P</t>
  </si>
  <si>
    <t>2022ABPS1590P</t>
  </si>
  <si>
    <t>2022ABPS1346P</t>
  </si>
  <si>
    <t>BHARTI AIRTEL LTD</t>
  </si>
  <si>
    <t>Date</t>
  </si>
  <si>
    <t>Price</t>
  </si>
  <si>
    <t>Change</t>
  </si>
  <si>
    <t>Change %</t>
  </si>
  <si>
    <t>QUESTION NO.</t>
  </si>
  <si>
    <t>28-03-2024</t>
  </si>
  <si>
    <t>(A)</t>
  </si>
  <si>
    <t>27-03-2024</t>
  </si>
  <si>
    <t>26-03-2024</t>
  </si>
  <si>
    <t>Erm</t>
  </si>
  <si>
    <t>22-03-2024</t>
  </si>
  <si>
    <t>Rf</t>
  </si>
  <si>
    <t>(By taking averageof 3 year t-bill rate)</t>
  </si>
  <si>
    <t>21-03-2024</t>
  </si>
  <si>
    <t>20-03-2024</t>
  </si>
  <si>
    <t>Beta</t>
  </si>
  <si>
    <t>19-03-2024</t>
  </si>
  <si>
    <t>Beta(regression)</t>
  </si>
  <si>
    <t>Financial Year</t>
  </si>
  <si>
    <t>2021</t>
  </si>
  <si>
    <t>2022</t>
  </si>
  <si>
    <t>2023</t>
  </si>
  <si>
    <t>18-03-2024</t>
  </si>
  <si>
    <t>Beta(average)</t>
  </si>
  <si>
    <t xml:space="preserve">Daily Average Return </t>
  </si>
  <si>
    <t>15-03-2024</t>
  </si>
  <si>
    <t>Premium</t>
  </si>
  <si>
    <t>14-03-2024</t>
  </si>
  <si>
    <t>Beta Premium</t>
  </si>
  <si>
    <t>Final Daily Average Return</t>
  </si>
  <si>
    <t>13-03-2024</t>
  </si>
  <si>
    <t>Ke(ERi)</t>
  </si>
  <si>
    <t>Yearly Avearge Return</t>
  </si>
  <si>
    <t>(Cost of equity)</t>
  </si>
  <si>
    <t xml:space="preserve"> Yearly Average Return</t>
  </si>
  <si>
    <t>Final Yearly Avearge Return</t>
  </si>
  <si>
    <t>29-02-2024</t>
  </si>
  <si>
    <t>28-02-2024</t>
  </si>
  <si>
    <t>COST OF DEBT</t>
  </si>
  <si>
    <t>27-02-2024</t>
  </si>
  <si>
    <t>Year</t>
  </si>
  <si>
    <t>2024</t>
  </si>
  <si>
    <t>26-02-2024</t>
  </si>
  <si>
    <t>Total Debt (Millions)</t>
  </si>
  <si>
    <t>23-02-2024</t>
  </si>
  <si>
    <t>Interest Paid (Millions)</t>
  </si>
  <si>
    <t>1,18,617</t>
  </si>
  <si>
    <t>1,45,318</t>
  </si>
  <si>
    <t>1,32,208</t>
  </si>
  <si>
    <t>1,44,054</t>
  </si>
  <si>
    <t>22-02-2024</t>
  </si>
  <si>
    <t>Average Interest rate(%)</t>
  </si>
  <si>
    <t>21-02-2024</t>
  </si>
  <si>
    <t>Taxable income (Millions)</t>
  </si>
  <si>
    <t>This means using Normative tax for calculating cost of debt</t>
  </si>
  <si>
    <t>20-02-2024</t>
  </si>
  <si>
    <t>Tax Paid (Millions)</t>
  </si>
  <si>
    <t>19-02-2024</t>
  </si>
  <si>
    <t>Tax rate</t>
  </si>
  <si>
    <t>16-02-2024</t>
  </si>
  <si>
    <t>After Tax cost of debt</t>
  </si>
  <si>
    <t>15-02-2024</t>
  </si>
  <si>
    <t>Total Equity (Millions)</t>
  </si>
  <si>
    <t>14-02-2024</t>
  </si>
  <si>
    <t>weight of debt</t>
  </si>
  <si>
    <t>13-02-2024</t>
  </si>
  <si>
    <t>weight of debt(%)</t>
  </si>
  <si>
    <t>weight of equity</t>
  </si>
  <si>
    <t>weight of equity(%)</t>
  </si>
  <si>
    <t>WACC(%)</t>
  </si>
  <si>
    <t>(E)</t>
  </si>
  <si>
    <t>Average WACC</t>
  </si>
  <si>
    <t>31-01-2024</t>
  </si>
  <si>
    <t>30-01-2024</t>
  </si>
  <si>
    <t>29-01-2024</t>
  </si>
  <si>
    <t>25-01-2024</t>
  </si>
  <si>
    <t>24-01-2024</t>
  </si>
  <si>
    <t>23-01-2024</t>
  </si>
  <si>
    <t>20-01-2024</t>
  </si>
  <si>
    <t>19-01-2024</t>
  </si>
  <si>
    <t>18-01-2024</t>
  </si>
  <si>
    <t>17-01-2024</t>
  </si>
  <si>
    <t>16-01-2024</t>
  </si>
  <si>
    <t>15-01-2024</t>
  </si>
  <si>
    <t>(B)</t>
  </si>
  <si>
    <t>Variance of the stock</t>
  </si>
  <si>
    <t>Variance of the market</t>
  </si>
  <si>
    <t>29-12-2023</t>
  </si>
  <si>
    <t>28-12-2023</t>
  </si>
  <si>
    <t>27-12-2023</t>
  </si>
  <si>
    <t>(C)</t>
  </si>
  <si>
    <t>Unsystematic Risk</t>
  </si>
  <si>
    <t>26-12-2023</t>
  </si>
  <si>
    <t>Systematic Risk</t>
  </si>
  <si>
    <t>22-12-2023</t>
  </si>
  <si>
    <t>21-12-2023</t>
  </si>
  <si>
    <t>20-12-2023</t>
  </si>
  <si>
    <t>(D)</t>
  </si>
  <si>
    <t>19-12-2023</t>
  </si>
  <si>
    <t>18-12-2023</t>
  </si>
  <si>
    <t>15-12-2023</t>
  </si>
  <si>
    <t>14-12-2023</t>
  </si>
  <si>
    <t>13-12-2023</t>
  </si>
  <si>
    <t>Dividend Yield</t>
  </si>
  <si>
    <t>Price of the stock (Rs)</t>
  </si>
  <si>
    <t>Dividend (Rs)</t>
  </si>
  <si>
    <t>30-11-2023</t>
  </si>
  <si>
    <t>29-11-2023</t>
  </si>
  <si>
    <t>28-11-2023</t>
  </si>
  <si>
    <t>24-11-2023</t>
  </si>
  <si>
    <t>23-11-2023</t>
  </si>
  <si>
    <t>22-11-2023</t>
  </si>
  <si>
    <t>21-11-2023</t>
  </si>
  <si>
    <t>20-11-2023</t>
  </si>
  <si>
    <t>17-11-2023</t>
  </si>
  <si>
    <t>16-11-2023</t>
  </si>
  <si>
    <t>15-11-2023</t>
  </si>
  <si>
    <t>13-11-2023</t>
  </si>
  <si>
    <t>The company's dividend yield shows a positive trend, rising from 0.43% in 2022 to 0.46% in 2023, outperforming the sector average of 0.36%</t>
  </si>
  <si>
    <t>This reflects the company's improving financial stability and a shareholder-friendly approach, offering better returns than its peers despite modest overall yields.</t>
  </si>
  <si>
    <t>Market Risk (Beta):</t>
  </si>
  <si>
    <t>NIFTY 50 Beta: The NIFTY 50 index serves as a benchmark with a beta of 1.0. Individual stocks are compared against this to determine their volatility relative to the market.</t>
  </si>
  <si>
    <t>31-10-2023</t>
  </si>
  <si>
    <t>Comparison with Your Stock:</t>
  </si>
  <si>
    <t>30-10-2023</t>
  </si>
  <si>
    <t>Annualized Return: Your stock's annualized return is 33.94%, which is substantial.</t>
  </si>
  <si>
    <t>27-10-2023</t>
  </si>
  <si>
    <t>Beta: With a beta of 0.785, your stock is less volatile than the market, indicating lower systematic risk.</t>
  </si>
  <si>
    <t>26-10-2023</t>
  </si>
  <si>
    <t>Dividend Yield: The stock's dividend yield ranges from 0.43% to 0.46%, surpassing the sector average of 0.36%.</t>
  </si>
  <si>
    <t>25-10-2023</t>
  </si>
  <si>
    <t>Given the higher-than-average returns, lower volatility, and superior dividend yield compared to the sector, stock can be considered strong from a risk-reward perspective.</t>
  </si>
  <si>
    <t>23-10-2023</t>
  </si>
  <si>
    <t>20-10-2023</t>
  </si>
  <si>
    <t>19-10-2023</t>
  </si>
  <si>
    <t>18-10-2023</t>
  </si>
  <si>
    <t>17-10-2023</t>
  </si>
  <si>
    <t>16-10-2023</t>
  </si>
  <si>
    <t>13-10-2023</t>
  </si>
  <si>
    <t>29-09-2023</t>
  </si>
  <si>
    <t>28-09-2023</t>
  </si>
  <si>
    <t>27-09-2023</t>
  </si>
  <si>
    <t>26-09-2023</t>
  </si>
  <si>
    <t>25-09-2023</t>
  </si>
  <si>
    <t>22-09-2023</t>
  </si>
  <si>
    <t>21-09-2023</t>
  </si>
  <si>
    <t>20-09-2023</t>
  </si>
  <si>
    <t>18-09-2023</t>
  </si>
  <si>
    <t>15-09-2023</t>
  </si>
  <si>
    <t>14-09-2023</t>
  </si>
  <si>
    <t>13-09-2023</t>
  </si>
  <si>
    <t>31-08-2023</t>
  </si>
  <si>
    <t>30-08-2023</t>
  </si>
  <si>
    <t>29-08-2023</t>
  </si>
  <si>
    <t>28-08-2023</t>
  </si>
  <si>
    <t>25-08-2023</t>
  </si>
  <si>
    <t>24-08-2023</t>
  </si>
  <si>
    <t>23-08-2023</t>
  </si>
  <si>
    <t>22-08-2023</t>
  </si>
  <si>
    <t>21-08-2023</t>
  </si>
  <si>
    <t>18-08-2023</t>
  </si>
  <si>
    <t>17-08-2023</t>
  </si>
  <si>
    <t>16-08-2023</t>
  </si>
  <si>
    <t>14-08-2023</t>
  </si>
  <si>
    <t>31-07-2023</t>
  </si>
  <si>
    <t>28-07-2023</t>
  </si>
  <si>
    <t>27-07-2023</t>
  </si>
  <si>
    <t>26-07-2023</t>
  </si>
  <si>
    <t>25-07-2023</t>
  </si>
  <si>
    <t>24-07-2023</t>
  </si>
  <si>
    <t>21-07-2023</t>
  </si>
  <si>
    <t>20-07-2023</t>
  </si>
  <si>
    <t>19-07-2023</t>
  </si>
  <si>
    <t>18-07-2023</t>
  </si>
  <si>
    <t>17-07-2023</t>
  </si>
  <si>
    <t>14-07-2023</t>
  </si>
  <si>
    <t>13-07-2023</t>
  </si>
  <si>
    <t>30-06-2023</t>
  </si>
  <si>
    <t>28-06-2023</t>
  </si>
  <si>
    <t>27-06-2023</t>
  </si>
  <si>
    <t>26-06-2023</t>
  </si>
  <si>
    <t>23-06-2023</t>
  </si>
  <si>
    <t>22-06-2023</t>
  </si>
  <si>
    <t>21-06-2023</t>
  </si>
  <si>
    <t>20-06-2023</t>
  </si>
  <si>
    <t>19-06-2023</t>
  </si>
  <si>
    <t>16-06-2023</t>
  </si>
  <si>
    <t>15-06-2023</t>
  </si>
  <si>
    <t>14-06-2023</t>
  </si>
  <si>
    <t>13-06-2023</t>
  </si>
  <si>
    <t>31-05-2023</t>
  </si>
  <si>
    <t>30-05-2023</t>
  </si>
  <si>
    <t>29-05-2023</t>
  </si>
  <si>
    <t>26-05-2023</t>
  </si>
  <si>
    <t>25-05-2023</t>
  </si>
  <si>
    <t>24-05-2023</t>
  </si>
  <si>
    <t>23-05-2023</t>
  </si>
  <si>
    <t>22-05-2023</t>
  </si>
  <si>
    <t>19-05-2023</t>
  </si>
  <si>
    <t>18-05-2023</t>
  </si>
  <si>
    <t>17-05-2023</t>
  </si>
  <si>
    <t>16-05-2023</t>
  </si>
  <si>
    <t>15-05-2023</t>
  </si>
  <si>
    <t>28-04-2023</t>
  </si>
  <si>
    <t>27-04-2023</t>
  </si>
  <si>
    <t>26-04-2023</t>
  </si>
  <si>
    <t>25-04-2023</t>
  </si>
  <si>
    <t>24-04-2023</t>
  </si>
  <si>
    <t>21-04-2023</t>
  </si>
  <si>
    <t>20-04-2023</t>
  </si>
  <si>
    <t>19-04-2023</t>
  </si>
  <si>
    <t>18-04-2023</t>
  </si>
  <si>
    <t>17-04-2023</t>
  </si>
  <si>
    <t>13-04-2023</t>
  </si>
  <si>
    <t>31-03-2023</t>
  </si>
  <si>
    <t>29-03-2023</t>
  </si>
  <si>
    <t>28-03-2023</t>
  </si>
  <si>
    <t>27-03-2023</t>
  </si>
  <si>
    <t>24-03-2023</t>
  </si>
  <si>
    <t>23-03-2023</t>
  </si>
  <si>
    <t>22-03-2023</t>
  </si>
  <si>
    <t>21-03-2023</t>
  </si>
  <si>
    <t>20-03-2023</t>
  </si>
  <si>
    <t>17-03-2023</t>
  </si>
  <si>
    <t>16-03-2023</t>
  </si>
  <si>
    <t>15-03-2023</t>
  </si>
  <si>
    <t>14-03-2023</t>
  </si>
  <si>
    <t>13-03-2023</t>
  </si>
  <si>
    <t>28-02-2023</t>
  </si>
  <si>
    <t>27-02-2023</t>
  </si>
  <si>
    <t>24-02-2023</t>
  </si>
  <si>
    <t>23-02-2023</t>
  </si>
  <si>
    <t>22-02-2023</t>
  </si>
  <si>
    <t>21-02-2023</t>
  </si>
  <si>
    <t>20-02-2023</t>
  </si>
  <si>
    <t>17-02-2023</t>
  </si>
  <si>
    <t>16-02-2023</t>
  </si>
  <si>
    <t>15-02-2023</t>
  </si>
  <si>
    <t>14-02-2023</t>
  </si>
  <si>
    <t>13-02-2023</t>
  </si>
  <si>
    <t>31-01-2023</t>
  </si>
  <si>
    <t>30-01-2023</t>
  </si>
  <si>
    <t>27-01-2023</t>
  </si>
  <si>
    <t>25-01-2023</t>
  </si>
  <si>
    <t>24-01-2023</t>
  </si>
  <si>
    <t>23-01-2023</t>
  </si>
  <si>
    <t>20-01-2023</t>
  </si>
  <si>
    <t>19-01-2023</t>
  </si>
  <si>
    <t>18-01-2023</t>
  </si>
  <si>
    <t>17-01-2023</t>
  </si>
  <si>
    <t>16-01-2023</t>
  </si>
  <si>
    <t>13-01-2023</t>
  </si>
  <si>
    <t>30-12-2022</t>
  </si>
  <si>
    <t>29-12-2022</t>
  </si>
  <si>
    <t>28-12-2022</t>
  </si>
  <si>
    <t>27-12-2022</t>
  </si>
  <si>
    <t>26-12-2022</t>
  </si>
  <si>
    <t>23-12-2022</t>
  </si>
  <si>
    <t>22-12-2022</t>
  </si>
  <si>
    <t>21-12-2022</t>
  </si>
  <si>
    <t>20-12-2022</t>
  </si>
  <si>
    <t>19-12-2022</t>
  </si>
  <si>
    <t>16-12-2022</t>
  </si>
  <si>
    <t>15-12-2022</t>
  </si>
  <si>
    <t>14-12-2022</t>
  </si>
  <si>
    <t>13-12-2022</t>
  </si>
  <si>
    <t>30-11-2022</t>
  </si>
  <si>
    <t>29-11-2022</t>
  </si>
  <si>
    <t>28-11-2022</t>
  </si>
  <si>
    <t>25-11-2022</t>
  </si>
  <si>
    <t>24-11-2022</t>
  </si>
  <si>
    <t>23-11-2022</t>
  </si>
  <si>
    <t>22-11-2022</t>
  </si>
  <si>
    <t>21-11-2022</t>
  </si>
  <si>
    <t>18-11-2022</t>
  </si>
  <si>
    <t>17-11-2022</t>
  </si>
  <si>
    <t>16-11-2022</t>
  </si>
  <si>
    <t>15-11-2022</t>
  </si>
  <si>
    <t>14-11-2022</t>
  </si>
  <si>
    <t>31-10-2022</t>
  </si>
  <si>
    <t>28-10-2022</t>
  </si>
  <si>
    <t>27-10-2022</t>
  </si>
  <si>
    <t>25-10-2022</t>
  </si>
  <si>
    <t>24-10-2022</t>
  </si>
  <si>
    <t>21-10-2022</t>
  </si>
  <si>
    <t>20-10-2022</t>
  </si>
  <si>
    <t>19-10-2022</t>
  </si>
  <si>
    <t>18-10-2022</t>
  </si>
  <si>
    <t>17-10-2022</t>
  </si>
  <si>
    <t>14-10-2022</t>
  </si>
  <si>
    <t>13-10-2022</t>
  </si>
  <si>
    <t>30-09-2022</t>
  </si>
  <si>
    <t>29-09-2022</t>
  </si>
  <si>
    <t>28-09-2022</t>
  </si>
  <si>
    <t>27-09-2022</t>
  </si>
  <si>
    <t>26-09-2022</t>
  </si>
  <si>
    <t>23-09-2022</t>
  </si>
  <si>
    <t>22-09-2022</t>
  </si>
  <si>
    <t>21-09-2022</t>
  </si>
  <si>
    <t>20-09-2022</t>
  </si>
  <si>
    <t>19-09-2022</t>
  </si>
  <si>
    <t>16-09-2022</t>
  </si>
  <si>
    <t>15-09-2022</t>
  </si>
  <si>
    <t>14-09-2022</t>
  </si>
  <si>
    <t>13-09-2022</t>
  </si>
  <si>
    <t>30-08-2022</t>
  </si>
  <si>
    <t>29-08-2022</t>
  </si>
  <si>
    <t>26-08-2022</t>
  </si>
  <si>
    <t>25-08-2022</t>
  </si>
  <si>
    <t>24-08-2022</t>
  </si>
  <si>
    <t>23-08-2022</t>
  </si>
  <si>
    <t>22-08-2022</t>
  </si>
  <si>
    <t>19-08-2022</t>
  </si>
  <si>
    <t>18-08-2022</t>
  </si>
  <si>
    <t>17-08-2022</t>
  </si>
  <si>
    <t>16-08-2022</t>
  </si>
  <si>
    <t>29-07-2022</t>
  </si>
  <si>
    <t>28-07-2022</t>
  </si>
  <si>
    <t>27-07-2022</t>
  </si>
  <si>
    <t>26-07-2022</t>
  </si>
  <si>
    <t>25-07-2022</t>
  </si>
  <si>
    <t>22-07-2022</t>
  </si>
  <si>
    <t>21-07-2022</t>
  </si>
  <si>
    <t>20-07-2022</t>
  </si>
  <si>
    <t>19-07-2022</t>
  </si>
  <si>
    <t>18-07-2022</t>
  </si>
  <si>
    <t>15-07-2022</t>
  </si>
  <si>
    <t>14-07-2022</t>
  </si>
  <si>
    <t>13-07-2022</t>
  </si>
  <si>
    <t>30-06-2022</t>
  </si>
  <si>
    <t>29-06-2022</t>
  </si>
  <si>
    <t>28-06-2022</t>
  </si>
  <si>
    <t>27-06-2022</t>
  </si>
  <si>
    <t>24-06-2022</t>
  </si>
  <si>
    <t>23-06-2022</t>
  </si>
  <si>
    <t>22-06-2022</t>
  </si>
  <si>
    <t>21-06-2022</t>
  </si>
  <si>
    <t>20-06-2022</t>
  </si>
  <si>
    <t>17-06-2022</t>
  </si>
  <si>
    <t>16-06-2022</t>
  </si>
  <si>
    <t>15-06-2022</t>
  </si>
  <si>
    <t>14-06-2022</t>
  </si>
  <si>
    <t>13-06-2022</t>
  </si>
  <si>
    <t>31-05-2022</t>
  </si>
  <si>
    <t>30-05-2022</t>
  </si>
  <si>
    <t>27-05-2022</t>
  </si>
  <si>
    <t>26-05-2022</t>
  </si>
  <si>
    <t>25-05-2022</t>
  </si>
  <si>
    <t>24-05-2022</t>
  </si>
  <si>
    <t>23-05-2022</t>
  </si>
  <si>
    <t>20-05-2022</t>
  </si>
  <si>
    <t>19-05-2022</t>
  </si>
  <si>
    <t>18-05-2022</t>
  </si>
  <si>
    <t>17-05-2022</t>
  </si>
  <si>
    <t>16-05-2022</t>
  </si>
  <si>
    <t>13-05-2022</t>
  </si>
  <si>
    <t>29-04-2022</t>
  </si>
  <si>
    <t>28-04-2022</t>
  </si>
  <si>
    <t>27-04-2022</t>
  </si>
  <si>
    <t>26-04-2022</t>
  </si>
  <si>
    <t>25-04-2022</t>
  </si>
  <si>
    <t>22-04-2022</t>
  </si>
  <si>
    <t>21-04-2022</t>
  </si>
  <si>
    <t>20-04-2022</t>
  </si>
  <si>
    <t>19-04-2022</t>
  </si>
  <si>
    <t>18-04-2022</t>
  </si>
  <si>
    <t>13-04-2022</t>
  </si>
  <si>
    <t>31-03-2022</t>
  </si>
  <si>
    <t>30-03-2022</t>
  </si>
  <si>
    <t>29-03-2022</t>
  </si>
  <si>
    <t>28-03-2022</t>
  </si>
  <si>
    <t>25-03-2022</t>
  </si>
  <si>
    <t>24-03-2022</t>
  </si>
  <si>
    <t>23-03-2022</t>
  </si>
  <si>
    <t>22-03-2022</t>
  </si>
  <si>
    <t>21-03-2022</t>
  </si>
  <si>
    <t>17-03-2022</t>
  </si>
  <si>
    <t>16-03-2022</t>
  </si>
  <si>
    <t>15-03-2022</t>
  </si>
  <si>
    <t>14-03-2022</t>
  </si>
  <si>
    <t>28-02-2022</t>
  </si>
  <si>
    <t>25-02-2022</t>
  </si>
  <si>
    <t>24-02-2022</t>
  </si>
  <si>
    <t>23-02-2022</t>
  </si>
  <si>
    <t>22-02-2022</t>
  </si>
  <si>
    <t>21-02-2022</t>
  </si>
  <si>
    <t>18-02-2022</t>
  </si>
  <si>
    <t>17-02-2022</t>
  </si>
  <si>
    <t>16-02-2022</t>
  </si>
  <si>
    <t>15-02-2022</t>
  </si>
  <si>
    <t>14-02-2022</t>
  </si>
  <si>
    <t>31-01-2022</t>
  </si>
  <si>
    <t>28-01-2022</t>
  </si>
  <si>
    <t>27-01-2022</t>
  </si>
  <si>
    <t>25-01-2022</t>
  </si>
  <si>
    <t>24-01-2022</t>
  </si>
  <si>
    <t>21-01-2022</t>
  </si>
  <si>
    <t>20-01-2022</t>
  </si>
  <si>
    <t>19-01-2022</t>
  </si>
  <si>
    <t>18-01-2022</t>
  </si>
  <si>
    <t>17-01-2022</t>
  </si>
  <si>
    <t>14-01-2022</t>
  </si>
  <si>
    <t>13-01-2022</t>
  </si>
  <si>
    <t>31-12-2021</t>
  </si>
  <si>
    <t>30-12-2021</t>
  </si>
  <si>
    <t>29-12-2021</t>
  </si>
  <si>
    <t>28-12-2021</t>
  </si>
  <si>
    <t>27-12-2021</t>
  </si>
  <si>
    <t>24-12-2021</t>
  </si>
  <si>
    <t>23-12-2021</t>
  </si>
  <si>
    <t>22-12-2021</t>
  </si>
  <si>
    <t>21-12-2021</t>
  </si>
  <si>
    <t>20-12-2021</t>
  </si>
  <si>
    <t>17-12-2021</t>
  </si>
  <si>
    <t>16-12-2021</t>
  </si>
  <si>
    <t>15-12-2021</t>
  </si>
  <si>
    <t>14-12-2021</t>
  </si>
  <si>
    <t>13-12-2021</t>
  </si>
  <si>
    <t>30-11-2021</t>
  </si>
  <si>
    <t>29-11-2021</t>
  </si>
  <si>
    <t>26-11-2021</t>
  </si>
  <si>
    <t>25-11-2021</t>
  </si>
  <si>
    <t>24-11-2021</t>
  </si>
  <si>
    <t>23-11-2021</t>
  </si>
  <si>
    <t>22-11-2021</t>
  </si>
  <si>
    <t>18-11-2021</t>
  </si>
  <si>
    <t>17-11-2021</t>
  </si>
  <si>
    <t>16-11-2021</t>
  </si>
  <si>
    <t>15-11-2021</t>
  </si>
  <si>
    <t>29-10-2021</t>
  </si>
  <si>
    <t>28-10-2021</t>
  </si>
  <si>
    <t>27-10-2021</t>
  </si>
  <si>
    <t>26-10-2021</t>
  </si>
  <si>
    <t>25-10-2021</t>
  </si>
  <si>
    <t>22-10-2021</t>
  </si>
  <si>
    <t>21-10-2021</t>
  </si>
  <si>
    <t>20-10-2021</t>
  </si>
  <si>
    <t>19-10-2021</t>
  </si>
  <si>
    <t>18-10-2021</t>
  </si>
  <si>
    <t>14-10-2021</t>
  </si>
  <si>
    <t>13-10-2021</t>
  </si>
  <si>
    <t>30-09-2021</t>
  </si>
  <si>
    <t>29-09-2021</t>
  </si>
  <si>
    <t>28-09-2021</t>
  </si>
  <si>
    <t>27-09-2021</t>
  </si>
  <si>
    <t>24-09-2021</t>
  </si>
  <si>
    <t>23-09-2021</t>
  </si>
  <si>
    <t>22-09-2021</t>
  </si>
  <si>
    <t>21-09-2021</t>
  </si>
  <si>
    <t>20-09-2021</t>
  </si>
  <si>
    <t>17-09-2021</t>
  </si>
  <si>
    <t>16-09-2021</t>
  </si>
  <si>
    <t>15-09-2021</t>
  </si>
  <si>
    <t>14-09-2021</t>
  </si>
  <si>
    <t>13-09-2021</t>
  </si>
  <si>
    <t>31-08-2021</t>
  </si>
  <si>
    <t>30-08-2021</t>
  </si>
  <si>
    <t>27-08-2021</t>
  </si>
  <si>
    <t>26-08-2021</t>
  </si>
  <si>
    <t>25-08-2021</t>
  </si>
  <si>
    <t>24-08-2021</t>
  </si>
  <si>
    <t>23-08-2021</t>
  </si>
  <si>
    <t>20-08-2021</t>
  </si>
  <si>
    <t>18-08-2021</t>
  </si>
  <si>
    <t>17-08-2021</t>
  </si>
  <si>
    <t>16-08-2021</t>
  </si>
  <si>
    <t>13-08-2021</t>
  </si>
  <si>
    <t>30-07-2021</t>
  </si>
  <si>
    <t>29-07-2021</t>
  </si>
  <si>
    <t>28-07-2021</t>
  </si>
  <si>
    <t>27-07-2021</t>
  </si>
  <si>
    <t>26-07-2021</t>
  </si>
  <si>
    <t>23-07-2021</t>
  </si>
  <si>
    <t>22-07-2021</t>
  </si>
  <si>
    <t>20-07-2021</t>
  </si>
  <si>
    <t>19-07-2021</t>
  </si>
  <si>
    <t>16-07-2021</t>
  </si>
  <si>
    <t>15-07-2021</t>
  </si>
  <si>
    <t>14-07-2021</t>
  </si>
  <si>
    <t>13-07-2021</t>
  </si>
  <si>
    <t>30-06-2021</t>
  </si>
  <si>
    <t>29-06-2021</t>
  </si>
  <si>
    <t>28-06-2021</t>
  </si>
  <si>
    <t>25-06-2021</t>
  </si>
  <si>
    <t>24-06-2021</t>
  </si>
  <si>
    <t>23-06-2021</t>
  </si>
  <si>
    <t>22-06-2021</t>
  </si>
  <si>
    <t>21-06-2021</t>
  </si>
  <si>
    <t>18-06-2021</t>
  </si>
  <si>
    <t>17-06-2021</t>
  </si>
  <si>
    <t>16-06-2021</t>
  </si>
  <si>
    <t>15-06-2021</t>
  </si>
  <si>
    <t>14-06-2021</t>
  </si>
  <si>
    <t>31-05-2021</t>
  </si>
  <si>
    <t>28-05-2021</t>
  </si>
  <si>
    <t>27-05-2021</t>
  </si>
  <si>
    <t>26-05-2021</t>
  </si>
  <si>
    <t>25-05-2021</t>
  </si>
  <si>
    <t>24-05-2021</t>
  </si>
  <si>
    <t>21-05-2021</t>
  </si>
  <si>
    <t>20-05-2021</t>
  </si>
  <si>
    <t>19-05-2021</t>
  </si>
  <si>
    <t>18-05-2021</t>
  </si>
  <si>
    <t>17-05-2021</t>
  </si>
  <si>
    <t>14-05-2021</t>
  </si>
  <si>
    <t>30-04-2021</t>
  </si>
  <si>
    <t>29-04-2021</t>
  </si>
  <si>
    <t>28-04-2021</t>
  </si>
  <si>
    <t>27-04-2021</t>
  </si>
  <si>
    <t>26-04-2021</t>
  </si>
  <si>
    <t>23-04-2021</t>
  </si>
  <si>
    <t>22-04-2021</t>
  </si>
  <si>
    <t>20-04-2021</t>
  </si>
  <si>
    <t>19-04-2021</t>
  </si>
  <si>
    <t>16-04-2021</t>
  </si>
  <si>
    <t>15-04-2021</t>
  </si>
  <si>
    <t>13-04-2021</t>
  </si>
  <si>
    <t>Open</t>
  </si>
  <si>
    <t>High</t>
  </si>
  <si>
    <t>Low</t>
  </si>
  <si>
    <t>Volume(Millions)</t>
  </si>
  <si>
    <t>Change % vs. Date</t>
  </si>
  <si>
    <t>The stock shows fluctuations in daily percentage changes, mostly within ±2%, with occasional spikes.</t>
  </si>
  <si>
    <t>No distinct trend is observed; the movement appears range-bound, indicating indecision in the market or consolidation.</t>
  </si>
  <si>
    <t>Volume vs. Date</t>
  </si>
  <si>
    <t>Trading volumes generally show a declining trend over time.</t>
  </si>
  <si>
    <t>A sharp drop in volume around the middle of the observed period might indicate reduced market participation, followed by a partial recovery.</t>
  </si>
  <si>
    <t>This could suggest waning investor interest or reduced volatility.</t>
  </si>
  <si>
    <t>Change % vs. Volume</t>
  </si>
  <si>
    <t>Positive and negative percentage changes are spread across varying volumes.</t>
  </si>
  <si>
    <t>Larger price changes are more common during higher volume days, indicating that significant movements are likely driven by active trading or external triggers.</t>
  </si>
  <si>
    <t>Negative price changes appear correlated with moderate-to-high volumes, suggesting possible selling pressure during those periods.</t>
  </si>
  <si>
    <t>Price Movement: The stock lacks a clear trend, reflecting a consolidation phase or market indecision.</t>
  </si>
  <si>
    <t>Volume Decline: Reduced trading volume may indicate weakening investor interest or lower liquidity, which could affect future price movements.</t>
  </si>
  <si>
    <t>Correlation: Price changes driven by higher volumes suggest that market participants react strongly to certain triggers, possibly news or market events.</t>
  </si>
  <si>
    <t>MIRNAL GUPTA</t>
  </si>
  <si>
    <t>MANAS JALAN</t>
  </si>
  <si>
    <t>URMIL CHOUTANI</t>
  </si>
  <si>
    <t>NAMAN PATEL</t>
  </si>
  <si>
    <t>Vodaphone Idea(VI) Ltd</t>
  </si>
  <si>
    <t xml:space="preserve">Tejas Networks LTD </t>
  </si>
  <si>
    <t>Airtel</t>
  </si>
  <si>
    <t>VI</t>
  </si>
  <si>
    <t>Tejas Network</t>
  </si>
  <si>
    <t>ITC Ltd</t>
  </si>
  <si>
    <t>Industry Avg</t>
  </si>
  <si>
    <t>Annualised Average Return</t>
  </si>
  <si>
    <t>Unique Risk</t>
  </si>
  <si>
    <t>The dividend yield trends show a slight increase from 2022 (0.43%) to 2023 (0.46%), indicating improvement in shareholder returns via dividends.</t>
  </si>
  <si>
    <t>Trend Analysis:</t>
  </si>
  <si>
    <t>No dividends were paid in 2021 resulting in a 0% dividend yield.</t>
  </si>
  <si>
    <t>2022-2023: Dividend yields improved slightly but was under 1%, indicating a preference for reinvestment in growth over dividends which makes sense as the</t>
  </si>
  <si>
    <t>company operates in a growth-oriented sector with low dividend payouts.</t>
  </si>
  <si>
    <t>F)</t>
  </si>
  <si>
    <t>ITC LTD</t>
  </si>
  <si>
    <t>WACC</t>
  </si>
  <si>
    <t>Chosen company is Airtel</t>
  </si>
  <si>
    <t>The Annualised Average Return for Airtel is significantly lower than the industry average over the same period indicating underperformance despite giving strong returns.</t>
  </si>
  <si>
    <t xml:space="preserve">The unique risk for Airtel is significantly lower than the industry indicating that it is a safer investment as the stock is not particularly affected by </t>
  </si>
  <si>
    <t xml:space="preserve">firm specific risks </t>
  </si>
  <si>
    <t>like management decisions and operational efficiency.</t>
  </si>
  <si>
    <t xml:space="preserve">The systematic risk for Airtel is lower than the industry leading to lower sensitivity to market wide movements. </t>
  </si>
  <si>
    <t xml:space="preserve">This indicates that Airtel will be more stable as compared to its peers in case of high market fluctuation making it a </t>
  </si>
  <si>
    <t>safe investment.</t>
  </si>
  <si>
    <t>The WACC for Airtel is lower than the industry average indicating Lower debt and equity financing compared to its peers.</t>
  </si>
  <si>
    <t>Lower WACC means Airtel has a strong balance sheet and better capital allocation due to efficient financing through debt and equity.</t>
  </si>
  <si>
    <t>This provides Airtel a competitive advantage in funding future growth.</t>
  </si>
  <si>
    <t>Peer Company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</si>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</sst>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%"/>
    <numFmt numFmtId="166" formatCode="mm\-dd\-yyyy"/>
    <numFmt numFmtId="167" formatCode="m\-d\-yyyy"/>
  </numFmts>
  <fonts count="1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sz val="10"/>
      <color rgb="FF000000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FD7DC"/>
        <bgColor rgb="FF8FD7DC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00FF99"/>
        <bgColor rgb="FF00FF99"/>
      </patternFill>
    </fill>
    <fill>
      <patternFill patternType="solid">
        <fgColor rgb="FFFFCCCC"/>
        <bgColor rgb="FFFFCCCC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rgb="FF00CCFF"/>
        <bgColor rgb="FF00CCFF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6" fillId="5" borderId="1" xfId="0" applyFont="1" applyFill="1" applyBorder="1"/>
    <xf numFmtId="0" fontId="3" fillId="7" borderId="1" xfId="0" applyFont="1" applyFill="1" applyBorder="1" applyAlignment="1">
      <alignment horizontal="center"/>
    </xf>
    <xf numFmtId="10" fontId="3" fillId="7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7" fillId="0" borderId="0" xfId="0" applyFont="1"/>
    <xf numFmtId="164" fontId="6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3" fillId="8" borderId="1" xfId="0" applyFont="1" applyFill="1" applyBorder="1" applyAlignment="1">
      <alignment horizontal="left"/>
    </xf>
    <xf numFmtId="166" fontId="3" fillId="0" borderId="0" xfId="0" applyNumberFormat="1" applyFont="1" applyAlignment="1">
      <alignment horizontal="center"/>
    </xf>
    <xf numFmtId="10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9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10" borderId="1" xfId="0" applyFont="1" applyFill="1" applyBorder="1" applyAlignment="1">
      <alignment horizontal="left"/>
    </xf>
    <xf numFmtId="10" fontId="3" fillId="10" borderId="1" xfId="0" applyNumberFormat="1" applyFont="1" applyFill="1" applyBorder="1" applyAlignment="1">
      <alignment horizontal="center"/>
    </xf>
    <xf numFmtId="11" fontId="3" fillId="5" borderId="1" xfId="0" applyNumberFormat="1" applyFont="1" applyFill="1" applyBorder="1" applyAlignment="1">
      <alignment horizontal="left"/>
    </xf>
    <xf numFmtId="11" fontId="3" fillId="6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1" fontId="3" fillId="11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1" fontId="3" fillId="12" borderId="1" xfId="0" applyNumberFormat="1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0" fontId="3" fillId="13" borderId="1" xfId="0" applyFont="1" applyFill="1" applyBorder="1" applyAlignment="1">
      <alignment horizontal="left"/>
    </xf>
    <xf numFmtId="4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6" fillId="4" borderId="1" xfId="0" applyFont="1" applyFill="1" applyBorder="1" applyAlignment="1">
      <alignment horizontal="left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2" fillId="5" borderId="0" xfId="0" applyFont="1" applyFill="1"/>
    <xf numFmtId="0" fontId="10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10" fontId="3" fillId="6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14" borderId="0" xfId="0" applyFont="1" applyFill="1" applyAlignment="1">
      <alignment horizontal="left"/>
    </xf>
    <xf numFmtId="10" fontId="3" fillId="14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/>
    <xf numFmtId="10" fontId="0" fillId="0" borderId="2" xfId="0" applyNumberFormat="1" applyBorder="1"/>
    <xf numFmtId="0" fontId="0" fillId="14" borderId="0" xfId="0" applyFill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10" fontId="0" fillId="14" borderId="2" xfId="0" applyNumberFormat="1" applyFill="1" applyBorder="1"/>
    <xf numFmtId="0" fontId="3" fillId="14" borderId="0" xfId="0" applyFont="1" applyFill="1" applyAlignment="1">
      <alignment horizontal="left"/>
    </xf>
    <xf numFmtId="0" fontId="3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ill>
        <patternFill patternType="solid">
          <fgColor rgb="FFB3CEFA"/>
          <bgColor rgb="FFB3CEFA"/>
        </patternFill>
      </fill>
    </dxf>
    <dxf>
      <fill>
        <patternFill patternType="solid">
          <fgColor rgb="FFFAD9D6"/>
          <bgColor rgb="FFFAD9D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BRTI Historical Data.csv-style" pivot="0" count="3">
      <tableStyleElement type="headerRow" dxfId="8"/>
      <tableStyleElement type="firstRowStripe" dxfId="7"/>
      <tableStyleElement type="secondRowStripe" dxfId="6"/>
    </tableStyle>
    <tableStyle name="BRTI Historical Data.csv-style 2" pivot="0" count="3">
      <tableStyleElement type="headerRow" dxfId="5"/>
      <tableStyleElement type="firstRowStripe" dxfId="4"/>
      <tableStyleElement type="secondRowStripe" dxfId="3"/>
    </tableStyle>
    <tableStyle name="BRTI Historical Data.csv-style 3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IN" b="0" i="0">
                <a:solidFill>
                  <a:srgbClr val="757575"/>
                </a:solidFill>
                <a:latin typeface="+mn-lt"/>
              </a:rPr>
              <a:t>Dividend v/s Financial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Dividend (Rs)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'PART I, (A,B,C,D,E,F)'!$J$86:$J$88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'PART I, (A,B,C,D,E,F)'!$L$86:$L$88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60-4598-A3A9-C65B0EE2732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257088"/>
        <c:axId val="1076242944"/>
      </c:barChart>
      <c:catAx>
        <c:axId val="10762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Financial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6242944"/>
        <c:crosses val="autoZero"/>
        <c:auto val="1"/>
        <c:lblAlgn val="ctr"/>
        <c:lblOffset val="100"/>
        <c:noMultiLvlLbl val="1"/>
      </c:catAx>
      <c:valAx>
        <c:axId val="1076242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Dividend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62570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IN" b="0" i="0">
                <a:solidFill>
                  <a:srgbClr val="757575"/>
                </a:solidFill>
                <a:latin typeface="+mn-lt"/>
              </a:rPr>
              <a:t>Dividend Yield v/s Financial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Dividend Yield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'PART I, (A,B,C,D,E,F)'!$J$86:$J$88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'PART I, (A,B,C,D,E,F)'!$M$86:$M$88</c:f>
              <c:numCache>
                <c:formatCode>0.00%</c:formatCode>
                <c:ptCount val="3"/>
                <c:pt idx="0">
                  <c:v>0</c:v>
                </c:pt>
                <c:pt idx="1">
                  <c:v>4.3200000000000001E-3</c:v>
                </c:pt>
                <c:pt idx="2">
                  <c:v>4.5900000000000003E-3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3B-47A7-90E6-18D18FFD4127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252192"/>
        <c:axId val="1076242400"/>
      </c:barChart>
      <c:catAx>
        <c:axId val="107625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Financial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6242400"/>
        <c:crosses val="autoZero"/>
        <c:auto val="1"/>
        <c:lblAlgn val="ctr"/>
        <c:lblOffset val="100"/>
        <c:noMultiLvlLbl val="1"/>
      </c:catAx>
      <c:valAx>
        <c:axId val="107624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Dividend Yield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6252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88</xdr:row>
      <xdr:rowOff>114300</xdr:rowOff>
    </xdr:from>
    <xdr:ext cx="2828925" cy="1752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1314450</xdr:colOff>
      <xdr:row>88</xdr:row>
      <xdr:rowOff>114300</xdr:rowOff>
    </xdr:from>
    <xdr:ext cx="2971800" cy="1752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962025</xdr:colOff>
      <xdr:row>15</xdr:row>
      <xdr:rowOff>28575</xdr:rowOff>
    </xdr:from>
    <xdr:ext cx="3448050" cy="134302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41</xdr:row>
      <xdr:rowOff>47625</xdr:rowOff>
    </xdr:from>
    <xdr:ext cx="4057650" cy="18192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285750</xdr:colOff>
      <xdr:row>40</xdr:row>
      <xdr:rowOff>180975</xdr:rowOff>
    </xdr:from>
    <xdr:ext cx="2714625" cy="221932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50</xdr:row>
      <xdr:rowOff>123825</xdr:rowOff>
    </xdr:from>
    <xdr:ext cx="4181475" cy="590550"/>
    <xdr:pic>
      <xdr:nvPicPr>
        <xdr:cNvPr id="7" name="image1.png" title="Image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53</xdr:row>
      <xdr:rowOff>161925</xdr:rowOff>
    </xdr:from>
    <xdr:ext cx="6591300" cy="1647825"/>
    <xdr:pic>
      <xdr:nvPicPr>
        <xdr:cNvPr id="8" name="image9.png" title="Image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70</xdr:row>
      <xdr:rowOff>142875</xdr:rowOff>
    </xdr:from>
    <xdr:ext cx="4800600" cy="2152650"/>
    <xdr:pic>
      <xdr:nvPicPr>
        <xdr:cNvPr id="9" name="image5.png" title="Image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0</xdr:colOff>
      <xdr:row>41</xdr:row>
      <xdr:rowOff>44450</xdr:rowOff>
    </xdr:from>
    <xdr:to>
      <xdr:col>12</xdr:col>
      <xdr:colOff>196850</xdr:colOff>
      <xdr:row>50</xdr:row>
      <xdr:rowOff>69850</xdr:rowOff>
    </xdr:to>
    <xdr:pic>
      <xdr:nvPicPr>
        <xdr:cNvPr id="1025" name="image2.png">
          <a:extLst>
            <a:ext uri="{FF2B5EF4-FFF2-40B4-BE49-F238E27FC236}">
              <a16:creationId xmlns:a16="http://schemas.microsoft.com/office/drawing/2014/main" xmlns="" id="{81E30C9F-673A-4F3A-16E5-B6D900BFC4E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4100" y="8248650"/>
          <a:ext cx="4083050" cy="179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0</xdr:colOff>
      <xdr:row>41</xdr:row>
      <xdr:rowOff>44450</xdr:rowOff>
    </xdr:from>
    <xdr:to>
      <xdr:col>12</xdr:col>
      <xdr:colOff>196850</xdr:colOff>
      <xdr:row>50</xdr:row>
      <xdr:rowOff>69850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xmlns="" id="{6BAF0D69-D3D6-A2E7-096B-D1DA2EB55B5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4100" y="8248650"/>
          <a:ext cx="4083050" cy="179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0</xdr:colOff>
      <xdr:row>41</xdr:row>
      <xdr:rowOff>44450</xdr:rowOff>
    </xdr:from>
    <xdr:to>
      <xdr:col>12</xdr:col>
      <xdr:colOff>196850</xdr:colOff>
      <xdr:row>50</xdr:row>
      <xdr:rowOff>69850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xmlns="" id="{88CD05CC-9690-250B-34CA-32AA0B55166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4100" y="8248650"/>
          <a:ext cx="4083050" cy="179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0</xdr:colOff>
      <xdr:row>41</xdr:row>
      <xdr:rowOff>44450</xdr:rowOff>
    </xdr:from>
    <xdr:to>
      <xdr:col>12</xdr:col>
      <xdr:colOff>196850</xdr:colOff>
      <xdr:row>50</xdr:row>
      <xdr:rowOff>69850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83639306-881B-42B3-5B15-535B8D02FA9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4100" y="8248650"/>
          <a:ext cx="4083050" cy="179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962025</xdr:colOff>
      <xdr:row>1</xdr:row>
      <xdr:rowOff>123825</xdr:rowOff>
    </xdr:from>
    <xdr:ext cx="3905250" cy="241935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323850</xdr:colOff>
      <xdr:row>1</xdr:row>
      <xdr:rowOff>123825</xdr:rowOff>
    </xdr:from>
    <xdr:ext cx="3905250" cy="2419350"/>
    <xdr:pic>
      <xdr:nvPicPr>
        <xdr:cNvPr id="3" name="image8.png" title="Image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</xdr:colOff>
      <xdr:row>15</xdr:row>
      <xdr:rowOff>133351</xdr:rowOff>
    </xdr:from>
    <xdr:ext cx="3366135" cy="2129790"/>
    <xdr:pic>
      <xdr:nvPicPr>
        <xdr:cNvPr id="4" name="image6.png" title="Image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82665" y="2990851"/>
          <a:ext cx="3366135" cy="212979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962025</xdr:colOff>
      <xdr:row>50</xdr:row>
      <xdr:rowOff>123825</xdr:rowOff>
    </xdr:from>
    <xdr:ext cx="4181475" cy="590550"/>
    <xdr:pic>
      <xdr:nvPicPr>
        <xdr:cNvPr id="7" name="image1.png" title="Image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21065" y="10159365"/>
          <a:ext cx="418147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460375</xdr:colOff>
      <xdr:row>31</xdr:row>
      <xdr:rowOff>60325</xdr:rowOff>
    </xdr:from>
    <xdr:ext cx="6591300" cy="1647825"/>
    <xdr:pic>
      <xdr:nvPicPr>
        <xdr:cNvPr id="8" name="image9.png" title="Image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51825" y="5724525"/>
          <a:ext cx="6591300" cy="16478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523875</xdr:colOff>
      <xdr:row>17</xdr:row>
      <xdr:rowOff>9525</xdr:rowOff>
    </xdr:from>
    <xdr:ext cx="3448050" cy="134302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452725" y="3451225"/>
          <a:ext cx="3448050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384175</xdr:colOff>
      <xdr:row>49</xdr:row>
      <xdr:rowOff>92075</xdr:rowOff>
    </xdr:from>
    <xdr:ext cx="4057650" cy="18192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13025" y="8613775"/>
          <a:ext cx="4057650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765175</xdr:colOff>
      <xdr:row>46</xdr:row>
      <xdr:rowOff>73025</xdr:rowOff>
    </xdr:from>
    <xdr:ext cx="4181475" cy="590550"/>
    <xdr:pic>
      <xdr:nvPicPr>
        <xdr:cNvPr id="7" name="image1.png" title="Image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58175" y="8118475"/>
          <a:ext cx="418147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790575</xdr:colOff>
      <xdr:row>50</xdr:row>
      <xdr:rowOff>149225</xdr:rowOff>
    </xdr:from>
    <xdr:ext cx="6591300" cy="1647825"/>
    <xdr:pic>
      <xdr:nvPicPr>
        <xdr:cNvPr id="8" name="image9.png" title="Image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283575" y="8829675"/>
          <a:ext cx="6591300" cy="16478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22225</xdr:colOff>
      <xdr:row>15</xdr:row>
      <xdr:rowOff>60325</xdr:rowOff>
    </xdr:from>
    <xdr:ext cx="3448050" cy="1343025"/>
    <xdr:pic>
      <xdr:nvPicPr>
        <xdr:cNvPr id="20" name="image4.png" title="Image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77425" y="2466975"/>
          <a:ext cx="3448050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155575</xdr:colOff>
      <xdr:row>56</xdr:row>
      <xdr:rowOff>79375</xdr:rowOff>
    </xdr:from>
    <xdr:ext cx="4057650" cy="1819275"/>
    <xdr:pic>
      <xdr:nvPicPr>
        <xdr:cNvPr id="21" name="image2.png" title="Image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084425" y="8994775"/>
          <a:ext cx="4057650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3175</xdr:colOff>
      <xdr:row>45</xdr:row>
      <xdr:rowOff>15875</xdr:rowOff>
    </xdr:from>
    <xdr:ext cx="4181475" cy="590550"/>
    <xdr:pic>
      <xdr:nvPicPr>
        <xdr:cNvPr id="23" name="image1.png" title="Image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78825" y="7185025"/>
          <a:ext cx="418147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790575</xdr:colOff>
      <xdr:row>51</xdr:row>
      <xdr:rowOff>53975</xdr:rowOff>
    </xdr:from>
    <xdr:ext cx="6591300" cy="1647825"/>
    <xdr:pic>
      <xdr:nvPicPr>
        <xdr:cNvPr id="24" name="image9.png" title="Image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283575" y="8175625"/>
          <a:ext cx="6591300" cy="16478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N10:Q16">
  <tableColumns count="4">
    <tableColumn id="1" name="Financial Year"/>
    <tableColumn id="2" name="2021"/>
    <tableColumn id="3" name="2022"/>
    <tableColumn id="4" name="2023"/>
  </tableColumns>
  <tableStyleInfo name="BRTI Historical Data.csv-style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J85:M89">
  <tableColumns count="4">
    <tableColumn id="1" name="Financial Year"/>
    <tableColumn id="2" name="Price of the stock (Rs)"/>
    <tableColumn id="3" name="Dividend (Rs)"/>
    <tableColumn id="4" name="Dividend Yield"/>
  </tableColumns>
  <tableStyleInfo name="BRTI Historical Data.csv-style 3" showFirstColumn="1" showLastColumn="1" showRowStripes="1" showColumnStripes="0"/>
</table>
</file>

<file path=xl/tables/table3.xml><?xml version="1.0" encoding="utf-8"?>
<table xmlns="http://schemas.openxmlformats.org/spreadsheetml/2006/main" id="2" name="Table_2" displayName="Table_2" ref="J25:N41">
  <tableColumns count="5">
    <tableColumn id="1" name="Year"/>
    <tableColumn id="2" name="2021"/>
    <tableColumn id="3" name="2022"/>
    <tableColumn id="4" name="2023"/>
    <tableColumn id="5" name="2024"/>
  </tableColumns>
  <tableStyleInfo name="BRTI Historical Data.csv-style 2" showFirstColumn="1" showLastColumn="1" showRowStripes="1" showColumnStripes="0"/>
</table>
</file>

<file path=xl/tables/table4.xml><?xml version="1.0" encoding="utf-8"?>
<table xmlns="http://schemas.openxmlformats.org/spreadsheetml/2006/main" id="4" name="Table_15" displayName="Table_15" ref="N10:Q16">
  <tableColumns count="4">
    <tableColumn id="1" name="Financial Year"/>
    <tableColumn id="2" name="2021"/>
    <tableColumn id="3" name="2022"/>
    <tableColumn id="4" name="2023"/>
  </tableColumns>
  <tableStyleInfo name="BRTI Historical Data.csv-style" showFirstColumn="1" showLastColumn="1" showRowStripes="1" showColumnStripes="0"/>
</table>
</file>

<file path=xl/tables/table5.xml><?xml version="1.0" encoding="utf-8"?>
<table xmlns="http://schemas.openxmlformats.org/spreadsheetml/2006/main" id="7" name="Table_18" displayName="Table_18" ref="N10:Q16">
  <tableColumns count="4">
    <tableColumn id="1" name="Financial Year"/>
    <tableColumn id="2" name="2021"/>
    <tableColumn id="3" name="2022"/>
    <tableColumn id="4" name="2023"/>
  </tableColumns>
  <tableStyleInfo name="BRTI Historical Data.csv-style" showFirstColumn="1" showLastColumn="1" showRowStripes="1" showColumnStripes="0"/>
</table>
</file>

<file path=xl/tables/table6.xml><?xml version="1.0" encoding="utf-8"?>
<table xmlns="http://schemas.openxmlformats.org/spreadsheetml/2006/main" id="16" name="Table_117" displayName="Table_117" ref="N10:Q16">
  <tableColumns count="4">
    <tableColumn id="1" name="Financial Year"/>
    <tableColumn id="2" name="2021"/>
    <tableColumn id="3" name="2022"/>
    <tableColumn id="4" name="2023"/>
  </tableColumns>
  <tableStyleInfo name="BRTI Historical Data.csv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>
      <selection activeCell="B13" sqref="B13"/>
    </sheetView>
  </sheetViews>
  <sheetFormatPr defaultColWidth="12.6640625" defaultRowHeight="15" customHeight="1"/>
  <cols>
    <col min="1" max="1" width="14.6640625" customWidth="1"/>
    <col min="2" max="2" width="15.33203125" customWidth="1"/>
    <col min="3" max="6" width="12.6640625" customWidth="1"/>
  </cols>
  <sheetData>
    <row r="1" spans="1:2" ht="13.2">
      <c r="A1" s="1" t="s">
        <v>578</v>
      </c>
      <c r="B1" s="1" t="s">
        <v>0</v>
      </c>
    </row>
    <row r="2" spans="1:2" ht="13.2">
      <c r="A2" s="2" t="s">
        <v>545</v>
      </c>
      <c r="B2" s="2" t="s">
        <v>1</v>
      </c>
    </row>
    <row r="3" spans="1:2" ht="13.2">
      <c r="A3" s="2" t="s">
        <v>2</v>
      </c>
      <c r="B3" s="2" t="s">
        <v>3</v>
      </c>
    </row>
    <row r="4" spans="1:2" ht="13.2">
      <c r="A4" s="2" t="s">
        <v>546</v>
      </c>
      <c r="B4" s="2" t="s">
        <v>4</v>
      </c>
    </row>
    <row r="5" spans="1:2" ht="13.2">
      <c r="A5" s="2" t="s">
        <v>5</v>
      </c>
      <c r="B5" s="2" t="s">
        <v>6</v>
      </c>
    </row>
    <row r="6" spans="1:2" ht="13.2">
      <c r="A6" s="2" t="s">
        <v>547</v>
      </c>
      <c r="B6" s="2" t="s">
        <v>7</v>
      </c>
    </row>
    <row r="7" spans="1:2" ht="13.2">
      <c r="A7" s="2" t="s">
        <v>548</v>
      </c>
      <c r="B7" s="2" t="s">
        <v>8</v>
      </c>
    </row>
    <row r="8" spans="1:2" ht="13.2">
      <c r="A8" s="2"/>
    </row>
    <row r="9" spans="1:2" ht="13.2">
      <c r="A9" s="2"/>
    </row>
    <row r="10" spans="1:2" ht="13.2">
      <c r="A10" s="2"/>
    </row>
    <row r="11" spans="1:2" ht="13.2">
      <c r="A11" s="2"/>
    </row>
    <row r="12" spans="1:2" ht="13.2">
      <c r="A12" s="2"/>
    </row>
    <row r="13" spans="1:2" ht="13.2">
      <c r="A13" s="2"/>
    </row>
    <row r="14" spans="1:2" ht="13.2">
      <c r="A14" s="2"/>
    </row>
    <row r="15" spans="1:2" ht="13.2">
      <c r="A15" s="2"/>
    </row>
    <row r="16" spans="1:2" ht="13.2">
      <c r="A16" s="2"/>
    </row>
    <row r="17" spans="1:1" ht="13.2">
      <c r="A17" s="2"/>
    </row>
    <row r="18" spans="1:1" ht="13.2">
      <c r="A18" s="2"/>
    </row>
    <row r="19" spans="1:1" ht="13.2">
      <c r="A19" s="2"/>
    </row>
    <row r="20" spans="1:1" ht="13.2">
      <c r="A20" s="2"/>
    </row>
    <row r="21" spans="1:1" ht="15.75" customHeight="1">
      <c r="A21" s="2"/>
    </row>
    <row r="22" spans="1:1" ht="15.75" customHeight="1">
      <c r="A22" s="2"/>
    </row>
    <row r="23" spans="1:1" ht="15.75" customHeight="1">
      <c r="A23" s="2"/>
    </row>
    <row r="24" spans="1:1" ht="15.75" customHeight="1">
      <c r="A24" s="2"/>
    </row>
    <row r="25" spans="1:1" ht="15.75" customHeight="1">
      <c r="A25" s="2"/>
    </row>
    <row r="26" spans="1:1" ht="15.75" customHeight="1">
      <c r="A26" s="2"/>
    </row>
    <row r="27" spans="1:1" ht="15.75" customHeight="1">
      <c r="A27" s="2"/>
    </row>
    <row r="28" spans="1:1" ht="15.75" customHeight="1">
      <c r="A28" s="2"/>
    </row>
    <row r="29" spans="1:1" ht="15.75" customHeight="1">
      <c r="A29" s="2"/>
    </row>
    <row r="30" spans="1:1" ht="15.75" customHeight="1">
      <c r="A30" s="2"/>
    </row>
    <row r="31" spans="1:1" ht="15.75" customHeight="1">
      <c r="A31" s="2"/>
    </row>
    <row r="32" spans="1:1" ht="15.75" customHeight="1">
      <c r="A32" s="2"/>
    </row>
    <row r="33" spans="1:1" ht="15.75" customHeight="1">
      <c r="A33" s="2"/>
    </row>
    <row r="34" spans="1:1" ht="15.75" customHeight="1">
      <c r="A34" s="2"/>
    </row>
    <row r="35" spans="1:1" ht="15.75" customHeight="1">
      <c r="A35" s="2"/>
    </row>
    <row r="36" spans="1:1" ht="15.75" customHeight="1">
      <c r="A36" s="2"/>
    </row>
    <row r="37" spans="1:1" ht="15.75" customHeight="1">
      <c r="A37" s="2"/>
    </row>
    <row r="38" spans="1:1" ht="15.75" customHeight="1">
      <c r="A38" s="2"/>
    </row>
    <row r="39" spans="1:1" ht="15.75" customHeight="1">
      <c r="A39" s="2"/>
    </row>
    <row r="40" spans="1:1" ht="15.75" customHeight="1">
      <c r="A40" s="2"/>
    </row>
    <row r="41" spans="1:1" ht="15.75" customHeight="1">
      <c r="A41" s="2"/>
    </row>
    <row r="42" spans="1:1" ht="15.75" customHeight="1">
      <c r="A42" s="2"/>
    </row>
    <row r="43" spans="1:1" ht="15.75" customHeight="1">
      <c r="A43" s="2"/>
    </row>
    <row r="44" spans="1:1" ht="15.75" customHeight="1">
      <c r="A44" s="2"/>
    </row>
    <row r="45" spans="1:1" ht="15.75" customHeight="1">
      <c r="A45" s="2"/>
    </row>
    <row r="46" spans="1:1" ht="15.75" customHeight="1">
      <c r="A46" s="2"/>
    </row>
    <row r="47" spans="1:1" ht="15.75" customHeight="1">
      <c r="A47" s="2"/>
    </row>
    <row r="48" spans="1:1" ht="15.75" customHeight="1">
      <c r="A48" s="2"/>
    </row>
    <row r="49" spans="1:1" ht="15.75" customHeight="1">
      <c r="A49" s="2"/>
    </row>
    <row r="50" spans="1:1" ht="15.75" customHeight="1">
      <c r="A50" s="2"/>
    </row>
    <row r="51" spans="1:1" ht="15.75" customHeight="1">
      <c r="A51" s="2"/>
    </row>
    <row r="52" spans="1:1" ht="15.75" customHeight="1">
      <c r="A52" s="2"/>
    </row>
    <row r="53" spans="1:1" ht="15.75" customHeight="1">
      <c r="A53" s="2"/>
    </row>
    <row r="54" spans="1:1" ht="15.75" customHeight="1">
      <c r="A54" s="2"/>
    </row>
    <row r="55" spans="1:1" ht="15.75" customHeight="1">
      <c r="A55" s="2"/>
    </row>
    <row r="56" spans="1:1" ht="15.75" customHeight="1">
      <c r="A56" s="2"/>
    </row>
    <row r="57" spans="1:1" ht="15.75" customHeight="1">
      <c r="A57" s="2"/>
    </row>
    <row r="58" spans="1:1" ht="15.75" customHeight="1">
      <c r="A58" s="2"/>
    </row>
    <row r="59" spans="1:1" ht="15.75" customHeight="1">
      <c r="A59" s="2"/>
    </row>
    <row r="60" spans="1:1" ht="15.75" customHeight="1">
      <c r="A60" s="2"/>
    </row>
    <row r="61" spans="1:1" ht="15.75" customHeight="1">
      <c r="A61" s="2"/>
    </row>
    <row r="62" spans="1:1" ht="15.75" customHeight="1">
      <c r="A62" s="2"/>
    </row>
    <row r="63" spans="1:1" ht="15.75" customHeight="1">
      <c r="A63" s="2"/>
    </row>
    <row r="64" spans="1:1" ht="15.75" customHeight="1">
      <c r="A64" s="2"/>
    </row>
    <row r="65" spans="1:1" ht="15.75" customHeight="1">
      <c r="A65" s="2"/>
    </row>
    <row r="66" spans="1:1" ht="15.75" customHeight="1">
      <c r="A66" s="2"/>
    </row>
    <row r="67" spans="1:1" ht="15.75" customHeight="1">
      <c r="A67" s="2"/>
    </row>
    <row r="68" spans="1:1" ht="15.75" customHeight="1">
      <c r="A68" s="2"/>
    </row>
    <row r="69" spans="1:1" ht="15.75" customHeight="1">
      <c r="A69" s="2"/>
    </row>
    <row r="70" spans="1:1" ht="15.75" customHeight="1">
      <c r="A70" s="2"/>
    </row>
    <row r="71" spans="1:1" ht="15.75" customHeight="1">
      <c r="A71" s="2"/>
    </row>
    <row r="72" spans="1:1" ht="15.75" customHeight="1">
      <c r="A72" s="2"/>
    </row>
    <row r="73" spans="1:1" ht="15.75" customHeight="1">
      <c r="A73" s="2"/>
    </row>
    <row r="74" spans="1:1" ht="15.75" customHeight="1">
      <c r="A74" s="2"/>
    </row>
    <row r="75" spans="1:1" ht="15.75" customHeight="1">
      <c r="A75" s="2"/>
    </row>
    <row r="76" spans="1:1" ht="15.75" customHeight="1">
      <c r="A76" s="2"/>
    </row>
    <row r="77" spans="1:1" ht="15.75" customHeight="1">
      <c r="A77" s="2"/>
    </row>
    <row r="78" spans="1:1" ht="15.75" customHeight="1">
      <c r="A78" s="2"/>
    </row>
    <row r="79" spans="1:1" ht="15.75" customHeight="1">
      <c r="A79" s="2"/>
    </row>
    <row r="80" spans="1:1" ht="15.75" customHeight="1">
      <c r="A80" s="2"/>
    </row>
    <row r="81" spans="1:1" ht="15.75" customHeight="1">
      <c r="A81" s="2"/>
    </row>
    <row r="82" spans="1:1" ht="15.75" customHeight="1">
      <c r="A82" s="2"/>
    </row>
    <row r="83" spans="1:1" ht="15.75" customHeight="1">
      <c r="A83" s="2"/>
    </row>
    <row r="84" spans="1:1" ht="15.75" customHeight="1">
      <c r="A84" s="2"/>
    </row>
    <row r="85" spans="1:1" ht="15.75" customHeight="1">
      <c r="A85" s="2"/>
    </row>
    <row r="86" spans="1:1" ht="15.75" customHeight="1">
      <c r="A86" s="2"/>
    </row>
    <row r="87" spans="1:1" ht="15.75" customHeight="1">
      <c r="A87" s="2"/>
    </row>
    <row r="88" spans="1:1" ht="15.75" customHeight="1">
      <c r="A88" s="2"/>
    </row>
    <row r="89" spans="1:1" ht="15.75" customHeight="1">
      <c r="A89" s="2"/>
    </row>
    <row r="90" spans="1:1" ht="15.75" customHeight="1">
      <c r="A90" s="2"/>
    </row>
    <row r="91" spans="1:1" ht="15.75" customHeight="1">
      <c r="A91" s="2"/>
    </row>
    <row r="92" spans="1:1" ht="15.75" customHeight="1">
      <c r="A92" s="2"/>
    </row>
    <row r="93" spans="1:1" ht="15.75" customHeight="1">
      <c r="A93" s="2"/>
    </row>
    <row r="94" spans="1:1" ht="15.75" customHeight="1">
      <c r="A94" s="2"/>
    </row>
    <row r="95" spans="1:1" ht="15.75" customHeight="1">
      <c r="A95" s="2"/>
    </row>
    <row r="96" spans="1:1" ht="15.75" customHeight="1">
      <c r="A96" s="2"/>
    </row>
    <row r="97" spans="1:1" ht="15.75" customHeight="1">
      <c r="A97" s="2"/>
    </row>
    <row r="98" spans="1:1" ht="15.75" customHeight="1">
      <c r="A98" s="2"/>
    </row>
    <row r="99" spans="1:1" ht="15.75" customHeight="1">
      <c r="A99" s="2"/>
    </row>
    <row r="100" spans="1:1" ht="15.75" customHeight="1">
      <c r="A100" s="2"/>
    </row>
    <row r="101" spans="1:1" ht="15.75" customHeight="1">
      <c r="A101" s="2"/>
    </row>
    <row r="102" spans="1:1" ht="15.75" customHeight="1">
      <c r="A102" s="2"/>
    </row>
    <row r="103" spans="1:1" ht="15.75" customHeight="1">
      <c r="A103" s="2"/>
    </row>
    <row r="104" spans="1:1" ht="15.75" customHeight="1">
      <c r="A104" s="2"/>
    </row>
    <row r="105" spans="1:1" ht="15.75" customHeight="1">
      <c r="A105" s="2"/>
    </row>
    <row r="106" spans="1:1" ht="15.75" customHeight="1">
      <c r="A106" s="2"/>
    </row>
    <row r="107" spans="1:1" ht="15.75" customHeight="1">
      <c r="A107" s="2"/>
    </row>
    <row r="108" spans="1:1" ht="15.75" customHeight="1">
      <c r="A108" s="2"/>
    </row>
    <row r="109" spans="1:1" ht="15.75" customHeight="1">
      <c r="A109" s="2"/>
    </row>
    <row r="110" spans="1:1" ht="15.75" customHeight="1">
      <c r="A110" s="2"/>
    </row>
    <row r="111" spans="1:1" ht="15.75" customHeight="1">
      <c r="A111" s="2"/>
    </row>
    <row r="112" spans="1:1" ht="15.75" customHeight="1">
      <c r="A112" s="2"/>
    </row>
    <row r="113" spans="1:1" ht="15.75" customHeight="1">
      <c r="A113" s="2"/>
    </row>
    <row r="114" spans="1:1" ht="15.75" customHeight="1">
      <c r="A114" s="2"/>
    </row>
    <row r="115" spans="1:1" ht="15.75" customHeight="1">
      <c r="A115" s="2"/>
    </row>
    <row r="116" spans="1:1" ht="15.75" customHeight="1">
      <c r="A116" s="2"/>
    </row>
    <row r="117" spans="1:1" ht="15.75" customHeight="1">
      <c r="A117" s="2"/>
    </row>
    <row r="118" spans="1:1" ht="15.75" customHeight="1">
      <c r="A118" s="2"/>
    </row>
    <row r="119" spans="1:1" ht="15.75" customHeight="1">
      <c r="A119" s="2"/>
    </row>
    <row r="120" spans="1:1" ht="15.75" customHeight="1">
      <c r="A120" s="2"/>
    </row>
    <row r="121" spans="1:1" ht="15.75" customHeight="1">
      <c r="A121" s="2"/>
    </row>
    <row r="122" spans="1:1" ht="15.75" customHeight="1">
      <c r="A122" s="2"/>
    </row>
    <row r="123" spans="1:1" ht="15.75" customHeight="1">
      <c r="A123" s="2"/>
    </row>
    <row r="124" spans="1:1" ht="15.75" customHeight="1">
      <c r="A124" s="2"/>
    </row>
    <row r="125" spans="1:1" ht="15.75" customHeight="1">
      <c r="A125" s="2"/>
    </row>
    <row r="126" spans="1:1" ht="15.75" customHeight="1">
      <c r="A126" s="2"/>
    </row>
    <row r="127" spans="1:1" ht="15.75" customHeight="1">
      <c r="A127" s="2"/>
    </row>
    <row r="128" spans="1:1" ht="15.75" customHeight="1">
      <c r="A128" s="2"/>
    </row>
    <row r="129" spans="1:1" ht="15.75" customHeight="1">
      <c r="A129" s="2"/>
    </row>
    <row r="130" spans="1:1" ht="15.75" customHeight="1">
      <c r="A130" s="2"/>
    </row>
    <row r="131" spans="1:1" ht="15.75" customHeight="1">
      <c r="A131" s="2"/>
    </row>
    <row r="132" spans="1:1" ht="15.75" customHeight="1">
      <c r="A132" s="2"/>
    </row>
    <row r="133" spans="1:1" ht="15.75" customHeight="1">
      <c r="A133" s="2"/>
    </row>
    <row r="134" spans="1:1" ht="15.75" customHeight="1">
      <c r="A134" s="2"/>
    </row>
    <row r="135" spans="1:1" ht="15.75" customHeight="1">
      <c r="A135" s="2"/>
    </row>
    <row r="136" spans="1:1" ht="15.75" customHeight="1">
      <c r="A136" s="2"/>
    </row>
    <row r="137" spans="1:1" ht="15.75" customHeight="1">
      <c r="A137" s="2"/>
    </row>
    <row r="138" spans="1:1" ht="15.75" customHeight="1">
      <c r="A138" s="2"/>
    </row>
    <row r="139" spans="1:1" ht="15.75" customHeight="1">
      <c r="A139" s="2"/>
    </row>
    <row r="140" spans="1:1" ht="15.75" customHeight="1">
      <c r="A140" s="2"/>
    </row>
    <row r="141" spans="1:1" ht="15.75" customHeight="1">
      <c r="A141" s="2"/>
    </row>
    <row r="142" spans="1:1" ht="15.75" customHeight="1">
      <c r="A142" s="2"/>
    </row>
    <row r="143" spans="1:1" ht="15.75" customHeight="1">
      <c r="A143" s="2"/>
    </row>
    <row r="144" spans="1:1" ht="15.75" customHeight="1">
      <c r="A144" s="2"/>
    </row>
    <row r="145" spans="1:1" ht="15.75" customHeight="1">
      <c r="A145" s="2"/>
    </row>
    <row r="146" spans="1:1" ht="15.75" customHeight="1">
      <c r="A146" s="2"/>
    </row>
    <row r="147" spans="1:1" ht="15.75" customHeight="1">
      <c r="A147" s="2"/>
    </row>
    <row r="148" spans="1:1" ht="15.75" customHeight="1">
      <c r="A148" s="2"/>
    </row>
    <row r="149" spans="1:1" ht="15.75" customHeight="1">
      <c r="A149" s="2"/>
    </row>
    <row r="150" spans="1:1" ht="15.75" customHeight="1">
      <c r="A150" s="2"/>
    </row>
    <row r="151" spans="1:1" ht="15.75" customHeight="1">
      <c r="A151" s="2"/>
    </row>
    <row r="152" spans="1:1" ht="15.75" customHeight="1">
      <c r="A152" s="2"/>
    </row>
    <row r="153" spans="1:1" ht="15.75" customHeight="1">
      <c r="A153" s="2"/>
    </row>
    <row r="154" spans="1:1" ht="15.75" customHeight="1">
      <c r="A154" s="2"/>
    </row>
    <row r="155" spans="1:1" ht="15.75" customHeight="1">
      <c r="A155" s="2"/>
    </row>
    <row r="156" spans="1:1" ht="15.75" customHeight="1">
      <c r="A156" s="2"/>
    </row>
    <row r="157" spans="1:1" ht="15.75" customHeight="1">
      <c r="A157" s="2"/>
    </row>
    <row r="158" spans="1:1" ht="15.75" customHeight="1">
      <c r="A158" s="2"/>
    </row>
    <row r="159" spans="1:1" ht="15.75" customHeight="1">
      <c r="A159" s="2"/>
    </row>
    <row r="160" spans="1:1" ht="15.75" customHeight="1">
      <c r="A160" s="2"/>
    </row>
    <row r="161" spans="1:1" ht="15.75" customHeight="1">
      <c r="A161" s="2"/>
    </row>
    <row r="162" spans="1:1" ht="15.75" customHeight="1">
      <c r="A162" s="2"/>
    </row>
    <row r="163" spans="1:1" ht="15.75" customHeight="1">
      <c r="A163" s="2"/>
    </row>
    <row r="164" spans="1:1" ht="15.75" customHeight="1">
      <c r="A164" s="2"/>
    </row>
    <row r="165" spans="1:1" ht="15.75" customHeight="1">
      <c r="A165" s="2"/>
    </row>
    <row r="166" spans="1:1" ht="15.75" customHeight="1">
      <c r="A166" s="2"/>
    </row>
    <row r="167" spans="1:1" ht="15.75" customHeight="1">
      <c r="A167" s="2"/>
    </row>
    <row r="168" spans="1:1" ht="15.75" customHeight="1">
      <c r="A168" s="2"/>
    </row>
    <row r="169" spans="1:1" ht="15.75" customHeight="1">
      <c r="A169" s="2"/>
    </row>
    <row r="170" spans="1:1" ht="15.75" customHeight="1">
      <c r="A170" s="2"/>
    </row>
    <row r="171" spans="1:1" ht="15.75" customHeight="1">
      <c r="A171" s="2"/>
    </row>
    <row r="172" spans="1:1" ht="15.75" customHeight="1">
      <c r="A172" s="2"/>
    </row>
    <row r="173" spans="1:1" ht="15.75" customHeight="1">
      <c r="A173" s="2"/>
    </row>
    <row r="174" spans="1:1" ht="15.75" customHeight="1">
      <c r="A174" s="2"/>
    </row>
    <row r="175" spans="1:1" ht="15.75" customHeight="1">
      <c r="A175" s="2"/>
    </row>
    <row r="176" spans="1:1" ht="15.75" customHeight="1">
      <c r="A176" s="2"/>
    </row>
    <row r="177" spans="1:1" ht="15.75" customHeight="1">
      <c r="A177" s="2"/>
    </row>
    <row r="178" spans="1:1" ht="15.75" customHeight="1">
      <c r="A178" s="2"/>
    </row>
    <row r="179" spans="1:1" ht="15.75" customHeight="1">
      <c r="A179" s="2"/>
    </row>
    <row r="180" spans="1:1" ht="15.75" customHeight="1">
      <c r="A180" s="2"/>
    </row>
    <row r="181" spans="1:1" ht="15.75" customHeight="1">
      <c r="A181" s="2"/>
    </row>
    <row r="182" spans="1:1" ht="15.75" customHeight="1">
      <c r="A182" s="2"/>
    </row>
    <row r="183" spans="1:1" ht="15.75" customHeight="1">
      <c r="A183" s="2"/>
    </row>
    <row r="184" spans="1:1" ht="15.75" customHeight="1">
      <c r="A184" s="2"/>
    </row>
    <row r="185" spans="1:1" ht="15.75" customHeight="1">
      <c r="A185" s="2"/>
    </row>
    <row r="186" spans="1:1" ht="15.75" customHeight="1">
      <c r="A186" s="2"/>
    </row>
    <row r="187" spans="1:1" ht="15.75" customHeight="1">
      <c r="A187" s="2"/>
    </row>
    <row r="188" spans="1:1" ht="15.75" customHeight="1">
      <c r="A188" s="2"/>
    </row>
    <row r="189" spans="1:1" ht="15.75" customHeight="1">
      <c r="A189" s="2"/>
    </row>
    <row r="190" spans="1:1" ht="15.75" customHeight="1">
      <c r="A190" s="2"/>
    </row>
    <row r="191" spans="1:1" ht="15.75" customHeight="1">
      <c r="A191" s="2"/>
    </row>
    <row r="192" spans="1:1" ht="15.75" customHeight="1">
      <c r="A192" s="2"/>
    </row>
    <row r="193" spans="1:1" ht="15.75" customHeight="1">
      <c r="A193" s="2"/>
    </row>
    <row r="194" spans="1:1" ht="15.75" customHeight="1">
      <c r="A194" s="2"/>
    </row>
    <row r="195" spans="1:1" ht="15.75" customHeight="1">
      <c r="A195" s="2"/>
    </row>
    <row r="196" spans="1:1" ht="15.75" customHeight="1">
      <c r="A196" s="2"/>
    </row>
    <row r="197" spans="1:1" ht="15.75" customHeight="1">
      <c r="A197" s="2"/>
    </row>
    <row r="198" spans="1:1" ht="15.75" customHeight="1">
      <c r="A198" s="2"/>
    </row>
    <row r="199" spans="1:1" ht="15.75" customHeight="1">
      <c r="A199" s="2"/>
    </row>
    <row r="200" spans="1:1" ht="15.75" customHeight="1">
      <c r="A200" s="2"/>
    </row>
    <row r="201" spans="1:1" ht="15.75" customHeight="1">
      <c r="A201" s="2"/>
    </row>
    <row r="202" spans="1:1" ht="15.75" customHeight="1">
      <c r="A202" s="2"/>
    </row>
    <row r="203" spans="1:1" ht="15.75" customHeight="1">
      <c r="A203" s="2"/>
    </row>
    <row r="204" spans="1:1" ht="15.75" customHeight="1">
      <c r="A204" s="2"/>
    </row>
    <row r="205" spans="1:1" ht="15.75" customHeight="1">
      <c r="A205" s="2"/>
    </row>
    <row r="206" spans="1:1" ht="15.75" customHeight="1">
      <c r="A206" s="2"/>
    </row>
    <row r="207" spans="1:1" ht="15.75" customHeight="1">
      <c r="A207" s="2"/>
    </row>
    <row r="208" spans="1:1" ht="15.75" customHeight="1">
      <c r="A208" s="2"/>
    </row>
    <row r="209" spans="1:1" ht="15.75" customHeight="1">
      <c r="A209" s="2"/>
    </row>
    <row r="210" spans="1:1" ht="15.75" customHeight="1">
      <c r="A210" s="2"/>
    </row>
    <row r="211" spans="1:1" ht="15.75" customHeight="1">
      <c r="A211" s="2"/>
    </row>
    <row r="212" spans="1:1" ht="15.75" customHeight="1">
      <c r="A212" s="2"/>
    </row>
    <row r="213" spans="1:1" ht="15.75" customHeight="1">
      <c r="A213" s="2"/>
    </row>
    <row r="214" spans="1:1" ht="15.75" customHeight="1">
      <c r="A214" s="2"/>
    </row>
    <row r="215" spans="1:1" ht="15.75" customHeight="1">
      <c r="A215" s="2"/>
    </row>
    <row r="216" spans="1:1" ht="15.75" customHeight="1">
      <c r="A216" s="2"/>
    </row>
    <row r="217" spans="1:1" ht="15.75" customHeight="1">
      <c r="A217" s="2"/>
    </row>
    <row r="218" spans="1:1" ht="15.75" customHeight="1">
      <c r="A218" s="2"/>
    </row>
    <row r="219" spans="1:1" ht="15.75" customHeight="1">
      <c r="A219" s="2"/>
    </row>
    <row r="220" spans="1:1" ht="15.75" customHeight="1">
      <c r="A220" s="2"/>
    </row>
    <row r="221" spans="1:1" ht="15.75" customHeight="1">
      <c r="A221" s="2"/>
    </row>
    <row r="222" spans="1:1" ht="15.75" customHeight="1">
      <c r="A222" s="2"/>
    </row>
    <row r="223" spans="1:1" ht="15.75" customHeight="1">
      <c r="A223" s="2"/>
    </row>
    <row r="224" spans="1:1" ht="15.75" customHeight="1">
      <c r="A224" s="2"/>
    </row>
    <row r="225" spans="1:1" ht="15.75" customHeight="1">
      <c r="A225" s="2"/>
    </row>
    <row r="226" spans="1:1" ht="15.75" customHeight="1">
      <c r="A226" s="2"/>
    </row>
    <row r="227" spans="1:1" ht="15.75" customHeight="1">
      <c r="A227" s="2"/>
    </row>
    <row r="228" spans="1:1" ht="15.75" customHeight="1">
      <c r="A228" s="2"/>
    </row>
    <row r="229" spans="1:1" ht="15.75" customHeight="1">
      <c r="A229" s="2"/>
    </row>
    <row r="230" spans="1:1" ht="15.75" customHeight="1">
      <c r="A230" s="2"/>
    </row>
    <row r="231" spans="1:1" ht="15.75" customHeight="1">
      <c r="A231" s="2"/>
    </row>
    <row r="232" spans="1:1" ht="15.75" customHeight="1">
      <c r="A232" s="2"/>
    </row>
    <row r="233" spans="1:1" ht="15.75" customHeight="1">
      <c r="A233" s="2"/>
    </row>
    <row r="234" spans="1:1" ht="15.75" customHeight="1">
      <c r="A234" s="2"/>
    </row>
    <row r="235" spans="1:1" ht="15.75" customHeight="1">
      <c r="A235" s="2"/>
    </row>
    <row r="236" spans="1:1" ht="15.75" customHeight="1">
      <c r="A236" s="2"/>
    </row>
    <row r="237" spans="1:1" ht="15.75" customHeight="1">
      <c r="A237" s="2"/>
    </row>
    <row r="238" spans="1:1" ht="15.75" customHeight="1">
      <c r="A238" s="2"/>
    </row>
    <row r="239" spans="1:1" ht="15.75" customHeight="1">
      <c r="A239" s="2"/>
    </row>
    <row r="240" spans="1:1" ht="15.75" customHeight="1">
      <c r="A240" s="2"/>
    </row>
    <row r="241" spans="1:1" ht="15.75" customHeight="1">
      <c r="A241" s="2"/>
    </row>
    <row r="242" spans="1:1" ht="15.75" customHeight="1">
      <c r="A242" s="2"/>
    </row>
    <row r="243" spans="1:1" ht="15.75" customHeight="1">
      <c r="A243" s="2"/>
    </row>
    <row r="244" spans="1:1" ht="15.75" customHeight="1">
      <c r="A244" s="2"/>
    </row>
    <row r="245" spans="1:1" ht="15.75" customHeight="1">
      <c r="A245" s="2"/>
    </row>
    <row r="246" spans="1:1" ht="15.75" customHeight="1">
      <c r="A246" s="2"/>
    </row>
    <row r="247" spans="1:1" ht="15.75" customHeight="1">
      <c r="A247" s="2"/>
    </row>
    <row r="248" spans="1:1" ht="15.75" customHeight="1">
      <c r="A248" s="2"/>
    </row>
    <row r="249" spans="1:1" ht="15.75" customHeight="1">
      <c r="A249" s="2"/>
    </row>
    <row r="250" spans="1:1" ht="15.75" customHeight="1">
      <c r="A250" s="2"/>
    </row>
    <row r="251" spans="1:1" ht="15.75" customHeight="1">
      <c r="A251" s="2"/>
    </row>
    <row r="252" spans="1:1" ht="15.75" customHeight="1">
      <c r="A252" s="2"/>
    </row>
    <row r="253" spans="1:1" ht="15.75" customHeight="1">
      <c r="A253" s="2"/>
    </row>
    <row r="254" spans="1:1" ht="15.75" customHeight="1">
      <c r="A254" s="2"/>
    </row>
    <row r="255" spans="1:1" ht="15.75" customHeight="1">
      <c r="A255" s="2"/>
    </row>
    <row r="256" spans="1:1" ht="15.75" customHeight="1">
      <c r="A256" s="2"/>
    </row>
    <row r="257" spans="1:1" ht="15.75" customHeight="1">
      <c r="A257" s="2"/>
    </row>
    <row r="258" spans="1:1" ht="15.75" customHeight="1">
      <c r="A258" s="2"/>
    </row>
    <row r="259" spans="1:1" ht="15.75" customHeight="1">
      <c r="A259" s="2"/>
    </row>
    <row r="260" spans="1:1" ht="15.75" customHeight="1">
      <c r="A260" s="2"/>
    </row>
    <row r="261" spans="1:1" ht="15.75" customHeight="1">
      <c r="A261" s="2"/>
    </row>
    <row r="262" spans="1:1" ht="15.75" customHeight="1">
      <c r="A262" s="2"/>
    </row>
    <row r="263" spans="1:1" ht="15.75" customHeight="1">
      <c r="A263" s="2"/>
    </row>
    <row r="264" spans="1:1" ht="15.75" customHeight="1">
      <c r="A264" s="2"/>
    </row>
    <row r="265" spans="1:1" ht="15.75" customHeight="1">
      <c r="A265" s="2"/>
    </row>
    <row r="266" spans="1:1" ht="15.75" customHeight="1">
      <c r="A266" s="2"/>
    </row>
    <row r="267" spans="1:1" ht="15.75" customHeight="1">
      <c r="A267" s="2"/>
    </row>
    <row r="268" spans="1:1" ht="15.75" customHeight="1">
      <c r="A268" s="2"/>
    </row>
    <row r="269" spans="1:1" ht="15.75" customHeight="1">
      <c r="A269" s="2"/>
    </row>
    <row r="270" spans="1:1" ht="15.75" customHeight="1">
      <c r="A270" s="2"/>
    </row>
    <row r="271" spans="1:1" ht="15.75" customHeight="1">
      <c r="A271" s="2"/>
    </row>
    <row r="272" spans="1:1" ht="15.75" customHeight="1">
      <c r="A272" s="2"/>
    </row>
    <row r="273" spans="1:1" ht="15.75" customHeight="1">
      <c r="A273" s="2"/>
    </row>
    <row r="274" spans="1:1" ht="15.75" customHeight="1">
      <c r="A274" s="2"/>
    </row>
    <row r="275" spans="1:1" ht="15.75" customHeight="1">
      <c r="A275" s="2"/>
    </row>
    <row r="276" spans="1:1" ht="15.75" customHeight="1">
      <c r="A276" s="2"/>
    </row>
    <row r="277" spans="1:1" ht="15.75" customHeight="1">
      <c r="A277" s="2"/>
    </row>
    <row r="278" spans="1:1" ht="15.75" customHeight="1">
      <c r="A278" s="2"/>
    </row>
    <row r="279" spans="1:1" ht="15.75" customHeight="1">
      <c r="A279" s="2"/>
    </row>
    <row r="280" spans="1:1" ht="15.75" customHeight="1">
      <c r="A280" s="2"/>
    </row>
    <row r="281" spans="1:1" ht="15.75" customHeight="1">
      <c r="A281" s="2"/>
    </row>
    <row r="282" spans="1:1" ht="15.75" customHeight="1">
      <c r="A282" s="2"/>
    </row>
    <row r="283" spans="1:1" ht="15.75" customHeight="1">
      <c r="A283" s="2"/>
    </row>
    <row r="284" spans="1:1" ht="15.75" customHeight="1">
      <c r="A284" s="2"/>
    </row>
    <row r="285" spans="1:1" ht="15.75" customHeight="1">
      <c r="A285" s="2"/>
    </row>
    <row r="286" spans="1:1" ht="15.75" customHeight="1">
      <c r="A286" s="2"/>
    </row>
    <row r="287" spans="1:1" ht="15.75" customHeight="1">
      <c r="A287" s="2"/>
    </row>
    <row r="288" spans="1:1" ht="15.75" customHeight="1">
      <c r="A288" s="2"/>
    </row>
    <row r="289" spans="1:1" ht="15.75" customHeight="1">
      <c r="A289" s="2"/>
    </row>
    <row r="290" spans="1:1" ht="15.75" customHeight="1">
      <c r="A290" s="2"/>
    </row>
    <row r="291" spans="1:1" ht="15.75" customHeight="1">
      <c r="A291" s="2"/>
    </row>
    <row r="292" spans="1:1" ht="15.75" customHeight="1">
      <c r="A292" s="2"/>
    </row>
    <row r="293" spans="1:1" ht="15.75" customHeight="1">
      <c r="A293" s="2"/>
    </row>
    <row r="294" spans="1:1" ht="15.75" customHeight="1">
      <c r="A294" s="2"/>
    </row>
    <row r="295" spans="1:1" ht="15.75" customHeight="1">
      <c r="A295" s="2"/>
    </row>
    <row r="296" spans="1:1" ht="15.75" customHeight="1">
      <c r="A296" s="2"/>
    </row>
    <row r="297" spans="1:1" ht="15.75" customHeight="1">
      <c r="A297" s="2"/>
    </row>
    <row r="298" spans="1:1" ht="15.75" customHeight="1">
      <c r="A298" s="2"/>
    </row>
    <row r="299" spans="1:1" ht="15.75" customHeight="1">
      <c r="A299" s="2"/>
    </row>
    <row r="300" spans="1:1" ht="15.75" customHeight="1">
      <c r="A300" s="2"/>
    </row>
    <row r="301" spans="1:1" ht="15.75" customHeight="1">
      <c r="A301" s="2"/>
    </row>
    <row r="302" spans="1:1" ht="15.75" customHeight="1">
      <c r="A302" s="2"/>
    </row>
    <row r="303" spans="1:1" ht="15.75" customHeight="1">
      <c r="A303" s="2"/>
    </row>
    <row r="304" spans="1:1" ht="15.75" customHeight="1">
      <c r="A304" s="2"/>
    </row>
    <row r="305" spans="1:1" ht="15.75" customHeight="1">
      <c r="A305" s="2"/>
    </row>
    <row r="306" spans="1:1" ht="15.75" customHeight="1">
      <c r="A306" s="2"/>
    </row>
    <row r="307" spans="1:1" ht="15.75" customHeight="1">
      <c r="A307" s="2"/>
    </row>
    <row r="308" spans="1:1" ht="15.75" customHeight="1">
      <c r="A308" s="2"/>
    </row>
    <row r="309" spans="1:1" ht="15.75" customHeight="1">
      <c r="A309" s="2"/>
    </row>
    <row r="310" spans="1:1" ht="15.75" customHeight="1">
      <c r="A310" s="2"/>
    </row>
    <row r="311" spans="1:1" ht="15.75" customHeight="1">
      <c r="A311" s="2"/>
    </row>
    <row r="312" spans="1:1" ht="15.75" customHeight="1">
      <c r="A312" s="2"/>
    </row>
    <row r="313" spans="1:1" ht="15.75" customHeight="1">
      <c r="A313" s="2"/>
    </row>
    <row r="314" spans="1:1" ht="15.75" customHeight="1">
      <c r="A314" s="2"/>
    </row>
    <row r="315" spans="1:1" ht="15.75" customHeight="1">
      <c r="A315" s="2"/>
    </row>
    <row r="316" spans="1:1" ht="15.75" customHeight="1">
      <c r="A316" s="2"/>
    </row>
    <row r="317" spans="1:1" ht="15.75" customHeight="1">
      <c r="A317" s="2"/>
    </row>
    <row r="318" spans="1:1" ht="15.75" customHeight="1">
      <c r="A318" s="2"/>
    </row>
    <row r="319" spans="1:1" ht="15.75" customHeight="1">
      <c r="A319" s="2"/>
    </row>
    <row r="320" spans="1:1" ht="15.75" customHeight="1">
      <c r="A320" s="2"/>
    </row>
    <row r="321" spans="1:1" ht="15.75" customHeight="1">
      <c r="A321" s="2"/>
    </row>
    <row r="322" spans="1:1" ht="15.75" customHeight="1">
      <c r="A322" s="2"/>
    </row>
    <row r="323" spans="1:1" ht="15.75" customHeight="1">
      <c r="A323" s="2"/>
    </row>
    <row r="324" spans="1:1" ht="15.75" customHeight="1">
      <c r="A324" s="2"/>
    </row>
    <row r="325" spans="1:1" ht="15.75" customHeight="1">
      <c r="A325" s="2"/>
    </row>
    <row r="326" spans="1:1" ht="15.75" customHeight="1">
      <c r="A326" s="2"/>
    </row>
    <row r="327" spans="1:1" ht="15.75" customHeight="1">
      <c r="A327" s="2"/>
    </row>
    <row r="328" spans="1:1" ht="15.75" customHeight="1">
      <c r="A328" s="2"/>
    </row>
    <row r="329" spans="1:1" ht="15.75" customHeight="1">
      <c r="A329" s="2"/>
    </row>
    <row r="330" spans="1:1" ht="15.75" customHeight="1">
      <c r="A330" s="2"/>
    </row>
    <row r="331" spans="1:1" ht="15.75" customHeight="1">
      <c r="A331" s="2"/>
    </row>
    <row r="332" spans="1:1" ht="15.75" customHeight="1">
      <c r="A332" s="2"/>
    </row>
    <row r="333" spans="1:1" ht="15.75" customHeight="1">
      <c r="A333" s="2"/>
    </row>
    <row r="334" spans="1:1" ht="15.75" customHeight="1">
      <c r="A334" s="2"/>
    </row>
    <row r="335" spans="1:1" ht="15.75" customHeight="1">
      <c r="A335" s="2"/>
    </row>
    <row r="336" spans="1:1" ht="15.75" customHeight="1">
      <c r="A336" s="2"/>
    </row>
    <row r="337" spans="1:1" ht="15.75" customHeight="1">
      <c r="A337" s="2"/>
    </row>
    <row r="338" spans="1:1" ht="15.75" customHeight="1">
      <c r="A338" s="2"/>
    </row>
    <row r="339" spans="1:1" ht="15.75" customHeight="1">
      <c r="A339" s="2"/>
    </row>
    <row r="340" spans="1:1" ht="15.75" customHeight="1">
      <c r="A340" s="2"/>
    </row>
    <row r="341" spans="1:1" ht="15.75" customHeight="1">
      <c r="A341" s="2"/>
    </row>
    <row r="342" spans="1:1" ht="15.75" customHeight="1">
      <c r="A342" s="2"/>
    </row>
    <row r="343" spans="1:1" ht="15.75" customHeight="1">
      <c r="A343" s="2"/>
    </row>
    <row r="344" spans="1:1" ht="15.75" customHeight="1">
      <c r="A344" s="2"/>
    </row>
    <row r="345" spans="1:1" ht="15.75" customHeight="1">
      <c r="A345" s="2"/>
    </row>
    <row r="346" spans="1:1" ht="15.75" customHeight="1">
      <c r="A346" s="2"/>
    </row>
    <row r="347" spans="1:1" ht="15.75" customHeight="1">
      <c r="A347" s="2"/>
    </row>
    <row r="348" spans="1:1" ht="15.75" customHeight="1">
      <c r="A348" s="2"/>
    </row>
    <row r="349" spans="1:1" ht="15.75" customHeight="1">
      <c r="A349" s="2"/>
    </row>
    <row r="350" spans="1:1" ht="15.75" customHeight="1">
      <c r="A350" s="2"/>
    </row>
    <row r="351" spans="1:1" ht="15.75" customHeight="1">
      <c r="A351" s="2"/>
    </row>
    <row r="352" spans="1:1" ht="15.75" customHeight="1">
      <c r="A352" s="2"/>
    </row>
    <row r="353" spans="1:1" ht="15.75" customHeight="1">
      <c r="A353" s="2"/>
    </row>
    <row r="354" spans="1:1" ht="15.75" customHeight="1">
      <c r="A354" s="2"/>
    </row>
    <row r="355" spans="1:1" ht="15.75" customHeight="1">
      <c r="A355" s="2"/>
    </row>
    <row r="356" spans="1:1" ht="15.75" customHeight="1">
      <c r="A356" s="2"/>
    </row>
    <row r="357" spans="1:1" ht="15.75" customHeight="1">
      <c r="A357" s="2"/>
    </row>
    <row r="358" spans="1:1" ht="15.75" customHeight="1">
      <c r="A358" s="2"/>
    </row>
    <row r="359" spans="1:1" ht="15.75" customHeight="1">
      <c r="A359" s="2"/>
    </row>
    <row r="360" spans="1:1" ht="15.75" customHeight="1">
      <c r="A360" s="2"/>
    </row>
    <row r="361" spans="1:1" ht="15.75" customHeight="1">
      <c r="A361" s="2"/>
    </row>
    <row r="362" spans="1:1" ht="15.75" customHeight="1">
      <c r="A362" s="2"/>
    </row>
    <row r="363" spans="1:1" ht="15.75" customHeight="1">
      <c r="A363" s="2"/>
    </row>
    <row r="364" spans="1:1" ht="15.75" customHeight="1">
      <c r="A364" s="2"/>
    </row>
    <row r="365" spans="1:1" ht="15.75" customHeight="1">
      <c r="A365" s="2"/>
    </row>
    <row r="366" spans="1:1" ht="15.75" customHeight="1">
      <c r="A366" s="2"/>
    </row>
    <row r="367" spans="1:1" ht="15.75" customHeight="1">
      <c r="A367" s="2"/>
    </row>
    <row r="368" spans="1:1" ht="15.75" customHeight="1">
      <c r="A368" s="2"/>
    </row>
    <row r="369" spans="1:1" ht="15.75" customHeight="1">
      <c r="A369" s="2"/>
    </row>
    <row r="370" spans="1:1" ht="15.75" customHeight="1">
      <c r="A370" s="2"/>
    </row>
    <row r="371" spans="1:1" ht="15.75" customHeight="1">
      <c r="A371" s="2"/>
    </row>
    <row r="372" spans="1:1" ht="15.75" customHeight="1">
      <c r="A372" s="2"/>
    </row>
    <row r="373" spans="1:1" ht="15.75" customHeight="1">
      <c r="A373" s="2"/>
    </row>
    <row r="374" spans="1:1" ht="15.75" customHeight="1">
      <c r="A374" s="2"/>
    </row>
    <row r="375" spans="1:1" ht="15.75" customHeight="1">
      <c r="A375" s="2"/>
    </row>
    <row r="376" spans="1:1" ht="15.75" customHeight="1">
      <c r="A376" s="2"/>
    </row>
    <row r="377" spans="1:1" ht="15.75" customHeight="1">
      <c r="A377" s="2"/>
    </row>
    <row r="378" spans="1:1" ht="15.75" customHeight="1">
      <c r="A378" s="2"/>
    </row>
    <row r="379" spans="1:1" ht="15.75" customHeight="1">
      <c r="A379" s="2"/>
    </row>
    <row r="380" spans="1:1" ht="15.75" customHeight="1">
      <c r="A380" s="2"/>
    </row>
    <row r="381" spans="1:1" ht="15.75" customHeight="1">
      <c r="A381" s="2"/>
    </row>
    <row r="382" spans="1:1" ht="15.75" customHeight="1">
      <c r="A382" s="2"/>
    </row>
    <row r="383" spans="1:1" ht="15.75" customHeight="1">
      <c r="A383" s="2"/>
    </row>
    <row r="384" spans="1:1" ht="15.75" customHeight="1">
      <c r="A384" s="2"/>
    </row>
    <row r="385" spans="1:1" ht="15.75" customHeight="1">
      <c r="A385" s="2"/>
    </row>
    <row r="386" spans="1:1" ht="15.75" customHeight="1">
      <c r="A386" s="2"/>
    </row>
    <row r="387" spans="1:1" ht="15.75" customHeight="1">
      <c r="A387" s="2"/>
    </row>
    <row r="388" spans="1:1" ht="15.75" customHeight="1">
      <c r="A388" s="2"/>
    </row>
    <row r="389" spans="1:1" ht="15.75" customHeight="1">
      <c r="A389" s="2"/>
    </row>
    <row r="390" spans="1:1" ht="15.75" customHeight="1">
      <c r="A390" s="2"/>
    </row>
    <row r="391" spans="1:1" ht="15.75" customHeight="1">
      <c r="A391" s="2"/>
    </row>
    <row r="392" spans="1:1" ht="15.75" customHeight="1">
      <c r="A392" s="2"/>
    </row>
    <row r="393" spans="1:1" ht="15.75" customHeight="1">
      <c r="A393" s="2"/>
    </row>
    <row r="394" spans="1:1" ht="15.75" customHeight="1">
      <c r="A394" s="2"/>
    </row>
    <row r="395" spans="1:1" ht="15.75" customHeight="1">
      <c r="A395" s="2"/>
    </row>
    <row r="396" spans="1:1" ht="15.75" customHeight="1">
      <c r="A396" s="2"/>
    </row>
    <row r="397" spans="1:1" ht="15.75" customHeight="1">
      <c r="A397" s="2"/>
    </row>
    <row r="398" spans="1:1" ht="15.75" customHeight="1">
      <c r="A398" s="2"/>
    </row>
    <row r="399" spans="1:1" ht="15.75" customHeight="1">
      <c r="A399" s="2"/>
    </row>
    <row r="400" spans="1:1" ht="15.75" customHeight="1">
      <c r="A400" s="2"/>
    </row>
    <row r="401" spans="1:1" ht="15.75" customHeight="1">
      <c r="A401" s="2"/>
    </row>
    <row r="402" spans="1:1" ht="15.75" customHeight="1">
      <c r="A402" s="2"/>
    </row>
    <row r="403" spans="1:1" ht="15.75" customHeight="1">
      <c r="A403" s="2"/>
    </row>
    <row r="404" spans="1:1" ht="15.75" customHeight="1">
      <c r="A404" s="2"/>
    </row>
    <row r="405" spans="1:1" ht="15.75" customHeight="1">
      <c r="A405" s="2"/>
    </row>
    <row r="406" spans="1:1" ht="15.75" customHeight="1">
      <c r="A406" s="2"/>
    </row>
    <row r="407" spans="1:1" ht="15.75" customHeight="1">
      <c r="A407" s="2"/>
    </row>
    <row r="408" spans="1:1" ht="15.75" customHeight="1">
      <c r="A408" s="2"/>
    </row>
    <row r="409" spans="1:1" ht="15.75" customHeight="1">
      <c r="A409" s="2"/>
    </row>
    <row r="410" spans="1:1" ht="15.75" customHeight="1">
      <c r="A410" s="2"/>
    </row>
    <row r="411" spans="1:1" ht="15.75" customHeight="1">
      <c r="A411" s="2"/>
    </row>
    <row r="412" spans="1:1" ht="15.75" customHeight="1">
      <c r="A412" s="2"/>
    </row>
    <row r="413" spans="1:1" ht="15.75" customHeight="1">
      <c r="A413" s="2"/>
    </row>
    <row r="414" spans="1:1" ht="15.75" customHeight="1">
      <c r="A414" s="2"/>
    </row>
    <row r="415" spans="1:1" ht="15.75" customHeight="1">
      <c r="A415" s="2"/>
    </row>
    <row r="416" spans="1:1" ht="15.75" customHeight="1">
      <c r="A416" s="2"/>
    </row>
    <row r="417" spans="1:1" ht="15.75" customHeight="1">
      <c r="A417" s="2"/>
    </row>
    <row r="418" spans="1:1" ht="15.75" customHeight="1">
      <c r="A418" s="2"/>
    </row>
    <row r="419" spans="1:1" ht="15.75" customHeight="1">
      <c r="A419" s="2"/>
    </row>
    <row r="420" spans="1:1" ht="15.75" customHeight="1">
      <c r="A420" s="2"/>
    </row>
    <row r="421" spans="1:1" ht="15.75" customHeight="1">
      <c r="A421" s="2"/>
    </row>
    <row r="422" spans="1:1" ht="15.75" customHeight="1">
      <c r="A422" s="2"/>
    </row>
    <row r="423" spans="1:1" ht="15.75" customHeight="1">
      <c r="A423" s="2"/>
    </row>
    <row r="424" spans="1:1" ht="15.75" customHeight="1">
      <c r="A424" s="2"/>
    </row>
    <row r="425" spans="1:1" ht="15.75" customHeight="1">
      <c r="A425" s="2"/>
    </row>
    <row r="426" spans="1:1" ht="15.75" customHeight="1">
      <c r="A426" s="2"/>
    </row>
    <row r="427" spans="1:1" ht="15.75" customHeight="1">
      <c r="A427" s="2"/>
    </row>
    <row r="428" spans="1:1" ht="15.75" customHeight="1">
      <c r="A428" s="2"/>
    </row>
    <row r="429" spans="1:1" ht="15.75" customHeight="1">
      <c r="A429" s="2"/>
    </row>
    <row r="430" spans="1:1" ht="15.75" customHeight="1">
      <c r="A430" s="2"/>
    </row>
    <row r="431" spans="1:1" ht="15.75" customHeight="1">
      <c r="A431" s="2"/>
    </row>
    <row r="432" spans="1:1" ht="15.75" customHeight="1">
      <c r="A432" s="2"/>
    </row>
    <row r="433" spans="1:1" ht="15.75" customHeight="1">
      <c r="A433" s="2"/>
    </row>
    <row r="434" spans="1:1" ht="15.75" customHeight="1">
      <c r="A434" s="2"/>
    </row>
    <row r="435" spans="1:1" ht="15.75" customHeight="1">
      <c r="A435" s="2"/>
    </row>
    <row r="436" spans="1:1" ht="15.75" customHeight="1">
      <c r="A436" s="2"/>
    </row>
    <row r="437" spans="1:1" ht="15.75" customHeight="1">
      <c r="A437" s="2"/>
    </row>
    <row r="438" spans="1:1" ht="15.75" customHeight="1">
      <c r="A438" s="2"/>
    </row>
    <row r="439" spans="1:1" ht="15.75" customHeight="1">
      <c r="A439" s="2"/>
    </row>
    <row r="440" spans="1:1" ht="15.75" customHeight="1">
      <c r="A440" s="2"/>
    </row>
    <row r="441" spans="1:1" ht="15.75" customHeight="1">
      <c r="A441" s="2"/>
    </row>
    <row r="442" spans="1:1" ht="15.75" customHeight="1">
      <c r="A442" s="2"/>
    </row>
    <row r="443" spans="1:1" ht="15.75" customHeight="1">
      <c r="A443" s="2"/>
    </row>
    <row r="444" spans="1:1" ht="15.75" customHeight="1">
      <c r="A444" s="2"/>
    </row>
    <row r="445" spans="1:1" ht="15.75" customHeight="1">
      <c r="A445" s="2"/>
    </row>
    <row r="446" spans="1:1" ht="15.75" customHeight="1">
      <c r="A446" s="2"/>
    </row>
    <row r="447" spans="1:1" ht="15.75" customHeight="1">
      <c r="A447" s="2"/>
    </row>
    <row r="448" spans="1:1" ht="15.75" customHeight="1">
      <c r="A448" s="2"/>
    </row>
    <row r="449" spans="1:1" ht="15.75" customHeight="1">
      <c r="A449" s="2"/>
    </row>
    <row r="450" spans="1:1" ht="15.75" customHeight="1">
      <c r="A450" s="2"/>
    </row>
    <row r="451" spans="1:1" ht="15.75" customHeight="1">
      <c r="A451" s="2"/>
    </row>
    <row r="452" spans="1:1" ht="15.75" customHeight="1">
      <c r="A452" s="2"/>
    </row>
    <row r="453" spans="1:1" ht="15.75" customHeight="1">
      <c r="A453" s="2"/>
    </row>
    <row r="454" spans="1:1" ht="15.75" customHeight="1">
      <c r="A454" s="2"/>
    </row>
    <row r="455" spans="1:1" ht="15.75" customHeight="1">
      <c r="A455" s="2"/>
    </row>
    <row r="456" spans="1:1" ht="15.75" customHeight="1">
      <c r="A456" s="2"/>
    </row>
    <row r="457" spans="1:1" ht="15.75" customHeight="1">
      <c r="A457" s="2"/>
    </row>
    <row r="458" spans="1:1" ht="15.75" customHeight="1">
      <c r="A458" s="2"/>
    </row>
    <row r="459" spans="1:1" ht="15.75" customHeight="1">
      <c r="A459" s="2"/>
    </row>
    <row r="460" spans="1:1" ht="15.75" customHeight="1">
      <c r="A460" s="2"/>
    </row>
    <row r="461" spans="1:1" ht="15.75" customHeight="1">
      <c r="A461" s="2"/>
    </row>
    <row r="462" spans="1:1" ht="15.75" customHeight="1">
      <c r="A462" s="2"/>
    </row>
    <row r="463" spans="1:1" ht="15.75" customHeight="1">
      <c r="A463" s="2"/>
    </row>
    <row r="464" spans="1:1" ht="15.75" customHeight="1">
      <c r="A464" s="2"/>
    </row>
    <row r="465" spans="1:1" ht="15.75" customHeight="1">
      <c r="A465" s="2"/>
    </row>
    <row r="466" spans="1:1" ht="15.75" customHeight="1">
      <c r="A466" s="2"/>
    </row>
    <row r="467" spans="1:1" ht="15.75" customHeight="1">
      <c r="A467" s="2"/>
    </row>
    <row r="468" spans="1:1" ht="15.75" customHeight="1">
      <c r="A468" s="2"/>
    </row>
    <row r="469" spans="1:1" ht="15.75" customHeight="1">
      <c r="A469" s="2"/>
    </row>
    <row r="470" spans="1:1" ht="15.75" customHeight="1">
      <c r="A470" s="2"/>
    </row>
    <row r="471" spans="1:1" ht="15.75" customHeight="1">
      <c r="A471" s="2"/>
    </row>
    <row r="472" spans="1:1" ht="15.75" customHeight="1">
      <c r="A472" s="2"/>
    </row>
    <row r="473" spans="1:1" ht="15.75" customHeight="1">
      <c r="A473" s="2"/>
    </row>
    <row r="474" spans="1:1" ht="15.75" customHeight="1">
      <c r="A474" s="2"/>
    </row>
    <row r="475" spans="1:1" ht="15.75" customHeight="1">
      <c r="A475" s="2"/>
    </row>
    <row r="476" spans="1:1" ht="15.75" customHeight="1">
      <c r="A476" s="2"/>
    </row>
    <row r="477" spans="1:1" ht="15.75" customHeight="1">
      <c r="A477" s="2"/>
    </row>
    <row r="478" spans="1:1" ht="15.75" customHeight="1">
      <c r="A478" s="2"/>
    </row>
    <row r="479" spans="1:1" ht="15.75" customHeight="1">
      <c r="A479" s="2"/>
    </row>
    <row r="480" spans="1:1" ht="15.75" customHeight="1">
      <c r="A480" s="2"/>
    </row>
    <row r="481" spans="1:1" ht="15.75" customHeight="1">
      <c r="A481" s="2"/>
    </row>
    <row r="482" spans="1:1" ht="15.75" customHeight="1">
      <c r="A482" s="2"/>
    </row>
    <row r="483" spans="1:1" ht="15.75" customHeight="1">
      <c r="A483" s="2"/>
    </row>
    <row r="484" spans="1:1" ht="15.75" customHeight="1">
      <c r="A484" s="2"/>
    </row>
    <row r="485" spans="1:1" ht="15.75" customHeight="1">
      <c r="A485" s="2"/>
    </row>
    <row r="486" spans="1:1" ht="15.75" customHeight="1">
      <c r="A486" s="2"/>
    </row>
    <row r="487" spans="1:1" ht="15.75" customHeight="1">
      <c r="A487" s="2"/>
    </row>
    <row r="488" spans="1:1" ht="15.75" customHeight="1">
      <c r="A488" s="2"/>
    </row>
    <row r="489" spans="1:1" ht="15.75" customHeight="1">
      <c r="A489" s="2"/>
    </row>
    <row r="490" spans="1:1" ht="15.75" customHeight="1">
      <c r="A490" s="2"/>
    </row>
    <row r="491" spans="1:1" ht="15.75" customHeight="1">
      <c r="A491" s="2"/>
    </row>
    <row r="492" spans="1:1" ht="15.75" customHeight="1">
      <c r="A492" s="2"/>
    </row>
    <row r="493" spans="1:1" ht="15.75" customHeight="1">
      <c r="A493" s="2"/>
    </row>
    <row r="494" spans="1:1" ht="15.75" customHeight="1">
      <c r="A494" s="2"/>
    </row>
    <row r="495" spans="1:1" ht="15.75" customHeight="1">
      <c r="A495" s="2"/>
    </row>
    <row r="496" spans="1:1" ht="15.75" customHeight="1">
      <c r="A496" s="2"/>
    </row>
    <row r="497" spans="1:1" ht="15.75" customHeight="1">
      <c r="A497" s="2"/>
    </row>
    <row r="498" spans="1:1" ht="15.75" customHeight="1">
      <c r="A498" s="2"/>
    </row>
    <row r="499" spans="1:1" ht="15.75" customHeight="1">
      <c r="A499" s="2"/>
    </row>
    <row r="500" spans="1:1" ht="15.75" customHeight="1">
      <c r="A500" s="2"/>
    </row>
    <row r="501" spans="1:1" ht="15.75" customHeight="1">
      <c r="A501" s="2"/>
    </row>
    <row r="502" spans="1:1" ht="15.75" customHeight="1">
      <c r="A502" s="2"/>
    </row>
    <row r="503" spans="1:1" ht="15.75" customHeight="1">
      <c r="A503" s="2"/>
    </row>
    <row r="504" spans="1:1" ht="15.75" customHeight="1">
      <c r="A504" s="2"/>
    </row>
    <row r="505" spans="1:1" ht="15.75" customHeight="1">
      <c r="A505" s="2"/>
    </row>
    <row r="506" spans="1:1" ht="15.75" customHeight="1">
      <c r="A506" s="2"/>
    </row>
    <row r="507" spans="1:1" ht="15.75" customHeight="1">
      <c r="A507" s="2"/>
    </row>
    <row r="508" spans="1:1" ht="15.75" customHeight="1">
      <c r="A508" s="2"/>
    </row>
    <row r="509" spans="1:1" ht="15.75" customHeight="1">
      <c r="A509" s="2"/>
    </row>
    <row r="510" spans="1:1" ht="15.75" customHeight="1">
      <c r="A510" s="2"/>
    </row>
    <row r="511" spans="1:1" ht="15.75" customHeight="1">
      <c r="A511" s="2"/>
    </row>
    <row r="512" spans="1:1" ht="15.75" customHeight="1">
      <c r="A512" s="2"/>
    </row>
    <row r="513" spans="1:1" ht="15.75" customHeight="1">
      <c r="A513" s="2"/>
    </row>
    <row r="514" spans="1:1" ht="15.75" customHeight="1">
      <c r="A514" s="2"/>
    </row>
    <row r="515" spans="1:1" ht="15.75" customHeight="1">
      <c r="A515" s="2"/>
    </row>
    <row r="516" spans="1:1" ht="15.75" customHeight="1">
      <c r="A516" s="2"/>
    </row>
    <row r="517" spans="1:1" ht="15.75" customHeight="1">
      <c r="A517" s="2"/>
    </row>
    <row r="518" spans="1:1" ht="15.75" customHeight="1">
      <c r="A518" s="2"/>
    </row>
    <row r="519" spans="1:1" ht="15.75" customHeight="1">
      <c r="A519" s="2"/>
    </row>
    <row r="520" spans="1:1" ht="15.75" customHeight="1">
      <c r="A520" s="2"/>
    </row>
    <row r="521" spans="1:1" ht="15.75" customHeight="1">
      <c r="A521" s="2"/>
    </row>
    <row r="522" spans="1:1" ht="15.75" customHeight="1">
      <c r="A522" s="2"/>
    </row>
    <row r="523" spans="1:1" ht="15.75" customHeight="1">
      <c r="A523" s="2"/>
    </row>
    <row r="524" spans="1:1" ht="15.75" customHeight="1">
      <c r="A524" s="2"/>
    </row>
    <row r="525" spans="1:1" ht="15.75" customHeight="1">
      <c r="A525" s="2"/>
    </row>
    <row r="526" spans="1:1" ht="15.75" customHeight="1">
      <c r="A526" s="2"/>
    </row>
    <row r="527" spans="1:1" ht="15.75" customHeight="1">
      <c r="A527" s="2"/>
    </row>
    <row r="528" spans="1:1" ht="15.75" customHeight="1">
      <c r="A528" s="2"/>
    </row>
    <row r="529" spans="1:1" ht="15.75" customHeight="1">
      <c r="A529" s="2"/>
    </row>
    <row r="530" spans="1:1" ht="15.75" customHeight="1">
      <c r="A530" s="2"/>
    </row>
    <row r="531" spans="1:1" ht="15.75" customHeight="1">
      <c r="A531" s="2"/>
    </row>
    <row r="532" spans="1:1" ht="15.75" customHeight="1">
      <c r="A532" s="2"/>
    </row>
    <row r="533" spans="1:1" ht="15.75" customHeight="1">
      <c r="A533" s="2"/>
    </row>
    <row r="534" spans="1:1" ht="15.75" customHeight="1">
      <c r="A534" s="2"/>
    </row>
    <row r="535" spans="1:1" ht="15.75" customHeight="1">
      <c r="A535" s="2"/>
    </row>
    <row r="536" spans="1:1" ht="15.75" customHeight="1">
      <c r="A536" s="2"/>
    </row>
    <row r="537" spans="1:1" ht="15.75" customHeight="1">
      <c r="A537" s="2"/>
    </row>
    <row r="538" spans="1:1" ht="15.75" customHeight="1">
      <c r="A538" s="2"/>
    </row>
    <row r="539" spans="1:1" ht="15.75" customHeight="1">
      <c r="A539" s="2"/>
    </row>
    <row r="540" spans="1:1" ht="15.75" customHeight="1">
      <c r="A540" s="2"/>
    </row>
    <row r="541" spans="1:1" ht="15.75" customHeight="1">
      <c r="A541" s="2"/>
    </row>
    <row r="542" spans="1:1" ht="15.75" customHeight="1">
      <c r="A542" s="2"/>
    </row>
    <row r="543" spans="1:1" ht="15.75" customHeight="1">
      <c r="A543" s="2"/>
    </row>
    <row r="544" spans="1:1" ht="15.75" customHeight="1">
      <c r="A544" s="2"/>
    </row>
    <row r="545" spans="1:1" ht="15.75" customHeight="1">
      <c r="A545" s="2"/>
    </row>
    <row r="546" spans="1:1" ht="15.75" customHeight="1">
      <c r="A546" s="2"/>
    </row>
    <row r="547" spans="1:1" ht="15.75" customHeight="1">
      <c r="A547" s="2"/>
    </row>
    <row r="548" spans="1:1" ht="15.75" customHeight="1">
      <c r="A548" s="2"/>
    </row>
    <row r="549" spans="1:1" ht="15.75" customHeight="1">
      <c r="A549" s="2"/>
    </row>
    <row r="550" spans="1:1" ht="15.75" customHeight="1">
      <c r="A550" s="2"/>
    </row>
    <row r="551" spans="1:1" ht="15.75" customHeight="1">
      <c r="A551" s="2"/>
    </row>
    <row r="552" spans="1:1" ht="15.75" customHeight="1">
      <c r="A552" s="2"/>
    </row>
    <row r="553" spans="1:1" ht="15.75" customHeight="1">
      <c r="A553" s="2"/>
    </row>
    <row r="554" spans="1:1" ht="15.75" customHeight="1">
      <c r="A554" s="2"/>
    </row>
    <row r="555" spans="1:1" ht="15.75" customHeight="1">
      <c r="A555" s="2"/>
    </row>
    <row r="556" spans="1:1" ht="15.75" customHeight="1">
      <c r="A556" s="2"/>
    </row>
    <row r="557" spans="1:1" ht="15.75" customHeight="1">
      <c r="A557" s="2"/>
    </row>
    <row r="558" spans="1:1" ht="15.75" customHeight="1">
      <c r="A558" s="2"/>
    </row>
    <row r="559" spans="1:1" ht="15.75" customHeight="1">
      <c r="A559" s="2"/>
    </row>
    <row r="560" spans="1:1" ht="15.75" customHeight="1">
      <c r="A560" s="2"/>
    </row>
    <row r="561" spans="1:1" ht="15.75" customHeight="1">
      <c r="A561" s="2"/>
    </row>
    <row r="562" spans="1:1" ht="15.75" customHeight="1">
      <c r="A562" s="2"/>
    </row>
    <row r="563" spans="1:1" ht="15.75" customHeight="1">
      <c r="A563" s="2"/>
    </row>
    <row r="564" spans="1:1" ht="15.75" customHeight="1">
      <c r="A564" s="2"/>
    </row>
    <row r="565" spans="1:1" ht="15.75" customHeight="1">
      <c r="A565" s="2"/>
    </row>
    <row r="566" spans="1:1" ht="15.75" customHeight="1">
      <c r="A566" s="2"/>
    </row>
    <row r="567" spans="1:1" ht="15.75" customHeight="1">
      <c r="A567" s="2"/>
    </row>
    <row r="568" spans="1:1" ht="15.75" customHeight="1">
      <c r="A568" s="2"/>
    </row>
    <row r="569" spans="1:1" ht="15.75" customHeight="1">
      <c r="A569" s="2"/>
    </row>
    <row r="570" spans="1:1" ht="15.75" customHeight="1">
      <c r="A570" s="2"/>
    </row>
    <row r="571" spans="1:1" ht="15.75" customHeight="1">
      <c r="A571" s="2"/>
    </row>
    <row r="572" spans="1:1" ht="15.75" customHeight="1">
      <c r="A572" s="2"/>
    </row>
    <row r="573" spans="1:1" ht="15.75" customHeight="1">
      <c r="A573" s="2"/>
    </row>
    <row r="574" spans="1:1" ht="15.75" customHeight="1">
      <c r="A574" s="2"/>
    </row>
    <row r="575" spans="1:1" ht="15.75" customHeight="1">
      <c r="A575" s="2"/>
    </row>
    <row r="576" spans="1:1" ht="15.75" customHeight="1">
      <c r="A576" s="2"/>
    </row>
    <row r="577" spans="1:1" ht="15.75" customHeight="1">
      <c r="A577" s="2"/>
    </row>
    <row r="578" spans="1:1" ht="15.75" customHeight="1">
      <c r="A578" s="2"/>
    </row>
    <row r="579" spans="1:1" ht="15.75" customHeight="1">
      <c r="A579" s="2"/>
    </row>
    <row r="580" spans="1:1" ht="15.75" customHeight="1">
      <c r="A580" s="2"/>
    </row>
    <row r="581" spans="1:1" ht="15.75" customHeight="1">
      <c r="A581" s="2"/>
    </row>
    <row r="582" spans="1:1" ht="15.75" customHeight="1">
      <c r="A582" s="2"/>
    </row>
    <row r="583" spans="1:1" ht="15.75" customHeight="1">
      <c r="A583" s="2"/>
    </row>
    <row r="584" spans="1:1" ht="15.75" customHeight="1">
      <c r="A584" s="2"/>
    </row>
    <row r="585" spans="1:1" ht="15.75" customHeight="1">
      <c r="A585" s="2"/>
    </row>
    <row r="586" spans="1:1" ht="15.75" customHeight="1">
      <c r="A586" s="2"/>
    </row>
    <row r="587" spans="1:1" ht="15.75" customHeight="1">
      <c r="A587" s="2"/>
    </row>
    <row r="588" spans="1:1" ht="15.75" customHeight="1">
      <c r="A588" s="2"/>
    </row>
    <row r="589" spans="1:1" ht="15.75" customHeight="1">
      <c r="A589" s="2"/>
    </row>
    <row r="590" spans="1:1" ht="15.75" customHeight="1">
      <c r="A590" s="2"/>
    </row>
    <row r="591" spans="1:1" ht="15.75" customHeight="1">
      <c r="A591" s="2"/>
    </row>
    <row r="592" spans="1:1" ht="15.75" customHeight="1">
      <c r="A592" s="2"/>
    </row>
    <row r="593" spans="1:1" ht="15.75" customHeight="1">
      <c r="A593" s="2"/>
    </row>
    <row r="594" spans="1:1" ht="15.75" customHeight="1">
      <c r="A594" s="2"/>
    </row>
    <row r="595" spans="1:1" ht="15.75" customHeight="1">
      <c r="A595" s="2"/>
    </row>
    <row r="596" spans="1:1" ht="15.75" customHeight="1">
      <c r="A596" s="2"/>
    </row>
    <row r="597" spans="1:1" ht="15.75" customHeight="1">
      <c r="A597" s="2"/>
    </row>
    <row r="598" spans="1:1" ht="15.75" customHeight="1">
      <c r="A598" s="2"/>
    </row>
    <row r="599" spans="1:1" ht="15.75" customHeight="1">
      <c r="A599" s="2"/>
    </row>
    <row r="600" spans="1:1" ht="15.75" customHeight="1">
      <c r="A600" s="2"/>
    </row>
    <row r="601" spans="1:1" ht="15.75" customHeight="1">
      <c r="A601" s="2"/>
    </row>
    <row r="602" spans="1:1" ht="15.75" customHeight="1">
      <c r="A602" s="2"/>
    </row>
    <row r="603" spans="1:1" ht="15.75" customHeight="1">
      <c r="A603" s="2"/>
    </row>
    <row r="604" spans="1:1" ht="15.75" customHeight="1">
      <c r="A604" s="2"/>
    </row>
    <row r="605" spans="1:1" ht="15.75" customHeight="1">
      <c r="A605" s="2"/>
    </row>
    <row r="606" spans="1:1" ht="15.75" customHeight="1">
      <c r="A606" s="2"/>
    </row>
    <row r="607" spans="1:1" ht="15.75" customHeight="1">
      <c r="A607" s="2"/>
    </row>
    <row r="608" spans="1:1" ht="15.75" customHeight="1">
      <c r="A608" s="2"/>
    </row>
    <row r="609" spans="1:1" ht="15.75" customHeight="1">
      <c r="A609" s="2"/>
    </row>
    <row r="610" spans="1:1" ht="15.75" customHeight="1">
      <c r="A610" s="2"/>
    </row>
    <row r="611" spans="1:1" ht="15.75" customHeight="1">
      <c r="A611" s="2"/>
    </row>
    <row r="612" spans="1:1" ht="15.75" customHeight="1">
      <c r="A612" s="2"/>
    </row>
    <row r="613" spans="1:1" ht="15.75" customHeight="1">
      <c r="A613" s="2"/>
    </row>
    <row r="614" spans="1:1" ht="15.75" customHeight="1">
      <c r="A614" s="2"/>
    </row>
    <row r="615" spans="1:1" ht="15.75" customHeight="1">
      <c r="A615" s="2"/>
    </row>
    <row r="616" spans="1:1" ht="15.75" customHeight="1">
      <c r="A616" s="2"/>
    </row>
    <row r="617" spans="1:1" ht="15.75" customHeight="1">
      <c r="A617" s="2"/>
    </row>
    <row r="618" spans="1:1" ht="15.75" customHeight="1">
      <c r="A618" s="2"/>
    </row>
    <row r="619" spans="1:1" ht="15.75" customHeight="1">
      <c r="A619" s="2"/>
    </row>
    <row r="620" spans="1:1" ht="15.75" customHeight="1">
      <c r="A620" s="2"/>
    </row>
    <row r="621" spans="1:1" ht="15.75" customHeight="1">
      <c r="A621" s="2"/>
    </row>
    <row r="622" spans="1:1" ht="15.75" customHeight="1">
      <c r="A622" s="2"/>
    </row>
    <row r="623" spans="1:1" ht="15.75" customHeight="1">
      <c r="A623" s="2"/>
    </row>
    <row r="624" spans="1:1" ht="15.75" customHeight="1">
      <c r="A624" s="2"/>
    </row>
    <row r="625" spans="1:1" ht="15.75" customHeight="1">
      <c r="A625" s="2"/>
    </row>
    <row r="626" spans="1:1" ht="15.75" customHeight="1">
      <c r="A626" s="2"/>
    </row>
    <row r="627" spans="1:1" ht="15.75" customHeight="1">
      <c r="A627" s="2"/>
    </row>
    <row r="628" spans="1:1" ht="15.75" customHeight="1">
      <c r="A628" s="2"/>
    </row>
    <row r="629" spans="1:1" ht="15.75" customHeight="1">
      <c r="A629" s="2"/>
    </row>
    <row r="630" spans="1:1" ht="15.75" customHeight="1">
      <c r="A630" s="2"/>
    </row>
    <row r="631" spans="1:1" ht="15.75" customHeight="1">
      <c r="A631" s="2"/>
    </row>
    <row r="632" spans="1:1" ht="15.75" customHeight="1">
      <c r="A632" s="2"/>
    </row>
    <row r="633" spans="1:1" ht="15.75" customHeight="1">
      <c r="A633" s="2"/>
    </row>
    <row r="634" spans="1:1" ht="15.75" customHeight="1">
      <c r="A634" s="2"/>
    </row>
    <row r="635" spans="1:1" ht="15.75" customHeight="1">
      <c r="A635" s="2"/>
    </row>
    <row r="636" spans="1:1" ht="15.75" customHeight="1">
      <c r="A636" s="2"/>
    </row>
    <row r="637" spans="1:1" ht="15.75" customHeight="1">
      <c r="A637" s="2"/>
    </row>
    <row r="638" spans="1:1" ht="15.75" customHeight="1">
      <c r="A638" s="2"/>
    </row>
    <row r="639" spans="1:1" ht="15.75" customHeight="1">
      <c r="A639" s="2"/>
    </row>
    <row r="640" spans="1:1" ht="15.75" customHeight="1">
      <c r="A640" s="2"/>
    </row>
    <row r="641" spans="1:1" ht="15.75" customHeight="1">
      <c r="A641" s="2"/>
    </row>
    <row r="642" spans="1:1" ht="15.75" customHeight="1">
      <c r="A642" s="2"/>
    </row>
    <row r="643" spans="1:1" ht="15.75" customHeight="1">
      <c r="A643" s="2"/>
    </row>
    <row r="644" spans="1:1" ht="15.75" customHeight="1">
      <c r="A644" s="2"/>
    </row>
    <row r="645" spans="1:1" ht="15.75" customHeight="1">
      <c r="A645" s="2"/>
    </row>
    <row r="646" spans="1:1" ht="15.75" customHeight="1">
      <c r="A646" s="2"/>
    </row>
    <row r="647" spans="1:1" ht="15.75" customHeight="1">
      <c r="A647" s="2"/>
    </row>
    <row r="648" spans="1:1" ht="15.75" customHeight="1">
      <c r="A648" s="2"/>
    </row>
    <row r="649" spans="1:1" ht="15.75" customHeight="1">
      <c r="A649" s="2"/>
    </row>
    <row r="650" spans="1:1" ht="15.75" customHeight="1">
      <c r="A650" s="2"/>
    </row>
    <row r="651" spans="1:1" ht="15.75" customHeight="1">
      <c r="A651" s="2"/>
    </row>
    <row r="652" spans="1:1" ht="15.75" customHeight="1">
      <c r="A652" s="2"/>
    </row>
    <row r="653" spans="1:1" ht="15.75" customHeight="1">
      <c r="A653" s="2"/>
    </row>
    <row r="654" spans="1:1" ht="15.75" customHeight="1">
      <c r="A654" s="2"/>
    </row>
    <row r="655" spans="1:1" ht="15.75" customHeight="1">
      <c r="A655" s="2"/>
    </row>
    <row r="656" spans="1:1" ht="15.75" customHeight="1">
      <c r="A656" s="2"/>
    </row>
    <row r="657" spans="1:1" ht="15.75" customHeight="1">
      <c r="A657" s="2"/>
    </row>
    <row r="658" spans="1:1" ht="15.75" customHeight="1">
      <c r="A658" s="2"/>
    </row>
    <row r="659" spans="1:1" ht="15.75" customHeight="1">
      <c r="A659" s="2"/>
    </row>
    <row r="660" spans="1:1" ht="15.75" customHeight="1">
      <c r="A660" s="2"/>
    </row>
    <row r="661" spans="1:1" ht="15.75" customHeight="1">
      <c r="A661" s="2"/>
    </row>
    <row r="662" spans="1:1" ht="15.75" customHeight="1">
      <c r="A662" s="2"/>
    </row>
    <row r="663" spans="1:1" ht="15.75" customHeight="1">
      <c r="A663" s="2"/>
    </row>
    <row r="664" spans="1:1" ht="15.75" customHeight="1">
      <c r="A664" s="2"/>
    </row>
    <row r="665" spans="1:1" ht="15.75" customHeight="1">
      <c r="A665" s="2"/>
    </row>
    <row r="666" spans="1:1" ht="15.75" customHeight="1">
      <c r="A666" s="2"/>
    </row>
    <row r="667" spans="1:1" ht="15.75" customHeight="1">
      <c r="A667" s="2"/>
    </row>
    <row r="668" spans="1:1" ht="15.75" customHeight="1">
      <c r="A668" s="2"/>
    </row>
    <row r="669" spans="1:1" ht="15.75" customHeight="1">
      <c r="A669" s="2"/>
    </row>
    <row r="670" spans="1:1" ht="15.75" customHeight="1">
      <c r="A670" s="2"/>
    </row>
    <row r="671" spans="1:1" ht="15.75" customHeight="1">
      <c r="A671" s="2"/>
    </row>
    <row r="672" spans="1:1" ht="15.75" customHeight="1">
      <c r="A672" s="2"/>
    </row>
    <row r="673" spans="1:1" ht="15.75" customHeight="1">
      <c r="A673" s="2"/>
    </row>
    <row r="674" spans="1:1" ht="15.75" customHeight="1">
      <c r="A674" s="2"/>
    </row>
    <row r="675" spans="1:1" ht="15.75" customHeight="1">
      <c r="A675" s="2"/>
    </row>
    <row r="676" spans="1:1" ht="15.75" customHeight="1">
      <c r="A676" s="2"/>
    </row>
    <row r="677" spans="1:1" ht="15.75" customHeight="1">
      <c r="A677" s="2"/>
    </row>
    <row r="678" spans="1:1" ht="15.75" customHeight="1">
      <c r="A678" s="2"/>
    </row>
    <row r="679" spans="1:1" ht="15.75" customHeight="1">
      <c r="A679" s="2"/>
    </row>
    <row r="680" spans="1:1" ht="15.75" customHeight="1">
      <c r="A680" s="2"/>
    </row>
    <row r="681" spans="1:1" ht="15.75" customHeight="1">
      <c r="A681" s="2"/>
    </row>
    <row r="682" spans="1:1" ht="15.75" customHeight="1">
      <c r="A682" s="2"/>
    </row>
    <row r="683" spans="1:1" ht="15.75" customHeight="1">
      <c r="A683" s="2"/>
    </row>
    <row r="684" spans="1:1" ht="15.75" customHeight="1">
      <c r="A684" s="2"/>
    </row>
    <row r="685" spans="1:1" ht="15.75" customHeight="1">
      <c r="A685" s="2"/>
    </row>
    <row r="686" spans="1:1" ht="15.75" customHeight="1">
      <c r="A686" s="2"/>
    </row>
    <row r="687" spans="1:1" ht="15.75" customHeight="1">
      <c r="A687" s="2"/>
    </row>
    <row r="688" spans="1:1" ht="15.75" customHeight="1">
      <c r="A688" s="2"/>
    </row>
    <row r="689" spans="1:1" ht="15.75" customHeight="1">
      <c r="A689" s="2"/>
    </row>
    <row r="690" spans="1:1" ht="15.75" customHeight="1">
      <c r="A690" s="2"/>
    </row>
    <row r="691" spans="1:1" ht="15.75" customHeight="1">
      <c r="A691" s="2"/>
    </row>
    <row r="692" spans="1:1" ht="15.75" customHeight="1">
      <c r="A692" s="2"/>
    </row>
    <row r="693" spans="1:1" ht="15.75" customHeight="1">
      <c r="A693" s="2"/>
    </row>
    <row r="694" spans="1:1" ht="15.75" customHeight="1">
      <c r="A694" s="2"/>
    </row>
    <row r="695" spans="1:1" ht="15.75" customHeight="1">
      <c r="A695" s="2"/>
    </row>
    <row r="696" spans="1:1" ht="15.75" customHeight="1">
      <c r="A696" s="2"/>
    </row>
    <row r="697" spans="1:1" ht="15.75" customHeight="1">
      <c r="A697" s="2"/>
    </row>
    <row r="698" spans="1:1" ht="15.75" customHeight="1">
      <c r="A698" s="2"/>
    </row>
    <row r="699" spans="1:1" ht="15.75" customHeight="1">
      <c r="A699" s="2"/>
    </row>
    <row r="700" spans="1:1" ht="15.75" customHeight="1">
      <c r="A700" s="2"/>
    </row>
    <row r="701" spans="1:1" ht="15.75" customHeight="1">
      <c r="A701" s="2"/>
    </row>
    <row r="702" spans="1:1" ht="15.75" customHeight="1">
      <c r="A702" s="2"/>
    </row>
    <row r="703" spans="1:1" ht="15.75" customHeight="1">
      <c r="A703" s="2"/>
    </row>
    <row r="704" spans="1:1" ht="15.75" customHeight="1">
      <c r="A704" s="2"/>
    </row>
    <row r="705" spans="1:1" ht="15.75" customHeight="1">
      <c r="A705" s="2"/>
    </row>
    <row r="706" spans="1:1" ht="15.75" customHeight="1">
      <c r="A706" s="2"/>
    </row>
    <row r="707" spans="1:1" ht="15.75" customHeight="1">
      <c r="A707" s="2"/>
    </row>
    <row r="708" spans="1:1" ht="15.75" customHeight="1">
      <c r="A708" s="2"/>
    </row>
    <row r="709" spans="1:1" ht="15.75" customHeight="1">
      <c r="A709" s="2"/>
    </row>
    <row r="710" spans="1:1" ht="15.75" customHeight="1">
      <c r="A710" s="2"/>
    </row>
    <row r="711" spans="1:1" ht="15.75" customHeight="1">
      <c r="A711" s="2"/>
    </row>
    <row r="712" spans="1:1" ht="15.75" customHeight="1">
      <c r="A712" s="2"/>
    </row>
    <row r="713" spans="1:1" ht="15.75" customHeight="1">
      <c r="A713" s="2"/>
    </row>
    <row r="714" spans="1:1" ht="15.75" customHeight="1">
      <c r="A714" s="2"/>
    </row>
    <row r="715" spans="1:1" ht="15.75" customHeight="1">
      <c r="A715" s="2"/>
    </row>
    <row r="716" spans="1:1" ht="15.75" customHeight="1">
      <c r="A716" s="2"/>
    </row>
    <row r="717" spans="1:1" ht="15.75" customHeight="1">
      <c r="A717" s="2"/>
    </row>
    <row r="718" spans="1:1" ht="15.75" customHeight="1">
      <c r="A718" s="2"/>
    </row>
    <row r="719" spans="1:1" ht="15.75" customHeight="1">
      <c r="A719" s="2"/>
    </row>
    <row r="720" spans="1:1" ht="15.75" customHeight="1">
      <c r="A720" s="2"/>
    </row>
    <row r="721" spans="1:1" ht="15.75" customHeight="1">
      <c r="A721" s="2"/>
    </row>
    <row r="722" spans="1:1" ht="15.75" customHeight="1">
      <c r="A722" s="2"/>
    </row>
    <row r="723" spans="1:1" ht="15.75" customHeight="1">
      <c r="A723" s="2"/>
    </row>
    <row r="724" spans="1:1" ht="15.75" customHeight="1">
      <c r="A724" s="2"/>
    </row>
    <row r="725" spans="1:1" ht="15.75" customHeight="1">
      <c r="A725" s="2"/>
    </row>
    <row r="726" spans="1:1" ht="15.75" customHeight="1">
      <c r="A726" s="2"/>
    </row>
    <row r="727" spans="1:1" ht="15.75" customHeight="1">
      <c r="A727" s="2"/>
    </row>
    <row r="728" spans="1:1" ht="15.75" customHeight="1">
      <c r="A728" s="2"/>
    </row>
    <row r="729" spans="1:1" ht="15.75" customHeight="1">
      <c r="A729" s="2"/>
    </row>
    <row r="730" spans="1:1" ht="15.75" customHeight="1">
      <c r="A730" s="2"/>
    </row>
    <row r="731" spans="1:1" ht="15.75" customHeight="1">
      <c r="A731" s="2"/>
    </row>
    <row r="732" spans="1:1" ht="15.75" customHeight="1">
      <c r="A732" s="2"/>
    </row>
    <row r="733" spans="1:1" ht="15.75" customHeight="1">
      <c r="A733" s="2"/>
    </row>
    <row r="734" spans="1:1" ht="15.75" customHeight="1">
      <c r="A734" s="2"/>
    </row>
    <row r="735" spans="1:1" ht="15.75" customHeight="1">
      <c r="A735" s="2"/>
    </row>
    <row r="736" spans="1:1" ht="15.75" customHeight="1">
      <c r="A736" s="2"/>
    </row>
    <row r="737" spans="1:1" ht="15.75" customHeight="1">
      <c r="A737" s="2"/>
    </row>
    <row r="738" spans="1:1" ht="15.75" customHeight="1">
      <c r="A738" s="2"/>
    </row>
    <row r="739" spans="1:1" ht="15.75" customHeight="1">
      <c r="A739" s="2"/>
    </row>
    <row r="740" spans="1:1" ht="15.75" customHeight="1">
      <c r="A740" s="2"/>
    </row>
    <row r="741" spans="1:1" ht="15.75" customHeight="1">
      <c r="A741" s="2"/>
    </row>
    <row r="742" spans="1:1" ht="15.75" customHeight="1">
      <c r="A742" s="2"/>
    </row>
    <row r="743" spans="1:1" ht="15.75" customHeight="1">
      <c r="A743" s="2"/>
    </row>
    <row r="744" spans="1:1" ht="15.75" customHeight="1">
      <c r="A744" s="2"/>
    </row>
    <row r="745" spans="1:1" ht="15.75" customHeight="1">
      <c r="A745" s="2"/>
    </row>
    <row r="746" spans="1:1" ht="15.75" customHeight="1">
      <c r="A746" s="2"/>
    </row>
    <row r="747" spans="1:1" ht="15.75" customHeight="1">
      <c r="A747" s="2"/>
    </row>
    <row r="748" spans="1:1" ht="15.75" customHeight="1">
      <c r="A748" s="2"/>
    </row>
    <row r="749" spans="1:1" ht="15.75" customHeight="1">
      <c r="A749" s="2"/>
    </row>
    <row r="750" spans="1:1" ht="15.75" customHeight="1">
      <c r="A750" s="2"/>
    </row>
    <row r="751" spans="1:1" ht="15.75" customHeight="1">
      <c r="A751" s="2"/>
    </row>
    <row r="752" spans="1:1" ht="15.75" customHeight="1">
      <c r="A752" s="2"/>
    </row>
    <row r="753" spans="1:1" ht="15.75" customHeight="1">
      <c r="A753" s="2"/>
    </row>
    <row r="754" spans="1:1" ht="15.75" customHeight="1">
      <c r="A754" s="2"/>
    </row>
    <row r="755" spans="1:1" ht="15.75" customHeight="1">
      <c r="A755" s="2"/>
    </row>
    <row r="756" spans="1:1" ht="15.75" customHeight="1">
      <c r="A756" s="2"/>
    </row>
    <row r="757" spans="1:1" ht="15.75" customHeight="1">
      <c r="A757" s="2"/>
    </row>
    <row r="758" spans="1:1" ht="15.75" customHeight="1">
      <c r="A758" s="2"/>
    </row>
    <row r="759" spans="1:1" ht="15.75" customHeight="1">
      <c r="A759" s="2"/>
    </row>
    <row r="760" spans="1:1" ht="15.75" customHeight="1">
      <c r="A760" s="2"/>
    </row>
    <row r="761" spans="1:1" ht="15.75" customHeight="1">
      <c r="A761" s="2"/>
    </row>
    <row r="762" spans="1:1" ht="15.75" customHeight="1">
      <c r="A762" s="2"/>
    </row>
    <row r="763" spans="1:1" ht="15.75" customHeight="1">
      <c r="A763" s="2"/>
    </row>
    <row r="764" spans="1:1" ht="15.75" customHeight="1">
      <c r="A764" s="2"/>
    </row>
    <row r="765" spans="1:1" ht="15.75" customHeight="1">
      <c r="A765" s="2"/>
    </row>
    <row r="766" spans="1:1" ht="15.75" customHeight="1">
      <c r="A766" s="2"/>
    </row>
    <row r="767" spans="1:1" ht="15.75" customHeight="1">
      <c r="A767" s="2"/>
    </row>
    <row r="768" spans="1:1" ht="15.75" customHeight="1">
      <c r="A768" s="2"/>
    </row>
    <row r="769" spans="1:1" ht="15.75" customHeight="1">
      <c r="A769" s="2"/>
    </row>
    <row r="770" spans="1:1" ht="15.75" customHeight="1">
      <c r="A770" s="2"/>
    </row>
    <row r="771" spans="1:1" ht="15.75" customHeight="1">
      <c r="A771" s="2"/>
    </row>
    <row r="772" spans="1:1" ht="15.75" customHeight="1">
      <c r="A772" s="2"/>
    </row>
    <row r="773" spans="1:1" ht="15.75" customHeight="1">
      <c r="A773" s="2"/>
    </row>
    <row r="774" spans="1:1" ht="15.75" customHeight="1">
      <c r="A774" s="2"/>
    </row>
    <row r="775" spans="1:1" ht="15.75" customHeight="1">
      <c r="A775" s="2"/>
    </row>
    <row r="776" spans="1:1" ht="15.75" customHeight="1">
      <c r="A776" s="2"/>
    </row>
    <row r="777" spans="1:1" ht="15.75" customHeight="1">
      <c r="A777" s="2"/>
    </row>
    <row r="778" spans="1:1" ht="15.75" customHeight="1">
      <c r="A778" s="2"/>
    </row>
    <row r="779" spans="1:1" ht="15.75" customHeight="1">
      <c r="A779" s="2"/>
    </row>
    <row r="780" spans="1:1" ht="15.75" customHeight="1">
      <c r="A780" s="2"/>
    </row>
    <row r="781" spans="1:1" ht="15.75" customHeight="1">
      <c r="A781" s="2"/>
    </row>
    <row r="782" spans="1:1" ht="15.75" customHeight="1">
      <c r="A782" s="2"/>
    </row>
    <row r="783" spans="1:1" ht="15.75" customHeight="1">
      <c r="A783" s="2"/>
    </row>
    <row r="784" spans="1:1" ht="15.75" customHeight="1">
      <c r="A784" s="2"/>
    </row>
    <row r="785" spans="1:1" ht="15.75" customHeight="1">
      <c r="A785" s="2"/>
    </row>
    <row r="786" spans="1:1" ht="15.75" customHeight="1">
      <c r="A786" s="2"/>
    </row>
    <row r="787" spans="1:1" ht="15.75" customHeight="1">
      <c r="A787" s="2"/>
    </row>
    <row r="788" spans="1:1" ht="15.75" customHeight="1">
      <c r="A788" s="2"/>
    </row>
    <row r="789" spans="1:1" ht="15.75" customHeight="1">
      <c r="A789" s="2"/>
    </row>
    <row r="790" spans="1:1" ht="15.75" customHeight="1">
      <c r="A790" s="2"/>
    </row>
    <row r="791" spans="1:1" ht="15.75" customHeight="1">
      <c r="A791" s="2"/>
    </row>
    <row r="792" spans="1:1" ht="15.75" customHeight="1">
      <c r="A792" s="2"/>
    </row>
    <row r="793" spans="1:1" ht="15.75" customHeight="1">
      <c r="A793" s="2"/>
    </row>
    <row r="794" spans="1:1" ht="15.75" customHeight="1">
      <c r="A794" s="2"/>
    </row>
    <row r="795" spans="1:1" ht="15.75" customHeight="1">
      <c r="A795" s="2"/>
    </row>
    <row r="796" spans="1:1" ht="15.75" customHeight="1">
      <c r="A796" s="2"/>
    </row>
    <row r="797" spans="1:1" ht="15.75" customHeight="1">
      <c r="A797" s="2"/>
    </row>
    <row r="798" spans="1:1" ht="15.75" customHeight="1">
      <c r="A798" s="2"/>
    </row>
    <row r="799" spans="1:1" ht="15.75" customHeight="1">
      <c r="A799" s="2"/>
    </row>
    <row r="800" spans="1:1" ht="15.75" customHeight="1">
      <c r="A800" s="2"/>
    </row>
    <row r="801" spans="1:1" ht="15.75" customHeight="1">
      <c r="A801" s="2"/>
    </row>
    <row r="802" spans="1:1" ht="15.75" customHeight="1">
      <c r="A802" s="2"/>
    </row>
    <row r="803" spans="1:1" ht="15.75" customHeight="1">
      <c r="A803" s="2"/>
    </row>
    <row r="804" spans="1:1" ht="15.75" customHeight="1">
      <c r="A804" s="2"/>
    </row>
    <row r="805" spans="1:1" ht="15.75" customHeight="1">
      <c r="A805" s="2"/>
    </row>
    <row r="806" spans="1:1" ht="15.75" customHeight="1">
      <c r="A806" s="2"/>
    </row>
    <row r="807" spans="1:1" ht="15.75" customHeight="1">
      <c r="A807" s="2"/>
    </row>
    <row r="808" spans="1:1" ht="15.75" customHeight="1">
      <c r="A808" s="2"/>
    </row>
    <row r="809" spans="1:1" ht="15.75" customHeight="1">
      <c r="A809" s="2"/>
    </row>
    <row r="810" spans="1:1" ht="15.75" customHeight="1">
      <c r="A810" s="2"/>
    </row>
    <row r="811" spans="1:1" ht="15.75" customHeight="1">
      <c r="A811" s="2"/>
    </row>
    <row r="812" spans="1:1" ht="15.75" customHeight="1">
      <c r="A812" s="2"/>
    </row>
    <row r="813" spans="1:1" ht="15.75" customHeight="1">
      <c r="A813" s="2"/>
    </row>
    <row r="814" spans="1:1" ht="15.75" customHeight="1">
      <c r="A814" s="2"/>
    </row>
    <row r="815" spans="1:1" ht="15.75" customHeight="1">
      <c r="A815" s="2"/>
    </row>
    <row r="816" spans="1:1" ht="15.75" customHeight="1">
      <c r="A816" s="2"/>
    </row>
    <row r="817" spans="1:1" ht="15.75" customHeight="1">
      <c r="A817" s="2"/>
    </row>
    <row r="818" spans="1:1" ht="15.75" customHeight="1">
      <c r="A818" s="2"/>
    </row>
    <row r="819" spans="1:1" ht="15.75" customHeight="1">
      <c r="A819" s="2"/>
    </row>
    <row r="820" spans="1:1" ht="15.75" customHeight="1">
      <c r="A820" s="2"/>
    </row>
    <row r="821" spans="1:1" ht="15.75" customHeight="1">
      <c r="A821" s="2"/>
    </row>
    <row r="822" spans="1:1" ht="15.75" customHeight="1">
      <c r="A822" s="2"/>
    </row>
    <row r="823" spans="1:1" ht="15.75" customHeight="1">
      <c r="A823" s="2"/>
    </row>
    <row r="824" spans="1:1" ht="15.75" customHeight="1">
      <c r="A824" s="2"/>
    </row>
    <row r="825" spans="1:1" ht="15.75" customHeight="1">
      <c r="A825" s="2"/>
    </row>
    <row r="826" spans="1:1" ht="15.75" customHeight="1">
      <c r="A826" s="2"/>
    </row>
    <row r="827" spans="1:1" ht="15.75" customHeight="1">
      <c r="A827" s="2"/>
    </row>
    <row r="828" spans="1:1" ht="15.75" customHeight="1">
      <c r="A828" s="2"/>
    </row>
    <row r="829" spans="1:1" ht="15.75" customHeight="1">
      <c r="A829" s="2"/>
    </row>
    <row r="830" spans="1:1" ht="15.75" customHeight="1">
      <c r="A830" s="2"/>
    </row>
    <row r="831" spans="1:1" ht="15.75" customHeight="1">
      <c r="A831" s="2"/>
    </row>
    <row r="832" spans="1:1" ht="15.75" customHeight="1">
      <c r="A832" s="2"/>
    </row>
    <row r="833" spans="1:1" ht="15.75" customHeight="1">
      <c r="A833" s="2"/>
    </row>
    <row r="834" spans="1:1" ht="15.75" customHeight="1">
      <c r="A834" s="2"/>
    </row>
    <row r="835" spans="1:1" ht="15.75" customHeight="1">
      <c r="A835" s="2"/>
    </row>
    <row r="836" spans="1:1" ht="15.75" customHeight="1">
      <c r="A836" s="2"/>
    </row>
    <row r="837" spans="1:1" ht="15.75" customHeight="1">
      <c r="A837" s="2"/>
    </row>
    <row r="838" spans="1:1" ht="15.75" customHeight="1">
      <c r="A838" s="2"/>
    </row>
    <row r="839" spans="1:1" ht="15.75" customHeight="1">
      <c r="A839" s="2"/>
    </row>
    <row r="840" spans="1:1" ht="15.75" customHeight="1">
      <c r="A840" s="2"/>
    </row>
    <row r="841" spans="1:1" ht="15.75" customHeight="1">
      <c r="A841" s="2"/>
    </row>
    <row r="842" spans="1:1" ht="15.75" customHeight="1">
      <c r="A842" s="2"/>
    </row>
    <row r="843" spans="1:1" ht="15.75" customHeight="1">
      <c r="A843" s="2"/>
    </row>
    <row r="844" spans="1:1" ht="15.75" customHeight="1">
      <c r="A844" s="2"/>
    </row>
    <row r="845" spans="1:1" ht="15.75" customHeight="1">
      <c r="A845" s="2"/>
    </row>
    <row r="846" spans="1:1" ht="15.75" customHeight="1">
      <c r="A846" s="2"/>
    </row>
    <row r="847" spans="1:1" ht="15.75" customHeight="1">
      <c r="A847" s="2"/>
    </row>
    <row r="848" spans="1:1" ht="15.75" customHeight="1">
      <c r="A848" s="2"/>
    </row>
    <row r="849" spans="1:1" ht="15.75" customHeight="1">
      <c r="A849" s="2"/>
    </row>
    <row r="850" spans="1:1" ht="15.75" customHeight="1">
      <c r="A850" s="2"/>
    </row>
    <row r="851" spans="1:1" ht="15.75" customHeight="1">
      <c r="A851" s="2"/>
    </row>
    <row r="852" spans="1:1" ht="15.75" customHeight="1">
      <c r="A852" s="2"/>
    </row>
    <row r="853" spans="1:1" ht="15.75" customHeight="1">
      <c r="A853" s="2"/>
    </row>
    <row r="854" spans="1:1" ht="15.75" customHeight="1">
      <c r="A854" s="2"/>
    </row>
    <row r="855" spans="1:1" ht="15.75" customHeight="1">
      <c r="A855" s="2"/>
    </row>
    <row r="856" spans="1:1" ht="15.75" customHeight="1">
      <c r="A856" s="2"/>
    </row>
    <row r="857" spans="1:1" ht="15.75" customHeight="1">
      <c r="A857" s="2"/>
    </row>
    <row r="858" spans="1:1" ht="15.75" customHeight="1">
      <c r="A858" s="2"/>
    </row>
    <row r="859" spans="1:1" ht="15.75" customHeight="1">
      <c r="A859" s="2"/>
    </row>
    <row r="860" spans="1:1" ht="15.75" customHeight="1">
      <c r="A860" s="2"/>
    </row>
    <row r="861" spans="1:1" ht="15.75" customHeight="1">
      <c r="A861" s="2"/>
    </row>
    <row r="862" spans="1:1" ht="15.75" customHeight="1">
      <c r="A862" s="2"/>
    </row>
    <row r="863" spans="1:1" ht="15.75" customHeight="1">
      <c r="A863" s="2"/>
    </row>
    <row r="864" spans="1:1" ht="15.75" customHeight="1">
      <c r="A864" s="2"/>
    </row>
    <row r="865" spans="1:1" ht="15.75" customHeight="1">
      <c r="A865" s="2"/>
    </row>
    <row r="866" spans="1:1" ht="15.75" customHeight="1">
      <c r="A866" s="2"/>
    </row>
    <row r="867" spans="1:1" ht="15.75" customHeight="1">
      <c r="A867" s="2"/>
    </row>
    <row r="868" spans="1:1" ht="15.75" customHeight="1">
      <c r="A868" s="2"/>
    </row>
    <row r="869" spans="1:1" ht="15.75" customHeight="1">
      <c r="A869" s="2"/>
    </row>
    <row r="870" spans="1:1" ht="15.75" customHeight="1">
      <c r="A870" s="2"/>
    </row>
    <row r="871" spans="1:1" ht="15.75" customHeight="1">
      <c r="A871" s="2"/>
    </row>
    <row r="872" spans="1:1" ht="15.75" customHeight="1">
      <c r="A872" s="2"/>
    </row>
    <row r="873" spans="1:1" ht="15.75" customHeight="1">
      <c r="A873" s="2"/>
    </row>
    <row r="874" spans="1:1" ht="15.75" customHeight="1">
      <c r="A874" s="2"/>
    </row>
    <row r="875" spans="1:1" ht="15.75" customHeight="1">
      <c r="A875" s="2"/>
    </row>
    <row r="876" spans="1:1" ht="15.75" customHeight="1">
      <c r="A876" s="2"/>
    </row>
    <row r="877" spans="1:1" ht="15.75" customHeight="1">
      <c r="A877" s="2"/>
    </row>
    <row r="878" spans="1:1" ht="15.75" customHeight="1">
      <c r="A878" s="2"/>
    </row>
    <row r="879" spans="1:1" ht="15.75" customHeight="1">
      <c r="A879" s="2"/>
    </row>
    <row r="880" spans="1:1" ht="15.75" customHeight="1">
      <c r="A880" s="2"/>
    </row>
    <row r="881" spans="1:1" ht="15.75" customHeight="1">
      <c r="A881" s="2"/>
    </row>
    <row r="882" spans="1:1" ht="15.75" customHeight="1">
      <c r="A882" s="2"/>
    </row>
    <row r="883" spans="1:1" ht="15.75" customHeight="1">
      <c r="A883" s="2"/>
    </row>
    <row r="884" spans="1:1" ht="15.75" customHeight="1">
      <c r="A884" s="2"/>
    </row>
    <row r="885" spans="1:1" ht="15.75" customHeight="1">
      <c r="A885" s="2"/>
    </row>
    <row r="886" spans="1:1" ht="15.75" customHeight="1">
      <c r="A886" s="2"/>
    </row>
    <row r="887" spans="1:1" ht="15.75" customHeight="1">
      <c r="A887" s="2"/>
    </row>
    <row r="888" spans="1:1" ht="15.75" customHeight="1">
      <c r="A888" s="2"/>
    </row>
    <row r="889" spans="1:1" ht="15.75" customHeight="1">
      <c r="A889" s="2"/>
    </row>
    <row r="890" spans="1:1" ht="15.75" customHeight="1">
      <c r="A890" s="2"/>
    </row>
    <row r="891" spans="1:1" ht="15.75" customHeight="1">
      <c r="A891" s="2"/>
    </row>
    <row r="892" spans="1:1" ht="15.75" customHeight="1">
      <c r="A892" s="2"/>
    </row>
    <row r="893" spans="1:1" ht="15.75" customHeight="1">
      <c r="A893" s="2"/>
    </row>
    <row r="894" spans="1:1" ht="15.75" customHeight="1">
      <c r="A894" s="2"/>
    </row>
    <row r="895" spans="1:1" ht="15.75" customHeight="1">
      <c r="A895" s="2"/>
    </row>
    <row r="896" spans="1:1" ht="15.75" customHeight="1">
      <c r="A896" s="2"/>
    </row>
    <row r="897" spans="1:1" ht="15.75" customHeight="1">
      <c r="A897" s="2"/>
    </row>
    <row r="898" spans="1:1" ht="15.75" customHeight="1">
      <c r="A898" s="2"/>
    </row>
    <row r="899" spans="1:1" ht="15.75" customHeight="1">
      <c r="A899" s="2"/>
    </row>
    <row r="900" spans="1:1" ht="15.75" customHeight="1">
      <c r="A900" s="2"/>
    </row>
    <row r="901" spans="1:1" ht="15.75" customHeight="1">
      <c r="A901" s="2"/>
    </row>
    <row r="902" spans="1:1" ht="15.75" customHeight="1">
      <c r="A902" s="2"/>
    </row>
    <row r="903" spans="1:1" ht="15.75" customHeight="1">
      <c r="A903" s="2"/>
    </row>
    <row r="904" spans="1:1" ht="15.75" customHeight="1">
      <c r="A904" s="2"/>
    </row>
    <row r="905" spans="1:1" ht="15.75" customHeight="1">
      <c r="A905" s="2"/>
    </row>
    <row r="906" spans="1:1" ht="15.75" customHeight="1">
      <c r="A906" s="2"/>
    </row>
    <row r="907" spans="1:1" ht="15.75" customHeight="1">
      <c r="A907" s="2"/>
    </row>
    <row r="908" spans="1:1" ht="15.75" customHeight="1">
      <c r="A908" s="2"/>
    </row>
    <row r="909" spans="1:1" ht="15.75" customHeight="1">
      <c r="A909" s="2"/>
    </row>
    <row r="910" spans="1:1" ht="15.75" customHeight="1">
      <c r="A910" s="2"/>
    </row>
    <row r="911" spans="1:1" ht="15.75" customHeight="1">
      <c r="A911" s="2"/>
    </row>
    <row r="912" spans="1:1" ht="15.75" customHeight="1">
      <c r="A912" s="2"/>
    </row>
    <row r="913" spans="1:1" ht="15.75" customHeight="1">
      <c r="A913" s="2"/>
    </row>
    <row r="914" spans="1:1" ht="15.75" customHeight="1">
      <c r="A914" s="2"/>
    </row>
    <row r="915" spans="1:1" ht="15.75" customHeight="1">
      <c r="A915" s="2"/>
    </row>
    <row r="916" spans="1:1" ht="15.75" customHeight="1">
      <c r="A916" s="2"/>
    </row>
    <row r="917" spans="1:1" ht="15.75" customHeight="1">
      <c r="A917" s="2"/>
    </row>
    <row r="918" spans="1:1" ht="15.75" customHeight="1">
      <c r="A918" s="2"/>
    </row>
    <row r="919" spans="1:1" ht="15.75" customHeight="1">
      <c r="A919" s="2"/>
    </row>
    <row r="920" spans="1:1" ht="15.75" customHeight="1">
      <c r="A920" s="2"/>
    </row>
    <row r="921" spans="1:1" ht="15.75" customHeight="1">
      <c r="A921" s="2"/>
    </row>
    <row r="922" spans="1:1" ht="15.75" customHeight="1">
      <c r="A922" s="2"/>
    </row>
    <row r="923" spans="1:1" ht="15.75" customHeight="1">
      <c r="A923" s="2"/>
    </row>
    <row r="924" spans="1:1" ht="15.75" customHeight="1">
      <c r="A924" s="2"/>
    </row>
    <row r="925" spans="1:1" ht="15.75" customHeight="1">
      <c r="A925" s="2"/>
    </row>
    <row r="926" spans="1:1" ht="15.75" customHeight="1">
      <c r="A926" s="2"/>
    </row>
    <row r="927" spans="1:1" ht="15.75" customHeight="1">
      <c r="A927" s="2"/>
    </row>
    <row r="928" spans="1:1" ht="15.75" customHeight="1">
      <c r="A928" s="2"/>
    </row>
    <row r="929" spans="1:1" ht="15.75" customHeight="1">
      <c r="A929" s="2"/>
    </row>
    <row r="930" spans="1:1" ht="15.75" customHeight="1">
      <c r="A930" s="2"/>
    </row>
    <row r="931" spans="1:1" ht="15.75" customHeight="1">
      <c r="A931" s="2"/>
    </row>
    <row r="932" spans="1:1" ht="15.75" customHeight="1">
      <c r="A932" s="2"/>
    </row>
    <row r="933" spans="1:1" ht="15.75" customHeight="1">
      <c r="A933" s="2"/>
    </row>
    <row r="934" spans="1:1" ht="15.75" customHeight="1">
      <c r="A934" s="2"/>
    </row>
    <row r="935" spans="1:1" ht="15.75" customHeight="1">
      <c r="A935" s="2"/>
    </row>
    <row r="936" spans="1:1" ht="15.75" customHeight="1">
      <c r="A936" s="2"/>
    </row>
    <row r="937" spans="1:1" ht="15.75" customHeight="1">
      <c r="A937" s="2"/>
    </row>
    <row r="938" spans="1:1" ht="15.75" customHeight="1">
      <c r="A938" s="2"/>
    </row>
    <row r="939" spans="1:1" ht="15.75" customHeight="1">
      <c r="A939" s="2"/>
    </row>
    <row r="940" spans="1:1" ht="15.75" customHeight="1">
      <c r="A940" s="2"/>
    </row>
    <row r="941" spans="1:1" ht="15.75" customHeight="1">
      <c r="A941" s="2"/>
    </row>
    <row r="942" spans="1:1" ht="15.75" customHeight="1">
      <c r="A942" s="2"/>
    </row>
    <row r="943" spans="1:1" ht="15.75" customHeight="1">
      <c r="A943" s="2"/>
    </row>
    <row r="944" spans="1:1" ht="15.75" customHeight="1">
      <c r="A944" s="2"/>
    </row>
    <row r="945" spans="1:1" ht="15.75" customHeight="1">
      <c r="A945" s="2"/>
    </row>
    <row r="946" spans="1:1" ht="15.75" customHeight="1">
      <c r="A946" s="2"/>
    </row>
    <row r="947" spans="1:1" ht="15.75" customHeight="1">
      <c r="A947" s="2"/>
    </row>
    <row r="948" spans="1:1" ht="15.75" customHeight="1">
      <c r="A948" s="2"/>
    </row>
    <row r="949" spans="1:1" ht="15.75" customHeight="1">
      <c r="A949" s="2"/>
    </row>
    <row r="950" spans="1:1" ht="15.75" customHeight="1">
      <c r="A950" s="2"/>
    </row>
    <row r="951" spans="1:1" ht="15.75" customHeight="1">
      <c r="A951" s="2"/>
    </row>
    <row r="952" spans="1:1" ht="15.75" customHeight="1">
      <c r="A952" s="2"/>
    </row>
    <row r="953" spans="1:1" ht="15.75" customHeight="1">
      <c r="A953" s="2"/>
    </row>
    <row r="954" spans="1:1" ht="15.75" customHeight="1">
      <c r="A954" s="2"/>
    </row>
    <row r="955" spans="1:1" ht="15.75" customHeight="1">
      <c r="A955" s="2"/>
    </row>
    <row r="956" spans="1:1" ht="15.75" customHeight="1">
      <c r="A956" s="2"/>
    </row>
    <row r="957" spans="1:1" ht="15.75" customHeight="1">
      <c r="A957" s="2"/>
    </row>
    <row r="958" spans="1:1" ht="15.75" customHeight="1">
      <c r="A958" s="2"/>
    </row>
    <row r="959" spans="1:1" ht="15.75" customHeight="1">
      <c r="A959" s="2"/>
    </row>
    <row r="960" spans="1:1" ht="15.75" customHeight="1">
      <c r="A960" s="2"/>
    </row>
    <row r="961" spans="1:1" ht="15.75" customHeight="1">
      <c r="A961" s="2"/>
    </row>
    <row r="962" spans="1:1" ht="15.75" customHeight="1">
      <c r="A962" s="2"/>
    </row>
    <row r="963" spans="1:1" ht="15.75" customHeight="1">
      <c r="A963" s="2"/>
    </row>
    <row r="964" spans="1:1" ht="15.75" customHeight="1">
      <c r="A964" s="2"/>
    </row>
    <row r="965" spans="1:1" ht="15.75" customHeight="1">
      <c r="A965" s="2"/>
    </row>
    <row r="966" spans="1:1" ht="15.75" customHeight="1">
      <c r="A966" s="2"/>
    </row>
    <row r="967" spans="1:1" ht="15.75" customHeight="1">
      <c r="A967" s="2"/>
    </row>
    <row r="968" spans="1:1" ht="15.75" customHeight="1">
      <c r="A968" s="2"/>
    </row>
    <row r="969" spans="1:1" ht="15.75" customHeight="1">
      <c r="A969" s="2"/>
    </row>
    <row r="970" spans="1:1" ht="15.75" customHeight="1">
      <c r="A970" s="2"/>
    </row>
    <row r="971" spans="1:1" ht="15.75" customHeight="1">
      <c r="A971" s="2"/>
    </row>
    <row r="972" spans="1:1" ht="15.75" customHeight="1">
      <c r="A972" s="2"/>
    </row>
    <row r="973" spans="1:1" ht="15.75" customHeight="1">
      <c r="A973" s="2"/>
    </row>
    <row r="974" spans="1:1" ht="15.75" customHeight="1">
      <c r="A974" s="2"/>
    </row>
    <row r="975" spans="1:1" ht="15.75" customHeight="1">
      <c r="A975" s="2"/>
    </row>
    <row r="976" spans="1:1" ht="15.75" customHeight="1">
      <c r="A976" s="2"/>
    </row>
    <row r="977" spans="1:1" ht="15.75" customHeight="1">
      <c r="A977" s="2"/>
    </row>
    <row r="978" spans="1:1" ht="15.75" customHeight="1">
      <c r="A978" s="2"/>
    </row>
    <row r="979" spans="1:1" ht="15.75" customHeight="1">
      <c r="A979" s="2"/>
    </row>
    <row r="980" spans="1:1" ht="15.75" customHeight="1">
      <c r="A980" s="2"/>
    </row>
    <row r="981" spans="1:1" ht="15.75" customHeight="1">
      <c r="A981" s="2"/>
    </row>
    <row r="982" spans="1:1" ht="15.75" customHeight="1">
      <c r="A982" s="2"/>
    </row>
    <row r="983" spans="1:1" ht="15.75" customHeight="1">
      <c r="A983" s="2"/>
    </row>
    <row r="984" spans="1:1" ht="15.75" customHeight="1">
      <c r="A984" s="2"/>
    </row>
    <row r="985" spans="1:1" ht="15.75" customHeight="1">
      <c r="A985" s="2"/>
    </row>
    <row r="986" spans="1:1" ht="15.75" customHeight="1">
      <c r="A986" s="2"/>
    </row>
    <row r="987" spans="1:1" ht="15.75" customHeight="1">
      <c r="A987" s="2"/>
    </row>
    <row r="988" spans="1:1" ht="15.75" customHeight="1">
      <c r="A988" s="2"/>
    </row>
    <row r="989" spans="1:1" ht="15.75" customHeight="1">
      <c r="A989" s="2"/>
    </row>
    <row r="990" spans="1:1" ht="15.75" customHeight="1">
      <c r="A990" s="2"/>
    </row>
    <row r="991" spans="1:1" ht="15.75" customHeight="1">
      <c r="A991" s="2"/>
    </row>
    <row r="992" spans="1:1" ht="15.75" customHeight="1">
      <c r="A992" s="2"/>
    </row>
    <row r="993" spans="1:1" ht="15.75" customHeight="1">
      <c r="A993" s="2"/>
    </row>
    <row r="994" spans="1:1" ht="15.75" customHeight="1">
      <c r="A994" s="2"/>
    </row>
    <row r="995" spans="1:1" ht="15.75" customHeight="1">
      <c r="A995" s="2"/>
    </row>
    <row r="996" spans="1:1" ht="15.75" customHeight="1">
      <c r="A996" s="2"/>
    </row>
    <row r="997" spans="1:1" ht="15.75" customHeight="1">
      <c r="A997" s="2"/>
    </row>
    <row r="998" spans="1:1" ht="15.75" customHeight="1">
      <c r="A998" s="2"/>
    </row>
    <row r="999" spans="1:1" ht="15.75" customHeight="1">
      <c r="A999" s="2"/>
    </row>
    <row r="1000" spans="1:1" ht="15.75" customHeight="1">
      <c r="A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opLeftCell="F110" zoomScale="79" workbookViewId="0">
      <selection activeCell="I25" sqref="I25"/>
    </sheetView>
  </sheetViews>
  <sheetFormatPr defaultColWidth="12.6640625" defaultRowHeight="15" customHeight="1"/>
  <cols>
    <col min="1" max="1" width="10.77734375" customWidth="1"/>
    <col min="2" max="2" width="16.88671875" customWidth="1"/>
    <col min="3" max="3" width="17.44140625" customWidth="1"/>
    <col min="4" max="4" width="12.44140625" customWidth="1"/>
    <col min="5" max="5" width="12.6640625" customWidth="1"/>
    <col min="6" max="6" width="16" customWidth="1"/>
    <col min="10" max="10" width="21.21875" customWidth="1"/>
    <col min="11" max="11" width="22.33203125" customWidth="1"/>
    <col min="12" max="12" width="12.109375" customWidth="1"/>
    <col min="13" max="13" width="15.109375" customWidth="1"/>
    <col min="14" max="14" width="23.109375" customWidth="1"/>
    <col min="19" max="19" width="22.77734375" bestFit="1" customWidth="1"/>
  </cols>
  <sheetData>
    <row r="1" spans="1:28" ht="26.25" customHeight="1">
      <c r="A1" s="3"/>
      <c r="B1" s="3"/>
      <c r="C1" s="3"/>
      <c r="D1" s="4" t="s">
        <v>9</v>
      </c>
      <c r="E1" s="3"/>
      <c r="F1" s="5"/>
      <c r="G1" s="3"/>
      <c r="H1" s="3"/>
      <c r="I1" s="3"/>
      <c r="J1" s="63" t="s">
        <v>566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8" ht="15.75" customHeight="1">
      <c r="A2" s="7"/>
      <c r="B2" s="7"/>
      <c r="C2" s="7"/>
      <c r="D2" s="7"/>
      <c r="E2" s="7"/>
      <c r="F2" s="7"/>
      <c r="G2" s="7"/>
      <c r="H2" s="7"/>
      <c r="I2" s="8"/>
      <c r="J2" s="9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</row>
    <row r="3" spans="1:28" ht="15.75" customHeight="1">
      <c r="A3" s="7" t="s">
        <v>10</v>
      </c>
      <c r="B3" s="7" t="s">
        <v>11</v>
      </c>
      <c r="C3" s="7" t="s">
        <v>12</v>
      </c>
      <c r="D3" s="7" t="s">
        <v>13</v>
      </c>
      <c r="E3" s="7" t="s">
        <v>10</v>
      </c>
      <c r="F3" s="7" t="s">
        <v>11</v>
      </c>
      <c r="G3" s="7" t="s">
        <v>12</v>
      </c>
      <c r="H3" s="7" t="s">
        <v>13</v>
      </c>
      <c r="I3" s="8" t="s">
        <v>14</v>
      </c>
      <c r="J3" s="9"/>
      <c r="K3" s="6"/>
      <c r="L3" s="6"/>
      <c r="M3" s="6"/>
      <c r="N3" s="6"/>
      <c r="O3" s="10"/>
      <c r="P3" s="10"/>
      <c r="Q3" s="10"/>
      <c r="R3" s="10"/>
      <c r="S3" s="10"/>
      <c r="T3" s="10"/>
      <c r="U3" s="10"/>
      <c r="V3" s="10"/>
      <c r="W3" s="10"/>
    </row>
    <row r="4" spans="1:28" ht="15.75" customHeight="1">
      <c r="A4" s="11" t="s">
        <v>15</v>
      </c>
      <c r="B4" s="12">
        <v>1228.5999999999999</v>
      </c>
      <c r="C4" s="11">
        <v>3.0999999999999999E-3</v>
      </c>
      <c r="D4" s="13">
        <v>3.0999999999999999E-3</v>
      </c>
      <c r="E4" s="11" t="s">
        <v>15</v>
      </c>
      <c r="F4" s="12">
        <v>22326.9</v>
      </c>
      <c r="G4" s="11">
        <v>9.1870010000000002E-3</v>
      </c>
      <c r="H4" s="13">
        <v>9.1999999999999998E-3</v>
      </c>
      <c r="I4" s="14" t="s">
        <v>16</v>
      </c>
    </row>
    <row r="5" spans="1:28" ht="15.75" customHeight="1">
      <c r="A5" s="11" t="s">
        <v>17</v>
      </c>
      <c r="B5" s="12">
        <v>1224.8</v>
      </c>
      <c r="C5" s="11">
        <v>9.5999999999999992E-3</v>
      </c>
      <c r="D5" s="13">
        <v>9.5999999999999992E-3</v>
      </c>
      <c r="E5" s="11" t="s">
        <v>17</v>
      </c>
      <c r="F5" s="12">
        <v>22123.65</v>
      </c>
      <c r="G5" s="11">
        <v>5.4056629999999998E-3</v>
      </c>
      <c r="H5" s="13">
        <v>5.4000000000000003E-3</v>
      </c>
      <c r="I5" s="11"/>
      <c r="J5" s="15"/>
      <c r="K5" s="16">
        <f>(B4/B746)^(1/3)</f>
        <v>1.3394912734801347</v>
      </c>
      <c r="L5" s="11"/>
      <c r="M5" s="11"/>
      <c r="N5" s="11"/>
    </row>
    <row r="6" spans="1:28" ht="15.75" customHeight="1">
      <c r="A6" s="11" t="s">
        <v>18</v>
      </c>
      <c r="B6" s="12">
        <v>1213.0999999999999</v>
      </c>
      <c r="C6" s="11">
        <v>-1.8599999999999998E-2</v>
      </c>
      <c r="D6" s="13">
        <v>-1.8599999999999998E-2</v>
      </c>
      <c r="E6" s="11" t="s">
        <v>18</v>
      </c>
      <c r="F6" s="12">
        <v>22004.7</v>
      </c>
      <c r="G6" s="11">
        <v>-4.1657710000000004E-3</v>
      </c>
      <c r="H6" s="13">
        <v>-4.1999999999999997E-3</v>
      </c>
      <c r="J6" s="17" t="s">
        <v>19</v>
      </c>
      <c r="K6" s="16">
        <f>K5-1</f>
        <v>0.33949127348013475</v>
      </c>
      <c r="L6" s="11"/>
      <c r="M6" s="11"/>
      <c r="N6" s="18">
        <f>(7.08+7.29+4.64)/3</f>
        <v>6.3366666666666669</v>
      </c>
      <c r="S6" s="66" t="s">
        <v>567</v>
      </c>
      <c r="T6" s="66"/>
      <c r="U6" s="66"/>
      <c r="V6" s="66"/>
      <c r="W6" s="66"/>
      <c r="X6" s="66"/>
      <c r="Y6" s="66"/>
      <c r="Z6" s="66"/>
      <c r="AA6" s="66"/>
      <c r="AB6" s="66"/>
    </row>
    <row r="7" spans="1:28" ht="15.75" customHeight="1">
      <c r="A7" s="11" t="s">
        <v>20</v>
      </c>
      <c r="B7" s="12">
        <v>1236.0999999999999</v>
      </c>
      <c r="C7" s="11">
        <v>1.2500000000000001E-2</v>
      </c>
      <c r="D7" s="13">
        <v>1.2500000000000001E-2</v>
      </c>
      <c r="E7" s="11" t="s">
        <v>20</v>
      </c>
      <c r="F7" s="12">
        <v>22096.75</v>
      </c>
      <c r="G7" s="11">
        <v>3.852453E-3</v>
      </c>
      <c r="H7" s="13">
        <v>3.8999999999999998E-3</v>
      </c>
      <c r="J7" s="15"/>
      <c r="K7" s="16">
        <v>33.949127349999998</v>
      </c>
      <c r="L7" s="15"/>
      <c r="M7" s="19" t="s">
        <v>21</v>
      </c>
      <c r="N7" s="20">
        <v>6.3299999999999995E-2</v>
      </c>
      <c r="O7" s="18" t="s">
        <v>22</v>
      </c>
      <c r="P7" s="18"/>
      <c r="Q7" s="18"/>
    </row>
    <row r="8" spans="1:28" ht="15.75" customHeight="1">
      <c r="A8" s="11" t="s">
        <v>23</v>
      </c>
      <c r="B8" s="12">
        <v>1220.8</v>
      </c>
      <c r="C8" s="11">
        <v>-8.8999999999999999E-3</v>
      </c>
      <c r="D8" s="13">
        <v>-8.8999999999999999E-3</v>
      </c>
      <c r="E8" s="11" t="s">
        <v>23</v>
      </c>
      <c r="F8" s="12">
        <v>22011.95</v>
      </c>
      <c r="G8" s="11">
        <v>7.9147030000000004E-3</v>
      </c>
      <c r="H8" s="13">
        <v>7.9000000000000008E-3</v>
      </c>
      <c r="J8" s="15"/>
      <c r="K8" s="11"/>
      <c r="L8" s="11"/>
      <c r="M8" s="11"/>
      <c r="N8" s="19">
        <v>6.3299999999999995E-2</v>
      </c>
    </row>
    <row r="9" spans="1:28" ht="15.75" customHeight="1">
      <c r="A9" s="11" t="s">
        <v>24</v>
      </c>
      <c r="B9" s="12">
        <v>1231.8</v>
      </c>
      <c r="C9" s="11">
        <v>2.8E-3</v>
      </c>
      <c r="D9" s="13">
        <v>2.8E-3</v>
      </c>
      <c r="E9" s="11" t="s">
        <v>24</v>
      </c>
      <c r="F9" s="12">
        <v>21839.1</v>
      </c>
      <c r="G9" s="11">
        <v>9.9232500000000006E-4</v>
      </c>
      <c r="H9" s="13">
        <v>1E-3</v>
      </c>
      <c r="J9" s="21" t="s">
        <v>25</v>
      </c>
      <c r="K9" s="19">
        <f>_xlfn.COVARIANCE.P(C4:C745,G4:G745)/_xlfn.VAR.P(G4:G745)</f>
        <v>0.78533273337174592</v>
      </c>
      <c r="L9" s="11"/>
      <c r="M9" s="11"/>
      <c r="N9" s="11"/>
    </row>
    <row r="10" spans="1:28" ht="15.75" customHeight="1">
      <c r="A10" s="11" t="s">
        <v>26</v>
      </c>
      <c r="B10" s="12">
        <v>1228.3499999999999</v>
      </c>
      <c r="C10" s="11">
        <v>2.5000000000000001E-3</v>
      </c>
      <c r="D10" s="13">
        <v>2.5000000000000001E-3</v>
      </c>
      <c r="E10" s="11" t="s">
        <v>26</v>
      </c>
      <c r="F10" s="12">
        <v>21817.45</v>
      </c>
      <c r="G10" s="11">
        <v>-1.0802196E-2</v>
      </c>
      <c r="H10" s="13">
        <v>-1.0800000000000001E-2</v>
      </c>
      <c r="J10" s="21" t="s">
        <v>27</v>
      </c>
      <c r="K10" s="19">
        <f>SLOPE(C4:C745,G4:G745)</f>
        <v>0.78533273337174503</v>
      </c>
      <c r="L10" s="11"/>
      <c r="M10" s="11"/>
      <c r="N10" s="11" t="s">
        <v>28</v>
      </c>
      <c r="O10" s="22" t="s">
        <v>29</v>
      </c>
      <c r="P10" s="22" t="s">
        <v>30</v>
      </c>
      <c r="Q10" s="22" t="s">
        <v>31</v>
      </c>
      <c r="S10" s="64"/>
      <c r="T10" s="67" t="s">
        <v>551</v>
      </c>
      <c r="U10" s="64" t="s">
        <v>552</v>
      </c>
      <c r="V10" s="64" t="s">
        <v>553</v>
      </c>
      <c r="W10" s="64" t="s">
        <v>554</v>
      </c>
      <c r="X10" s="68" t="s">
        <v>555</v>
      </c>
    </row>
    <row r="11" spans="1:28" ht="15.75" customHeight="1">
      <c r="A11" s="11" t="s">
        <v>32</v>
      </c>
      <c r="B11" s="12">
        <v>1225.3</v>
      </c>
      <c r="C11" s="11">
        <v>4.3E-3</v>
      </c>
      <c r="D11" s="13">
        <v>4.3E-3</v>
      </c>
      <c r="E11" s="11" t="s">
        <v>32</v>
      </c>
      <c r="F11" s="12">
        <v>22055.7</v>
      </c>
      <c r="G11" s="11">
        <v>1.4688959999999999E-3</v>
      </c>
      <c r="H11" s="13">
        <v>1.5E-3</v>
      </c>
      <c r="J11" s="21" t="s">
        <v>33</v>
      </c>
      <c r="K11" s="19">
        <f>0.7853</f>
        <v>0.7853</v>
      </c>
      <c r="L11" s="11"/>
      <c r="M11" s="11"/>
      <c r="N11" s="11" t="s">
        <v>34</v>
      </c>
      <c r="O11" s="22">
        <f t="shared" ref="O11:O12" si="0">AVERAGE(C499:C746)</f>
        <v>1.9947580645161291E-3</v>
      </c>
      <c r="P11" s="22">
        <f>AVERAGE(C250:C498)</f>
        <v>5.8634538152610658E-5</v>
      </c>
      <c r="Q11" s="22">
        <f>AVERAGE(C4:C249)</f>
        <v>2.0747967479674795E-3</v>
      </c>
      <c r="S11" s="69" t="s">
        <v>556</v>
      </c>
      <c r="T11" s="67">
        <v>35.7896</v>
      </c>
      <c r="U11" s="64">
        <v>24.279399999999999</v>
      </c>
      <c r="V11" s="64">
        <v>66.475300000000004</v>
      </c>
      <c r="W11" s="64">
        <v>63.359000000000002</v>
      </c>
      <c r="X11" s="68">
        <f>(U11+V11+W11)/3</f>
        <v>51.371233333333329</v>
      </c>
    </row>
    <row r="12" spans="1:28" ht="15.75" customHeight="1">
      <c r="A12" s="11" t="s">
        <v>35</v>
      </c>
      <c r="B12" s="12">
        <v>1220</v>
      </c>
      <c r="C12" s="11">
        <v>2.1299999999999999E-2</v>
      </c>
      <c r="D12" s="13">
        <v>2.1299999999999999E-2</v>
      </c>
      <c r="E12" s="11" t="s">
        <v>35</v>
      </c>
      <c r="F12" s="12">
        <v>22023.35</v>
      </c>
      <c r="G12" s="11">
        <v>-5.5674330000000001E-3</v>
      </c>
      <c r="H12" s="13">
        <v>-5.5999999999999999E-3</v>
      </c>
      <c r="J12" s="15" t="s">
        <v>36</v>
      </c>
      <c r="K12" s="11">
        <f>K6-N8</f>
        <v>0.27619127348013472</v>
      </c>
      <c r="N12" s="11" t="s">
        <v>34</v>
      </c>
      <c r="O12" s="23">
        <f t="shared" si="0"/>
        <v>1.973279352226721E-3</v>
      </c>
      <c r="P12" s="23">
        <f t="shared" ref="P12:Q12" si="1">P11</f>
        <v>5.8634538152610658E-5</v>
      </c>
      <c r="Q12" s="24">
        <f t="shared" si="1"/>
        <v>2.0747967479674795E-3</v>
      </c>
      <c r="S12" s="69" t="s">
        <v>557</v>
      </c>
      <c r="T12" s="67">
        <v>2.0000000000000001E-4</v>
      </c>
      <c r="U12" s="64">
        <v>1.48E-3</v>
      </c>
      <c r="V12" s="64">
        <v>8.1899999999999994E-3</v>
      </c>
      <c r="W12" s="64">
        <v>1.01E-3</v>
      </c>
      <c r="X12" s="68">
        <f t="shared" ref="X12:X14" si="2">(U12+V12+W12)/3</f>
        <v>3.5600000000000002E-3</v>
      </c>
    </row>
    <row r="13" spans="1:28" ht="15.75" customHeight="1">
      <c r="A13" s="11" t="s">
        <v>37</v>
      </c>
      <c r="B13" s="12">
        <v>1194.5999999999999</v>
      </c>
      <c r="C13" s="11">
        <v>2.2100000000000002E-2</v>
      </c>
      <c r="D13" s="13">
        <v>2.2100000000000002E-2</v>
      </c>
      <c r="E13" s="11" t="s">
        <v>37</v>
      </c>
      <c r="F13" s="12">
        <v>22146.65</v>
      </c>
      <c r="G13" s="11">
        <v>6.7711619999999998E-3</v>
      </c>
      <c r="H13" s="13">
        <v>6.7999999999999996E-3</v>
      </c>
      <c r="J13" s="15" t="s">
        <v>38</v>
      </c>
      <c r="K13" s="11">
        <f>K12*K9</f>
        <v>0.21690204773557761</v>
      </c>
      <c r="N13" s="11" t="s">
        <v>39</v>
      </c>
      <c r="O13" s="23">
        <f>AVERAGE(O12:Q12)</f>
        <v>1.3689035461156036E-3</v>
      </c>
      <c r="P13" s="25"/>
      <c r="Q13" s="25"/>
      <c r="S13" s="69" t="s">
        <v>103</v>
      </c>
      <c r="T13" s="67">
        <f>4.6*(10^(-5))</f>
        <v>4.6E-5</v>
      </c>
      <c r="U13" s="64">
        <f>1.21*(10^(-4))</f>
        <v>1.21E-4</v>
      </c>
      <c r="V13" s="64">
        <f>1.07*(10^(-4))</f>
        <v>1.0700000000000001E-4</v>
      </c>
      <c r="W13" s="64">
        <f>5.62*(10^(-5))</f>
        <v>5.6200000000000004E-5</v>
      </c>
      <c r="X13" s="68">
        <f t="shared" si="2"/>
        <v>9.4733333333333337E-5</v>
      </c>
    </row>
    <row r="14" spans="1:28" ht="15.75" customHeight="1">
      <c r="A14" s="11" t="s">
        <v>40</v>
      </c>
      <c r="B14" s="12">
        <v>1168.75</v>
      </c>
      <c r="C14" s="11">
        <v>-2.9499999999999998E-2</v>
      </c>
      <c r="D14" s="13">
        <v>-2.9499999999999998E-2</v>
      </c>
      <c r="E14" s="11" t="s">
        <v>40</v>
      </c>
      <c r="F14" s="12">
        <v>21997.7</v>
      </c>
      <c r="G14" s="11">
        <v>-1.5132725E-2</v>
      </c>
      <c r="H14" s="13">
        <v>-1.5100000000000001E-2</v>
      </c>
      <c r="J14" s="26" t="s">
        <v>41</v>
      </c>
      <c r="K14" s="11">
        <f>K13+N8</f>
        <v>0.28020204773557761</v>
      </c>
      <c r="N14" s="11" t="s">
        <v>42</v>
      </c>
      <c r="O14" s="25">
        <f>B4/B249-1</f>
        <v>0.61540990072973512</v>
      </c>
      <c r="P14" s="25">
        <f>B250/B499-1</f>
        <v>-7.8813166434863469E-3</v>
      </c>
      <c r="Q14" s="25">
        <f>B500/B746-1</f>
        <v>0.46615805946791866</v>
      </c>
      <c r="S14" s="69" t="s">
        <v>565</v>
      </c>
      <c r="T14" s="70">
        <v>0.1666</v>
      </c>
      <c r="U14" s="65">
        <v>8.7999999999999995E-2</v>
      </c>
      <c r="V14" s="65">
        <v>0.33479999999999999</v>
      </c>
      <c r="W14" s="65">
        <v>0.15820000000000001</v>
      </c>
      <c r="X14" s="68">
        <f t="shared" si="2"/>
        <v>0.19366666666666665</v>
      </c>
    </row>
    <row r="15" spans="1:28" ht="15.75" customHeight="1">
      <c r="A15" s="27">
        <v>45629</v>
      </c>
      <c r="B15" s="12">
        <v>1204.25</v>
      </c>
      <c r="C15" s="11">
        <v>6.4000000000000003E-3</v>
      </c>
      <c r="D15" s="13">
        <v>6.4000000000000003E-3</v>
      </c>
      <c r="E15" s="27">
        <v>45629</v>
      </c>
      <c r="F15" s="12">
        <v>22335.7</v>
      </c>
      <c r="G15" s="11">
        <v>1.3657099999999999E-4</v>
      </c>
      <c r="H15" s="13">
        <v>1E-4</v>
      </c>
      <c r="J15" s="26" t="s">
        <v>43</v>
      </c>
      <c r="K15" s="28">
        <v>0.28179999999999999</v>
      </c>
      <c r="N15" s="11" t="s">
        <v>44</v>
      </c>
      <c r="O15" s="23">
        <f t="shared" ref="O15:Q15" si="3">O14</f>
        <v>0.61540990072973512</v>
      </c>
      <c r="P15" s="23">
        <f t="shared" si="3"/>
        <v>-7.8813166434863469E-3</v>
      </c>
      <c r="Q15" s="23">
        <f t="shared" si="3"/>
        <v>0.46615805946791866</v>
      </c>
    </row>
    <row r="16" spans="1:28" ht="15.75" customHeight="1">
      <c r="A16" s="27">
        <v>45599</v>
      </c>
      <c r="B16" s="12">
        <v>1196.5999999999999</v>
      </c>
      <c r="C16" s="11">
        <v>-2.5999999999999999E-3</v>
      </c>
      <c r="D16" s="13">
        <v>-2.5999999999999999E-3</v>
      </c>
      <c r="E16" s="27">
        <v>45599</v>
      </c>
      <c r="F16" s="12">
        <v>22332.65</v>
      </c>
      <c r="G16" s="11">
        <v>-7.1531620000000002E-3</v>
      </c>
      <c r="H16" s="13">
        <v>-7.1999999999999998E-3</v>
      </c>
      <c r="J16" s="15"/>
      <c r="K16" s="11"/>
      <c r="L16" s="11"/>
      <c r="M16" s="11"/>
      <c r="N16" s="11" t="s">
        <v>45</v>
      </c>
      <c r="O16" s="23">
        <f>AVERAGE(O15:Q15)</f>
        <v>0.35789554785138916</v>
      </c>
      <c r="P16" s="25"/>
      <c r="Q16" s="25"/>
    </row>
    <row r="17" spans="1:19" ht="15.75" customHeight="1">
      <c r="A17" s="27">
        <v>45476</v>
      </c>
      <c r="B17" s="12">
        <v>1199.7</v>
      </c>
      <c r="C17" s="11">
        <v>5.0000000000000001E-3</v>
      </c>
      <c r="D17" s="13">
        <v>5.0000000000000001E-3</v>
      </c>
      <c r="E17" s="27">
        <v>45476</v>
      </c>
      <c r="F17" s="12">
        <v>22493.55</v>
      </c>
      <c r="G17" s="11">
        <v>8.6766700000000003E-4</v>
      </c>
      <c r="H17" s="13">
        <v>8.9999999999999998E-4</v>
      </c>
      <c r="J17" s="15"/>
      <c r="K17" s="11"/>
      <c r="L17" s="11"/>
      <c r="M17" s="11"/>
      <c r="N17" s="11"/>
      <c r="O17" s="25"/>
      <c r="P17" s="25"/>
      <c r="Q17" s="25"/>
    </row>
    <row r="18" spans="1:19" ht="15.75" customHeight="1">
      <c r="A18" s="27">
        <v>45446</v>
      </c>
      <c r="B18" s="12">
        <v>1193.7</v>
      </c>
      <c r="C18" s="11">
        <v>2.12E-2</v>
      </c>
      <c r="D18" s="13">
        <v>2.12E-2</v>
      </c>
      <c r="E18" s="27">
        <v>45446</v>
      </c>
      <c r="F18" s="12">
        <v>22474.05</v>
      </c>
      <c r="G18" s="11">
        <v>5.266972E-3</v>
      </c>
      <c r="H18" s="13">
        <v>5.3E-3</v>
      </c>
      <c r="J18" s="15"/>
      <c r="K18" s="11"/>
      <c r="L18" s="11"/>
      <c r="M18" s="11"/>
      <c r="N18" s="11"/>
    </row>
    <row r="19" spans="1:19" ht="15.75" customHeight="1">
      <c r="A19" s="27">
        <v>45415</v>
      </c>
      <c r="B19" s="12">
        <v>1168.9000000000001</v>
      </c>
      <c r="C19" s="11">
        <v>3.1199999999999999E-2</v>
      </c>
      <c r="D19" s="13">
        <v>3.1199999999999999E-2</v>
      </c>
      <c r="E19" s="27">
        <v>45415</v>
      </c>
      <c r="F19" s="12">
        <v>22356.3</v>
      </c>
      <c r="G19" s="11">
        <v>-2.200343E-3</v>
      </c>
      <c r="H19" s="13">
        <v>-2.2000000000000001E-3</v>
      </c>
      <c r="J19" s="15"/>
      <c r="K19" s="11"/>
      <c r="L19" s="11"/>
      <c r="M19" s="11"/>
      <c r="N19" s="11"/>
    </row>
    <row r="20" spans="1:19" ht="15.75" customHeight="1">
      <c r="A20" s="27">
        <v>45385</v>
      </c>
      <c r="B20" s="12">
        <v>1133.5</v>
      </c>
      <c r="C20" s="11">
        <v>4.0000000000000002E-4</v>
      </c>
      <c r="D20" s="13">
        <v>4.0000000000000002E-4</v>
      </c>
      <c r="E20" s="27">
        <v>45385</v>
      </c>
      <c r="F20" s="12">
        <v>22405.599999999999</v>
      </c>
      <c r="G20" s="11">
        <v>1.215458E-3</v>
      </c>
      <c r="H20" s="13">
        <v>1.1999999999999999E-3</v>
      </c>
      <c r="J20" s="15"/>
      <c r="K20" s="11"/>
      <c r="L20" s="11"/>
      <c r="M20" s="11"/>
      <c r="N20" s="11"/>
    </row>
    <row r="21" spans="1:19" ht="15.75" customHeight="1">
      <c r="A21" s="27">
        <v>45325</v>
      </c>
      <c r="B21" s="12">
        <v>1133</v>
      </c>
      <c r="C21" s="11">
        <v>3.8E-3</v>
      </c>
      <c r="D21" s="13">
        <v>3.8E-3</v>
      </c>
      <c r="E21" s="27">
        <v>45325</v>
      </c>
      <c r="F21" s="12">
        <v>22378.400000000001</v>
      </c>
      <c r="G21" s="11">
        <v>1.774943E-3</v>
      </c>
      <c r="H21" s="13">
        <v>1.8E-3</v>
      </c>
      <c r="J21" s="15"/>
      <c r="K21" s="11"/>
      <c r="L21" s="11"/>
      <c r="M21" s="11"/>
      <c r="N21" s="11"/>
    </row>
    <row r="22" spans="1:19" ht="15.75" customHeight="1">
      <c r="A22" s="27">
        <v>45294</v>
      </c>
      <c r="B22" s="12">
        <v>1128.7</v>
      </c>
      <c r="C22" s="11">
        <v>4.7999999999999996E-3</v>
      </c>
      <c r="D22" s="13">
        <v>4.7999999999999996E-3</v>
      </c>
      <c r="E22" s="27">
        <v>45294</v>
      </c>
      <c r="F22" s="12">
        <v>22338.75</v>
      </c>
      <c r="G22" s="11">
        <v>1.6192205000000001E-2</v>
      </c>
      <c r="H22" s="13">
        <v>1.6199999999999999E-2</v>
      </c>
      <c r="J22" s="15"/>
      <c r="K22" s="11"/>
      <c r="L22" s="11"/>
      <c r="M22" s="11"/>
      <c r="N22" s="11"/>
    </row>
    <row r="23" spans="1:19" ht="15.75" customHeight="1">
      <c r="A23" s="11" t="s">
        <v>46</v>
      </c>
      <c r="B23" s="12">
        <v>1123.3499999999999</v>
      </c>
      <c r="C23" s="11">
        <v>-4.7999999999999996E-3</v>
      </c>
      <c r="D23" s="13">
        <v>-4.7999999999999996E-3</v>
      </c>
      <c r="E23" s="11" t="s">
        <v>46</v>
      </c>
      <c r="F23" s="12">
        <v>21982.799999999999</v>
      </c>
      <c r="G23" s="11">
        <v>1.441838E-3</v>
      </c>
      <c r="H23" s="13">
        <v>1.4E-3</v>
      </c>
      <c r="J23" s="15"/>
      <c r="K23" s="11"/>
      <c r="L23" s="11"/>
      <c r="M23" s="11"/>
      <c r="N23" s="11"/>
    </row>
    <row r="24" spans="1:19" ht="15.75" customHeight="1">
      <c r="A24" s="11" t="s">
        <v>47</v>
      </c>
      <c r="B24" s="12">
        <v>1128.75</v>
      </c>
      <c r="C24" s="11">
        <v>1.1000000000000001E-3</v>
      </c>
      <c r="D24" s="13">
        <v>1.1000000000000001E-3</v>
      </c>
      <c r="E24" s="11" t="s">
        <v>47</v>
      </c>
      <c r="F24" s="12">
        <v>21951.15</v>
      </c>
      <c r="G24" s="11">
        <v>-1.1135963E-2</v>
      </c>
      <c r="H24" s="13">
        <v>-1.11E-2</v>
      </c>
      <c r="I24" t="s">
        <v>80</v>
      </c>
      <c r="J24" s="29" t="s">
        <v>48</v>
      </c>
      <c r="K24" s="11"/>
      <c r="L24" s="11"/>
      <c r="M24" s="11"/>
      <c r="N24" s="11"/>
    </row>
    <row r="25" spans="1:19" ht="15.75" customHeight="1">
      <c r="A25" s="11" t="s">
        <v>49</v>
      </c>
      <c r="B25" s="12">
        <v>1127.5</v>
      </c>
      <c r="C25" s="11">
        <v>1.5699999999999999E-2</v>
      </c>
      <c r="D25" s="13">
        <v>1.5699999999999999E-2</v>
      </c>
      <c r="E25" s="11" t="s">
        <v>49</v>
      </c>
      <c r="F25" s="12">
        <v>22198.35</v>
      </c>
      <c r="G25" s="11">
        <v>3.4490469999999998E-3</v>
      </c>
      <c r="H25" s="13">
        <v>3.3999999999999998E-3</v>
      </c>
      <c r="J25" s="15" t="s">
        <v>50</v>
      </c>
      <c r="K25" s="11" t="s">
        <v>29</v>
      </c>
      <c r="L25" s="11" t="s">
        <v>30</v>
      </c>
      <c r="M25" s="11" t="s">
        <v>31</v>
      </c>
      <c r="N25" s="11" t="s">
        <v>51</v>
      </c>
    </row>
    <row r="26" spans="1:19" ht="15.75" customHeight="1">
      <c r="A26" s="11" t="s">
        <v>52</v>
      </c>
      <c r="B26" s="12">
        <v>1110.05</v>
      </c>
      <c r="C26" s="11">
        <v>-1.3899999999999999E-2</v>
      </c>
      <c r="D26" s="13">
        <v>-1.3899999999999999E-2</v>
      </c>
      <c r="E26" s="11" t="s">
        <v>52</v>
      </c>
      <c r="F26" s="12">
        <v>22122.05</v>
      </c>
      <c r="G26" s="11">
        <v>-4.0809990000000001E-3</v>
      </c>
      <c r="H26" s="13">
        <v>-4.1000000000000003E-3</v>
      </c>
      <c r="J26" s="15" t="s">
        <v>53</v>
      </c>
      <c r="K26" s="11">
        <v>944077</v>
      </c>
      <c r="L26" s="11">
        <v>1034081</v>
      </c>
      <c r="M26" s="11">
        <v>1406410</v>
      </c>
      <c r="N26" s="11">
        <v>1259822</v>
      </c>
    </row>
    <row r="27" spans="1:19" ht="15.75" customHeight="1">
      <c r="A27" s="11" t="s">
        <v>54</v>
      </c>
      <c r="B27" s="12">
        <v>1125.75</v>
      </c>
      <c r="C27" s="11">
        <v>-8.6E-3</v>
      </c>
      <c r="D27" s="13">
        <v>-8.6E-3</v>
      </c>
      <c r="E27" s="11" t="s">
        <v>54</v>
      </c>
      <c r="F27" s="12">
        <v>22212.7</v>
      </c>
      <c r="G27" s="11">
        <v>-2.1379600000000001E-4</v>
      </c>
      <c r="H27" s="13">
        <v>-2.0000000000000001E-4</v>
      </c>
      <c r="J27" s="15" t="s">
        <v>55</v>
      </c>
      <c r="K27" s="11" t="s">
        <v>56</v>
      </c>
      <c r="L27" s="11" t="s">
        <v>57</v>
      </c>
      <c r="M27" s="11" t="s">
        <v>58</v>
      </c>
      <c r="N27" s="11" t="s">
        <v>59</v>
      </c>
    </row>
    <row r="28" spans="1:19" ht="15.75" customHeight="1">
      <c r="A28" s="11" t="s">
        <v>60</v>
      </c>
      <c r="B28" s="12">
        <v>1135.55</v>
      </c>
      <c r="C28" s="11">
        <v>-3.8E-3</v>
      </c>
      <c r="D28" s="13">
        <v>-3.8E-3</v>
      </c>
      <c r="E28" s="11" t="s">
        <v>60</v>
      </c>
      <c r="F28" s="12">
        <v>22217.45</v>
      </c>
      <c r="G28" s="11">
        <v>7.3633930000000002E-3</v>
      </c>
      <c r="H28" s="13">
        <v>7.4000000000000003E-3</v>
      </c>
      <c r="J28" s="15" t="s">
        <v>61</v>
      </c>
      <c r="K28" s="13">
        <v>0.12559999999999999</v>
      </c>
      <c r="L28" s="13">
        <v>0.14050000000000001</v>
      </c>
      <c r="M28" s="13">
        <v>9.4E-2</v>
      </c>
      <c r="N28" s="13">
        <v>0.1143</v>
      </c>
    </row>
    <row r="29" spans="1:19" ht="15.75" customHeight="1">
      <c r="A29" s="11" t="s">
        <v>62</v>
      </c>
      <c r="B29" s="12">
        <v>1139.9000000000001</v>
      </c>
      <c r="C29" s="11">
        <v>-3.5000000000000001E-3</v>
      </c>
      <c r="D29" s="13">
        <v>-3.5000000000000001E-3</v>
      </c>
      <c r="E29" s="11" t="s">
        <v>62</v>
      </c>
      <c r="F29" s="12">
        <v>22055.05</v>
      </c>
      <c r="G29" s="11">
        <v>-6.3927699999999999E-3</v>
      </c>
      <c r="H29" s="13">
        <v>-6.4000000000000003E-3</v>
      </c>
      <c r="J29" s="15" t="s">
        <v>63</v>
      </c>
      <c r="K29" s="21">
        <v>-184562</v>
      </c>
      <c r="L29" s="21">
        <v>-42257</v>
      </c>
      <c r="M29" s="21">
        <v>12693</v>
      </c>
      <c r="N29" s="11">
        <v>71161</v>
      </c>
      <c r="P29" s="18" t="s">
        <v>64</v>
      </c>
      <c r="Q29" s="18"/>
      <c r="R29" s="18"/>
      <c r="S29" s="18"/>
    </row>
    <row r="30" spans="1:19" ht="15.75" customHeight="1">
      <c r="A30" s="11" t="s">
        <v>65</v>
      </c>
      <c r="B30" s="12">
        <v>1143.95</v>
      </c>
      <c r="C30" s="11">
        <v>1.5E-3</v>
      </c>
      <c r="D30" s="13">
        <v>1.5E-3</v>
      </c>
      <c r="E30" s="11" t="s">
        <v>65</v>
      </c>
      <c r="F30" s="12">
        <v>22196.95</v>
      </c>
      <c r="G30" s="11">
        <v>3.3766909999999998E-3</v>
      </c>
      <c r="H30" s="13">
        <v>3.3999999999999998E-3</v>
      </c>
      <c r="J30" s="15" t="s">
        <v>66</v>
      </c>
      <c r="K30" s="11">
        <v>-1312</v>
      </c>
      <c r="L30" s="11">
        <v>0</v>
      </c>
      <c r="M30" s="11">
        <v>0</v>
      </c>
      <c r="N30" s="11">
        <v>21279</v>
      </c>
      <c r="P30" s="18"/>
      <c r="Q30" s="18"/>
      <c r="R30" s="18"/>
      <c r="S30" s="18"/>
    </row>
    <row r="31" spans="1:19" ht="15.75" customHeight="1">
      <c r="A31" s="11" t="s">
        <v>67</v>
      </c>
      <c r="B31" s="12">
        <v>1142.2</v>
      </c>
      <c r="C31" s="11">
        <v>1.9800000000000002E-2</v>
      </c>
      <c r="D31" s="13">
        <v>1.9800000000000002E-2</v>
      </c>
      <c r="E31" s="11" t="s">
        <v>67</v>
      </c>
      <c r="F31" s="12">
        <v>22122.25</v>
      </c>
      <c r="G31" s="11">
        <v>3.6999730000000001E-3</v>
      </c>
      <c r="H31" s="13">
        <v>3.7000000000000002E-3</v>
      </c>
      <c r="J31" s="15" t="s">
        <v>68</v>
      </c>
      <c r="K31" s="30">
        <v>0.3</v>
      </c>
      <c r="L31" s="30">
        <v>0.3</v>
      </c>
      <c r="M31" s="30">
        <v>0.3</v>
      </c>
      <c r="N31" s="30">
        <f>N30/N29</f>
        <v>0.29902615196526189</v>
      </c>
    </row>
    <row r="32" spans="1:19" ht="15.75" customHeight="1">
      <c r="A32" s="11" t="s">
        <v>69</v>
      </c>
      <c r="B32" s="12">
        <v>1120</v>
      </c>
      <c r="C32" s="11">
        <v>-5.9999999999999995E-4</v>
      </c>
      <c r="D32" s="13">
        <v>-5.9999999999999995E-4</v>
      </c>
      <c r="E32" s="11" t="s">
        <v>69</v>
      </c>
      <c r="F32" s="12">
        <v>22040.7</v>
      </c>
      <c r="G32" s="11">
        <v>5.930879E-3</v>
      </c>
      <c r="H32" s="13">
        <v>5.8999999999999999E-3</v>
      </c>
      <c r="J32" s="15" t="s">
        <v>70</v>
      </c>
      <c r="K32" s="13">
        <v>8.7999999999999995E-2</v>
      </c>
      <c r="L32" s="13">
        <v>9.8400000000000001E-2</v>
      </c>
      <c r="M32" s="13">
        <v>6.5799999999999997E-2</v>
      </c>
      <c r="N32" s="13">
        <v>8.0199999999999994E-2</v>
      </c>
    </row>
    <row r="33" spans="1:23" ht="15.75" customHeight="1">
      <c r="A33" s="11" t="s">
        <v>71</v>
      </c>
      <c r="B33" s="12">
        <v>1120.7</v>
      </c>
      <c r="C33" s="11">
        <v>4.3E-3</v>
      </c>
      <c r="D33" s="13">
        <v>4.3E-3</v>
      </c>
      <c r="E33" s="11" t="s">
        <v>71</v>
      </c>
      <c r="F33" s="12">
        <v>21910.75</v>
      </c>
      <c r="G33" s="11">
        <v>3.237172E-3</v>
      </c>
      <c r="H33" s="13">
        <v>3.2000000000000002E-3</v>
      </c>
      <c r="J33" s="15" t="s">
        <v>72</v>
      </c>
      <c r="K33" s="11">
        <v>773601</v>
      </c>
      <c r="L33" s="11">
        <v>789298</v>
      </c>
      <c r="M33" s="11">
        <v>789934</v>
      </c>
      <c r="N33" s="11">
        <v>1008619</v>
      </c>
      <c r="P33" s="66" t="s">
        <v>574</v>
      </c>
      <c r="Q33" s="66"/>
      <c r="R33" s="66"/>
      <c r="S33" s="66"/>
      <c r="T33" s="66"/>
      <c r="U33" s="66"/>
      <c r="V33" s="66"/>
      <c r="W33" s="66"/>
    </row>
    <row r="34" spans="1:23" ht="15.75" customHeight="1">
      <c r="A34" s="11" t="s">
        <v>73</v>
      </c>
      <c r="B34" s="12">
        <v>1115.8499999999999</v>
      </c>
      <c r="C34" s="11">
        <v>-1.8E-3</v>
      </c>
      <c r="D34" s="13">
        <v>-1.8E-3</v>
      </c>
      <c r="E34" s="11" t="s">
        <v>73</v>
      </c>
      <c r="F34" s="12">
        <v>21840.05</v>
      </c>
      <c r="G34" s="11">
        <v>4.451956E-3</v>
      </c>
      <c r="H34" s="13">
        <v>4.4999999999999997E-3</v>
      </c>
      <c r="J34" s="15" t="s">
        <v>74</v>
      </c>
      <c r="K34" s="11">
        <f t="shared" ref="K34:N34" si="4">K26/(K26+K33)</f>
        <v>0.54962396910247435</v>
      </c>
      <c r="L34" s="11">
        <f t="shared" si="4"/>
        <v>0.56712345595731883</v>
      </c>
      <c r="M34" s="11">
        <f t="shared" si="4"/>
        <v>0.64034140371453652</v>
      </c>
      <c r="N34" s="11">
        <f t="shared" si="4"/>
        <v>0.55536908387742945</v>
      </c>
      <c r="P34" s="66" t="s">
        <v>575</v>
      </c>
      <c r="Q34" s="66"/>
      <c r="R34" s="66"/>
      <c r="S34" s="66"/>
      <c r="T34" s="66"/>
      <c r="U34" s="66"/>
      <c r="V34" s="66"/>
      <c r="W34" s="66"/>
    </row>
    <row r="35" spans="1:23" ht="15.75" customHeight="1">
      <c r="A35" s="11" t="s">
        <v>75</v>
      </c>
      <c r="B35" s="12">
        <v>1117.8499999999999</v>
      </c>
      <c r="C35" s="11">
        <v>-8.0000000000000004E-4</v>
      </c>
      <c r="D35" s="13">
        <v>-8.0000000000000004E-4</v>
      </c>
      <c r="E35" s="11" t="s">
        <v>75</v>
      </c>
      <c r="F35" s="12">
        <v>21743.25</v>
      </c>
      <c r="G35" s="11">
        <v>5.8845160000000002E-3</v>
      </c>
      <c r="H35" s="13">
        <v>5.8999999999999999E-3</v>
      </c>
      <c r="J35" s="15" t="s">
        <v>76</v>
      </c>
      <c r="K35" s="11">
        <v>54.962396910000002</v>
      </c>
      <c r="L35" s="11">
        <v>11.583666790000001</v>
      </c>
      <c r="M35" s="11">
        <v>58.235739610000003</v>
      </c>
      <c r="N35" s="11">
        <v>55.536908390000001</v>
      </c>
      <c r="P35" s="66" t="s">
        <v>576</v>
      </c>
      <c r="Q35" s="66"/>
      <c r="R35" s="66"/>
      <c r="S35" s="66"/>
      <c r="T35" s="66"/>
      <c r="U35" s="66"/>
      <c r="V35" s="66"/>
      <c r="W35" s="66"/>
    </row>
    <row r="36" spans="1:23" ht="15.75" customHeight="1">
      <c r="A36" s="27">
        <v>45628</v>
      </c>
      <c r="B36" s="12">
        <v>1118.7</v>
      </c>
      <c r="C36" s="11">
        <v>-1.4E-3</v>
      </c>
      <c r="D36" s="13">
        <v>-1.4E-3</v>
      </c>
      <c r="E36" s="27">
        <v>45628</v>
      </c>
      <c r="F36" s="12">
        <v>21616.05</v>
      </c>
      <c r="G36" s="11">
        <v>-7.6414550000000001E-3</v>
      </c>
      <c r="H36" s="13">
        <v>-7.6E-3</v>
      </c>
      <c r="J36" s="15" t="s">
        <v>77</v>
      </c>
      <c r="K36" s="11">
        <f t="shared" ref="K36:N36" si="5">1-K34</f>
        <v>0.45037603089752565</v>
      </c>
      <c r="L36" s="11">
        <f t="shared" si="5"/>
        <v>0.43287654404268117</v>
      </c>
      <c r="M36" s="11">
        <f t="shared" si="5"/>
        <v>0.35965859628546348</v>
      </c>
      <c r="N36" s="11">
        <f t="shared" si="5"/>
        <v>0.44463091612257055</v>
      </c>
    </row>
    <row r="37" spans="1:23" ht="15.75" customHeight="1">
      <c r="A37" s="27">
        <v>45537</v>
      </c>
      <c r="B37" s="12">
        <v>1120.25</v>
      </c>
      <c r="C37" s="11">
        <v>-1.9199999999999998E-2</v>
      </c>
      <c r="D37" s="13">
        <v>-1.9199999999999998E-2</v>
      </c>
      <c r="E37" s="27">
        <v>45537</v>
      </c>
      <c r="F37" s="12">
        <v>21782.5</v>
      </c>
      <c r="G37" s="11">
        <v>2.9721959999999999E-3</v>
      </c>
      <c r="H37" s="13">
        <v>3.0000000000000001E-3</v>
      </c>
      <c r="J37" s="15" t="s">
        <v>78</v>
      </c>
      <c r="K37" s="11">
        <f t="shared" ref="K37:N37" si="6">K36*100</f>
        <v>45.037603089752565</v>
      </c>
      <c r="L37" s="11">
        <f t="shared" si="6"/>
        <v>43.287654404268118</v>
      </c>
      <c r="M37" s="11">
        <f t="shared" si="6"/>
        <v>35.965859628546347</v>
      </c>
      <c r="N37" s="11">
        <f t="shared" si="6"/>
        <v>44.463091612257053</v>
      </c>
    </row>
    <row r="38" spans="1:23" ht="15.75" customHeight="1">
      <c r="A38" s="27">
        <v>45506</v>
      </c>
      <c r="B38" s="12">
        <v>1142.1500000000001</v>
      </c>
      <c r="C38" s="11">
        <v>6.8999999999999999E-3</v>
      </c>
      <c r="D38" s="13">
        <v>6.8999999999999999E-3</v>
      </c>
      <c r="E38" s="27">
        <v>45506</v>
      </c>
      <c r="F38" s="12">
        <v>21717.95</v>
      </c>
      <c r="G38" s="11">
        <v>-9.6919810000000006E-3</v>
      </c>
      <c r="H38" s="13">
        <v>-9.7000000000000003E-3</v>
      </c>
      <c r="J38" s="15" t="s">
        <v>79</v>
      </c>
      <c r="K38" s="11">
        <f>(K34*K32)+(K36*K15)</f>
        <v>0.17528287478794047</v>
      </c>
      <c r="L38" s="11">
        <f>(L34*L32)+(L36*K15)</f>
        <v>0.17778955817742773</v>
      </c>
      <c r="M38" s="11">
        <f>(M34*M32)+(M36*K15)</f>
        <v>0.14348625679766011</v>
      </c>
      <c r="N38" s="11">
        <f>(N34*N32)+(N36*K15)</f>
        <v>0.16983759269031024</v>
      </c>
    </row>
    <row r="39" spans="1:23" ht="15.75" customHeight="1">
      <c r="A39" s="27">
        <v>45475</v>
      </c>
      <c r="B39" s="12">
        <v>1134.3</v>
      </c>
      <c r="C39" s="11">
        <v>2.0000000000000001E-4</v>
      </c>
      <c r="D39" s="13">
        <v>2.0000000000000001E-4</v>
      </c>
      <c r="E39" s="27">
        <v>45475</v>
      </c>
      <c r="F39" s="12">
        <v>21930.5</v>
      </c>
      <c r="G39" s="31">
        <v>5.0161000000000003E-5</v>
      </c>
      <c r="H39" s="13">
        <v>1E-4</v>
      </c>
      <c r="J39" s="15" t="s">
        <v>79</v>
      </c>
      <c r="K39" s="13">
        <f t="shared" ref="K39:N39" si="7">K38</f>
        <v>0.17528287478794047</v>
      </c>
      <c r="L39" s="13">
        <f t="shared" si="7"/>
        <v>0.17778955817742773</v>
      </c>
      <c r="M39" s="13">
        <f t="shared" si="7"/>
        <v>0.14348625679766011</v>
      </c>
      <c r="N39" s="13">
        <f t="shared" si="7"/>
        <v>0.16983759269031024</v>
      </c>
    </row>
    <row r="40" spans="1:23" ht="15.75" customHeight="1">
      <c r="A40" s="27">
        <v>45445</v>
      </c>
      <c r="B40" s="12">
        <v>1134.05</v>
      </c>
      <c r="C40" s="11">
        <v>1.84E-2</v>
      </c>
      <c r="D40" s="13">
        <v>1.84E-2</v>
      </c>
      <c r="E40" s="27">
        <v>45445</v>
      </c>
      <c r="F40" s="12">
        <v>21929.4</v>
      </c>
      <c r="G40" s="11">
        <v>7.2433480000000001E-3</v>
      </c>
      <c r="H40" s="13">
        <v>7.1999999999999998E-3</v>
      </c>
      <c r="I40" s="11"/>
      <c r="J40" s="15" t="s">
        <v>81</v>
      </c>
      <c r="K40" s="11">
        <f t="shared" ref="K40:K41" si="8">AVERAGE(K38:N38)</f>
        <v>0.16659907061333462</v>
      </c>
      <c r="L40" s="11"/>
      <c r="M40" s="11"/>
      <c r="N40" s="11"/>
    </row>
    <row r="41" spans="1:23" ht="15.75" customHeight="1">
      <c r="A41" s="27">
        <v>45414</v>
      </c>
      <c r="B41" s="12">
        <v>1113.55</v>
      </c>
      <c r="C41" s="11">
        <v>-3.2399999999999998E-2</v>
      </c>
      <c r="D41" s="13">
        <v>-3.2399999999999998E-2</v>
      </c>
      <c r="E41" s="27">
        <v>45414</v>
      </c>
      <c r="F41" s="12">
        <v>21771.7</v>
      </c>
      <c r="G41" s="11">
        <v>-3.756784E-3</v>
      </c>
      <c r="H41" s="13">
        <v>-3.8E-3</v>
      </c>
      <c r="J41" s="32" t="s">
        <v>81</v>
      </c>
      <c r="K41" s="33">
        <f t="shared" si="8"/>
        <v>0.16659907061333462</v>
      </c>
      <c r="L41" s="11"/>
      <c r="M41" s="11"/>
      <c r="N41" s="11"/>
    </row>
    <row r="42" spans="1:23" ht="15.75" customHeight="1">
      <c r="A42" s="27">
        <v>45324</v>
      </c>
      <c r="B42" s="12">
        <v>1150.8</v>
      </c>
      <c r="C42" s="11">
        <v>-2.9999999999999997E-4</v>
      </c>
      <c r="D42" s="13">
        <v>-2.9999999999999997E-4</v>
      </c>
      <c r="E42" s="27">
        <v>45324</v>
      </c>
      <c r="F42" s="12">
        <v>21853.8</v>
      </c>
      <c r="G42" s="11">
        <v>7.2059159999999997E-3</v>
      </c>
      <c r="H42" s="13">
        <v>7.1999999999999998E-3</v>
      </c>
    </row>
    <row r="43" spans="1:23" ht="15.75" customHeight="1">
      <c r="A43" s="27">
        <v>45293</v>
      </c>
      <c r="B43" s="12">
        <v>1151.2</v>
      </c>
      <c r="C43" s="11">
        <v>-1.67E-2</v>
      </c>
      <c r="D43" s="13">
        <v>-1.67E-2</v>
      </c>
      <c r="E43" s="27">
        <v>45293</v>
      </c>
      <c r="F43" s="12">
        <v>21697.45</v>
      </c>
      <c r="G43" s="11">
        <v>-1.300303E-3</v>
      </c>
      <c r="H43" s="13">
        <v>-1.2999999999999999E-3</v>
      </c>
    </row>
    <row r="44" spans="1:23" ht="15.75" customHeight="1">
      <c r="A44" s="11" t="s">
        <v>82</v>
      </c>
      <c r="B44" s="12">
        <v>1170.7</v>
      </c>
      <c r="C44" s="11">
        <v>1.04E-2</v>
      </c>
      <c r="D44" s="13">
        <v>1.04E-2</v>
      </c>
      <c r="E44" s="11" t="s">
        <v>82</v>
      </c>
      <c r="F44" s="12">
        <v>21725.7</v>
      </c>
      <c r="G44" s="11">
        <v>9.4600429999999996E-3</v>
      </c>
      <c r="H44" s="13">
        <v>9.4999999999999998E-3</v>
      </c>
    </row>
    <row r="45" spans="1:23" ht="15.75" customHeight="1">
      <c r="A45" s="11" t="s">
        <v>83</v>
      </c>
      <c r="B45" s="12">
        <v>1158.6500000000001</v>
      </c>
      <c r="C45" s="11">
        <v>-3.0000000000000001E-3</v>
      </c>
      <c r="D45" s="13">
        <v>-3.0000000000000001E-3</v>
      </c>
      <c r="E45" s="11" t="s">
        <v>83</v>
      </c>
      <c r="F45" s="12">
        <v>21522.1</v>
      </c>
      <c r="G45" s="11">
        <v>-9.9136980000000003E-3</v>
      </c>
      <c r="H45" s="13">
        <v>-9.9000000000000008E-3</v>
      </c>
    </row>
    <row r="46" spans="1:23" ht="15.75" customHeight="1">
      <c r="A46" s="11" t="s">
        <v>84</v>
      </c>
      <c r="B46" s="12">
        <v>1162.1500000000001</v>
      </c>
      <c r="C46" s="11">
        <v>1.4E-3</v>
      </c>
      <c r="D46" s="13">
        <v>1.4E-3</v>
      </c>
      <c r="E46" s="11" t="s">
        <v>84</v>
      </c>
      <c r="F46" s="12">
        <v>21737.599999999999</v>
      </c>
      <c r="G46" s="11">
        <v>1.8030590999999999E-2</v>
      </c>
      <c r="H46" s="13">
        <v>1.7999999999999999E-2</v>
      </c>
    </row>
    <row r="47" spans="1:23" ht="15.75" customHeight="1">
      <c r="A47" s="11" t="s">
        <v>85</v>
      </c>
      <c r="B47" s="12">
        <v>1160.55</v>
      </c>
      <c r="C47" s="11">
        <v>-2.47E-2</v>
      </c>
      <c r="D47" s="13">
        <v>-2.47E-2</v>
      </c>
      <c r="E47" s="11" t="s">
        <v>85</v>
      </c>
      <c r="F47" s="12">
        <v>21352.6</v>
      </c>
      <c r="G47" s="11">
        <v>-4.7240720000000002E-3</v>
      </c>
      <c r="H47" s="13">
        <v>-4.7000000000000002E-3</v>
      </c>
    </row>
    <row r="48" spans="1:23" ht="15.75" customHeight="1">
      <c r="A48" s="11" t="s">
        <v>86</v>
      </c>
      <c r="B48" s="12">
        <v>1189.95</v>
      </c>
      <c r="C48" s="11">
        <v>2.76E-2</v>
      </c>
      <c r="D48" s="13">
        <v>2.76E-2</v>
      </c>
      <c r="E48" s="11" t="s">
        <v>86</v>
      </c>
      <c r="F48" s="12">
        <v>21453.95</v>
      </c>
      <c r="G48" s="11">
        <v>1.0130045000000001E-2</v>
      </c>
      <c r="H48" s="13">
        <v>1.01E-2</v>
      </c>
    </row>
    <row r="49" spans="1:18" ht="15.75" customHeight="1">
      <c r="A49" s="11" t="s">
        <v>87</v>
      </c>
      <c r="B49" s="12">
        <v>1158</v>
      </c>
      <c r="C49" s="11">
        <v>3.0499999999999999E-2</v>
      </c>
      <c r="D49" s="13">
        <v>3.0499999999999999E-2</v>
      </c>
      <c r="E49" s="11" t="s">
        <v>87</v>
      </c>
      <c r="F49" s="12">
        <v>21238.799999999999</v>
      </c>
      <c r="G49" s="11">
        <v>-1.543682E-2</v>
      </c>
      <c r="H49" s="13">
        <v>-1.54E-2</v>
      </c>
    </row>
    <row r="50" spans="1:18" ht="15.75" customHeight="1">
      <c r="A50" s="11" t="s">
        <v>88</v>
      </c>
      <c r="B50" s="12">
        <v>1123.75</v>
      </c>
      <c r="C50" s="11">
        <v>-1.1000000000000001E-3</v>
      </c>
      <c r="D50" s="13">
        <v>-1.1000000000000001E-3</v>
      </c>
      <c r="E50" s="11" t="s">
        <v>88</v>
      </c>
      <c r="F50" s="12">
        <v>21571.8</v>
      </c>
      <c r="G50" s="11">
        <v>-2.3401659999999999E-3</v>
      </c>
      <c r="H50" s="13">
        <v>-2.3E-3</v>
      </c>
    </row>
    <row r="51" spans="1:18" ht="15.75" customHeight="1">
      <c r="A51" s="11" t="s">
        <v>89</v>
      </c>
      <c r="B51" s="12">
        <v>1125</v>
      </c>
      <c r="C51" s="11">
        <v>3.49E-2</v>
      </c>
      <c r="D51" s="13">
        <v>3.49E-2</v>
      </c>
      <c r="E51" s="11" t="s">
        <v>89</v>
      </c>
      <c r="F51" s="12">
        <v>21622.400000000001</v>
      </c>
      <c r="G51" s="11">
        <v>7.4619389999999999E-3</v>
      </c>
      <c r="H51" s="13">
        <v>7.4999999999999997E-3</v>
      </c>
    </row>
    <row r="52" spans="1:18" ht="15.75" customHeight="1">
      <c r="A52" s="11" t="s">
        <v>90</v>
      </c>
      <c r="B52" s="12">
        <v>1087.05</v>
      </c>
      <c r="C52" s="11">
        <v>1.6999999999999999E-3</v>
      </c>
      <c r="D52" s="13">
        <v>1.6999999999999999E-3</v>
      </c>
      <c r="E52" s="11" t="s">
        <v>90</v>
      </c>
      <c r="F52" s="12">
        <v>21462.25</v>
      </c>
      <c r="G52" s="11">
        <v>-5.0853080000000002E-3</v>
      </c>
      <c r="H52" s="13">
        <v>-5.1000000000000004E-3</v>
      </c>
    </row>
    <row r="53" spans="1:18" ht="15.75" customHeight="1">
      <c r="A53" s="11" t="s">
        <v>91</v>
      </c>
      <c r="B53" s="12">
        <v>1085.25</v>
      </c>
      <c r="C53" s="11">
        <v>-9.7000000000000003E-3</v>
      </c>
      <c r="D53" s="13">
        <v>-9.7000000000000003E-3</v>
      </c>
      <c r="E53" s="11" t="s">
        <v>91</v>
      </c>
      <c r="F53" s="12">
        <v>21571.95</v>
      </c>
      <c r="G53" s="11">
        <v>-2.0894322999999999E-2</v>
      </c>
      <c r="H53" s="13">
        <v>-2.0899999999999998E-2</v>
      </c>
    </row>
    <row r="54" spans="1:18" ht="15.75" customHeight="1">
      <c r="A54" s="11" t="s">
        <v>92</v>
      </c>
      <c r="B54" s="12">
        <v>1095.9000000000001</v>
      </c>
      <c r="C54" s="11">
        <v>-5.8999999999999999E-3</v>
      </c>
      <c r="D54" s="13">
        <v>-5.8999999999999999E-3</v>
      </c>
      <c r="E54" s="11" t="s">
        <v>92</v>
      </c>
      <c r="F54" s="12">
        <v>22032.3</v>
      </c>
      <c r="G54" s="11">
        <v>-2.9483040000000001E-3</v>
      </c>
      <c r="H54" s="13">
        <v>-2.8999999999999998E-3</v>
      </c>
    </row>
    <row r="55" spans="1:18" ht="15.75" customHeight="1">
      <c r="A55" s="11" t="s">
        <v>93</v>
      </c>
      <c r="B55" s="12">
        <v>1102.4000000000001</v>
      </c>
      <c r="C55" s="11">
        <v>2.4199999999999999E-2</v>
      </c>
      <c r="D55" s="13">
        <v>2.4199999999999999E-2</v>
      </c>
      <c r="E55" s="11" t="s">
        <v>93</v>
      </c>
      <c r="F55" s="12">
        <v>22097.45</v>
      </c>
      <c r="G55" s="11">
        <v>9.2671460000000004E-3</v>
      </c>
      <c r="H55" s="13">
        <v>9.2999999999999992E-3</v>
      </c>
    </row>
    <row r="56" spans="1:18" ht="15.75" customHeight="1">
      <c r="A56" s="27">
        <v>45627</v>
      </c>
      <c r="B56" s="12">
        <v>1076.3499999999999</v>
      </c>
      <c r="C56" s="11">
        <v>1.2699999999999999E-2</v>
      </c>
      <c r="D56" s="13">
        <v>1.2699999999999999E-2</v>
      </c>
      <c r="E56" s="27">
        <v>45627</v>
      </c>
      <c r="F56" s="12">
        <v>21894.55</v>
      </c>
      <c r="G56" s="11">
        <v>1.142642E-2</v>
      </c>
      <c r="H56" s="13">
        <v>1.14E-2</v>
      </c>
    </row>
    <row r="57" spans="1:18" ht="15.75" customHeight="1">
      <c r="A57" s="27">
        <v>45597</v>
      </c>
      <c r="B57" s="12">
        <v>1062.8499999999999</v>
      </c>
      <c r="C57" s="11">
        <v>1E-4</v>
      </c>
      <c r="D57" s="13">
        <v>1E-4</v>
      </c>
      <c r="E57" s="27">
        <v>45597</v>
      </c>
      <c r="F57" s="12">
        <v>21647.200000000001</v>
      </c>
      <c r="G57" s="11">
        <v>1.3183030000000001E-3</v>
      </c>
      <c r="H57" s="13">
        <v>1.2999999999999999E-3</v>
      </c>
      <c r="J57" s="15"/>
      <c r="K57" s="11"/>
      <c r="L57" s="11"/>
      <c r="M57" s="11"/>
      <c r="N57" s="11"/>
    </row>
    <row r="58" spans="1:18" ht="15.75" customHeight="1">
      <c r="A58" s="27">
        <v>45566</v>
      </c>
      <c r="B58" s="12">
        <v>1062.7</v>
      </c>
      <c r="C58" s="11">
        <v>-1.6999999999999999E-3</v>
      </c>
      <c r="D58" s="13">
        <v>-1.6999999999999999E-3</v>
      </c>
      <c r="E58" s="27">
        <v>45566</v>
      </c>
      <c r="F58" s="12">
        <v>21618.7</v>
      </c>
      <c r="G58" s="11">
        <v>3.4277330000000001E-3</v>
      </c>
      <c r="H58" s="13">
        <v>3.3999999999999998E-3</v>
      </c>
      <c r="J58" s="15"/>
      <c r="K58" s="11"/>
      <c r="L58" s="11"/>
      <c r="M58" s="11"/>
      <c r="N58" s="11"/>
    </row>
    <row r="59" spans="1:18" ht="15.75" customHeight="1">
      <c r="A59" s="27">
        <v>45536</v>
      </c>
      <c r="B59" s="12">
        <v>1064.5</v>
      </c>
      <c r="C59" s="11">
        <v>1.47E-2</v>
      </c>
      <c r="D59" s="13">
        <v>1.47E-2</v>
      </c>
      <c r="E59" s="27">
        <v>45536</v>
      </c>
      <c r="F59" s="12">
        <v>21544.85</v>
      </c>
      <c r="G59" s="11">
        <v>1.4805E-3</v>
      </c>
      <c r="H59" s="13">
        <v>1.5E-3</v>
      </c>
      <c r="J59" s="15"/>
      <c r="K59" s="11"/>
      <c r="L59" s="11"/>
      <c r="M59" s="11"/>
      <c r="N59" s="11"/>
    </row>
    <row r="60" spans="1:18" ht="15.75" customHeight="1">
      <c r="A60" s="27">
        <v>45505</v>
      </c>
      <c r="B60" s="12">
        <v>1049.05</v>
      </c>
      <c r="C60" s="11">
        <v>2.3E-3</v>
      </c>
      <c r="D60" s="13">
        <v>2.3E-3</v>
      </c>
      <c r="E60" s="27">
        <v>45505</v>
      </c>
      <c r="F60" s="12">
        <v>21513</v>
      </c>
      <c r="G60" s="11">
        <v>-9.1106729999999997E-3</v>
      </c>
      <c r="H60" s="13">
        <v>-9.1000000000000004E-3</v>
      </c>
      <c r="J60" s="15"/>
      <c r="K60" s="11"/>
      <c r="L60" s="11"/>
      <c r="M60" s="11"/>
      <c r="N60" s="11"/>
    </row>
    <row r="61" spans="1:18" ht="15.75" customHeight="1">
      <c r="A61" s="27">
        <v>45413</v>
      </c>
      <c r="B61" s="12">
        <v>1046.5999999999999</v>
      </c>
      <c r="C61" s="11">
        <v>-1.1999999999999999E-3</v>
      </c>
      <c r="D61" s="13">
        <v>-1.1999999999999999E-3</v>
      </c>
      <c r="E61" s="27">
        <v>45413</v>
      </c>
      <c r="F61" s="12">
        <v>21710.799999999999</v>
      </c>
      <c r="G61" s="11">
        <v>2.4101280000000001E-3</v>
      </c>
      <c r="H61" s="13">
        <v>2.3999999999999998E-3</v>
      </c>
      <c r="J61" s="15"/>
      <c r="K61" s="11"/>
      <c r="L61" s="11"/>
      <c r="M61" s="11"/>
      <c r="N61" s="11"/>
    </row>
    <row r="62" spans="1:18" ht="15.75" customHeight="1">
      <c r="A62" s="27">
        <v>45383</v>
      </c>
      <c r="B62" s="12">
        <v>1047.9000000000001</v>
      </c>
      <c r="C62" s="11">
        <v>1.23E-2</v>
      </c>
      <c r="D62" s="13">
        <v>1.23E-2</v>
      </c>
      <c r="E62" s="27">
        <v>45383</v>
      </c>
      <c r="F62" s="12">
        <v>21658.6</v>
      </c>
      <c r="G62" s="11">
        <v>6.5644700000000002E-3</v>
      </c>
      <c r="H62" s="13">
        <v>6.6E-3</v>
      </c>
      <c r="J62" s="15"/>
      <c r="K62" s="11"/>
      <c r="L62" s="11"/>
      <c r="M62" s="11"/>
      <c r="N62" s="11"/>
    </row>
    <row r="63" spans="1:18" ht="15.75" customHeight="1">
      <c r="A63" s="27">
        <v>45352</v>
      </c>
      <c r="B63" s="12">
        <v>1035.2</v>
      </c>
      <c r="C63" s="11">
        <v>1.32E-2</v>
      </c>
      <c r="D63" s="13">
        <v>1.32E-2</v>
      </c>
      <c r="E63" s="27">
        <v>45352</v>
      </c>
      <c r="F63" s="12">
        <v>21517.35</v>
      </c>
      <c r="G63" s="11">
        <v>-6.851813E-3</v>
      </c>
      <c r="H63" s="13">
        <v>-6.8999999999999999E-3</v>
      </c>
      <c r="J63" s="15"/>
      <c r="K63" s="11"/>
      <c r="L63" s="11"/>
      <c r="M63" s="11"/>
      <c r="N63" s="11"/>
    </row>
    <row r="64" spans="1:18" ht="15.75" customHeight="1">
      <c r="A64" s="27">
        <v>45323</v>
      </c>
      <c r="B64" s="12">
        <v>1021.7</v>
      </c>
      <c r="C64" s="11">
        <v>8.5000000000000006E-3</v>
      </c>
      <c r="D64" s="13">
        <v>8.5000000000000006E-3</v>
      </c>
      <c r="E64" s="27">
        <v>45323</v>
      </c>
      <c r="F64" s="12">
        <v>21665.8</v>
      </c>
      <c r="G64" s="11">
        <v>-3.5001540000000001E-3</v>
      </c>
      <c r="H64" s="13">
        <v>-3.5000000000000001E-3</v>
      </c>
      <c r="I64" s="11" t="s">
        <v>94</v>
      </c>
      <c r="J64" s="71"/>
      <c r="K64" s="72"/>
      <c r="L64" s="72"/>
      <c r="M64" s="73" t="s">
        <v>568</v>
      </c>
      <c r="N64" s="72"/>
      <c r="O64" s="66"/>
      <c r="P64" s="66"/>
      <c r="Q64" s="66" t="s">
        <v>569</v>
      </c>
      <c r="R64" s="66"/>
    </row>
    <row r="65" spans="1:19" ht="15.75" customHeight="1">
      <c r="A65" s="27">
        <v>45292</v>
      </c>
      <c r="B65" s="12">
        <v>1013.05</v>
      </c>
      <c r="C65" s="11">
        <v>-1.8599999999999998E-2</v>
      </c>
      <c r="D65" s="13">
        <v>-1.8599999999999998E-2</v>
      </c>
      <c r="E65" s="27">
        <v>45292</v>
      </c>
      <c r="F65" s="12">
        <v>21741.9</v>
      </c>
      <c r="G65" s="11">
        <v>4.8317199999999997E-4</v>
      </c>
      <c r="H65" s="13">
        <v>5.0000000000000001E-4</v>
      </c>
      <c r="I65" s="11"/>
      <c r="J65" s="17" t="s">
        <v>95</v>
      </c>
      <c r="K65" s="16" t="s">
        <v>96</v>
      </c>
      <c r="L65" s="6"/>
      <c r="M65" s="66"/>
      <c r="N65" s="74" t="s">
        <v>570</v>
      </c>
      <c r="O65" s="66"/>
    </row>
    <row r="66" spans="1:19" ht="15.75" customHeight="1">
      <c r="A66" s="11" t="s">
        <v>97</v>
      </c>
      <c r="B66" s="12">
        <v>1032.2</v>
      </c>
      <c r="C66" s="11">
        <v>-4.3E-3</v>
      </c>
      <c r="D66" s="13">
        <v>-4.3E-3</v>
      </c>
      <c r="E66" s="11" t="s">
        <v>97</v>
      </c>
      <c r="F66" s="12">
        <v>21731.4</v>
      </c>
      <c r="G66" s="11">
        <v>-2.1718470000000002E-3</v>
      </c>
      <c r="H66" s="13">
        <v>-2.2000000000000001E-3</v>
      </c>
      <c r="I66" s="11"/>
      <c r="J66" s="34">
        <f>_xlfn.VAR.S(C4:C745)</f>
        <v>2.0006805091465977E-4</v>
      </c>
      <c r="K66" s="35">
        <f>_xlfn.VAR.P(G3:G745)</f>
        <v>7.4564323229624205E-5</v>
      </c>
      <c r="L66" s="11"/>
      <c r="N66" s="11"/>
    </row>
    <row r="67" spans="1:19" ht="15.75" customHeight="1">
      <c r="A67" s="11" t="s">
        <v>98</v>
      </c>
      <c r="B67" s="12">
        <v>1036.7</v>
      </c>
      <c r="C67" s="11">
        <v>1.52E-2</v>
      </c>
      <c r="D67" s="13">
        <v>1.52E-2</v>
      </c>
      <c r="E67" s="11" t="s">
        <v>98</v>
      </c>
      <c r="F67" s="12">
        <v>21778.7</v>
      </c>
      <c r="G67" s="11">
        <v>5.7239170000000002E-3</v>
      </c>
      <c r="H67" s="13">
        <v>5.7000000000000002E-3</v>
      </c>
      <c r="I67" s="11"/>
      <c r="J67" s="15"/>
      <c r="K67" s="11"/>
      <c r="L67" s="11"/>
      <c r="M67" s="11"/>
      <c r="N67" s="11"/>
    </row>
    <row r="68" spans="1:19" ht="15.75" customHeight="1">
      <c r="A68" s="11" t="s">
        <v>99</v>
      </c>
      <c r="B68" s="12">
        <v>1021.2</v>
      </c>
      <c r="C68" s="11">
        <v>2.1399999999999999E-2</v>
      </c>
      <c r="D68" s="13">
        <v>2.1399999999999999E-2</v>
      </c>
      <c r="E68" s="11" t="s">
        <v>99</v>
      </c>
      <c r="F68" s="12">
        <v>21654.75</v>
      </c>
      <c r="G68" s="11">
        <v>9.9527320000000006E-3</v>
      </c>
      <c r="H68" s="13">
        <v>0.01</v>
      </c>
      <c r="I68" s="11" t="s">
        <v>100</v>
      </c>
      <c r="J68" s="36" t="s">
        <v>101</v>
      </c>
      <c r="K68" s="37">
        <f>J66-K69</f>
        <v>1.5408069081662896E-4</v>
      </c>
      <c r="L68" s="11"/>
      <c r="M68" s="66" t="s">
        <v>571</v>
      </c>
      <c r="N68" s="66"/>
      <c r="O68" s="66"/>
      <c r="P68" s="66"/>
      <c r="Q68" s="66"/>
      <c r="R68" s="66"/>
      <c r="S68" s="66"/>
    </row>
    <row r="69" spans="1:19" ht="15.75" customHeight="1">
      <c r="A69" s="11" t="s">
        <v>102</v>
      </c>
      <c r="B69" s="11">
        <v>999.85</v>
      </c>
      <c r="C69" s="11">
        <v>1.04E-2</v>
      </c>
      <c r="D69" s="13">
        <v>1.04E-2</v>
      </c>
      <c r="E69" s="11" t="s">
        <v>102</v>
      </c>
      <c r="F69" s="12">
        <v>21441.35</v>
      </c>
      <c r="G69" s="11">
        <v>4.3069129999999999E-3</v>
      </c>
      <c r="H69" s="13">
        <v>4.3E-3</v>
      </c>
      <c r="J69" s="38" t="s">
        <v>103</v>
      </c>
      <c r="K69" s="39">
        <f>K66*K9^2</f>
        <v>4.5987360098030826E-5</v>
      </c>
      <c r="M69" s="66" t="s">
        <v>572</v>
      </c>
      <c r="N69" s="66"/>
      <c r="O69" s="66"/>
      <c r="P69" s="66"/>
      <c r="Q69" s="66"/>
      <c r="R69" s="66"/>
      <c r="S69" s="66"/>
    </row>
    <row r="70" spans="1:19" ht="15.75" customHeight="1">
      <c r="A70" s="11" t="s">
        <v>104</v>
      </c>
      <c r="B70" s="11">
        <v>989.55</v>
      </c>
      <c r="C70" s="11">
        <v>1.1900000000000001E-2</v>
      </c>
      <c r="D70" s="13">
        <v>1.1900000000000001E-2</v>
      </c>
      <c r="E70" s="11" t="s">
        <v>104</v>
      </c>
      <c r="F70" s="12">
        <v>21349.4</v>
      </c>
      <c r="G70" s="11">
        <v>4.4389449999999997E-3</v>
      </c>
      <c r="H70" s="13">
        <v>4.4000000000000003E-3</v>
      </c>
      <c r="K70" s="11"/>
      <c r="M70" s="66" t="s">
        <v>573</v>
      </c>
      <c r="N70" s="66"/>
      <c r="O70" s="66"/>
      <c r="P70" s="66"/>
      <c r="Q70" s="66"/>
      <c r="R70" s="66"/>
      <c r="S70" s="66"/>
    </row>
    <row r="71" spans="1:19" ht="15.75" customHeight="1">
      <c r="A71" s="11" t="s">
        <v>105</v>
      </c>
      <c r="B71" s="11">
        <v>977.9</v>
      </c>
      <c r="C71" s="11">
        <v>6.4999999999999997E-3</v>
      </c>
      <c r="D71" s="13">
        <v>6.4999999999999997E-3</v>
      </c>
      <c r="E71" s="11" t="s">
        <v>105</v>
      </c>
      <c r="F71" s="12">
        <v>21255.05</v>
      </c>
      <c r="G71" s="11">
        <v>4.9597759999999999E-3</v>
      </c>
      <c r="H71" s="13">
        <v>5.0000000000000001E-3</v>
      </c>
    </row>
    <row r="72" spans="1:19" ht="15.75" customHeight="1">
      <c r="A72" s="11" t="s">
        <v>106</v>
      </c>
      <c r="B72" s="11">
        <v>971.55</v>
      </c>
      <c r="C72" s="11">
        <v>-1.7100000000000001E-2</v>
      </c>
      <c r="D72" s="13">
        <v>-1.7100000000000001E-2</v>
      </c>
      <c r="E72" s="11" t="s">
        <v>106</v>
      </c>
      <c r="F72" s="12">
        <v>21150.15</v>
      </c>
      <c r="G72" s="11">
        <v>-1.4121501999999999E-2</v>
      </c>
      <c r="H72" s="13">
        <v>-1.41E-2</v>
      </c>
      <c r="I72" s="11" t="s">
        <v>107</v>
      </c>
      <c r="J72" s="15"/>
      <c r="K72" s="11"/>
      <c r="L72" s="11"/>
    </row>
    <row r="73" spans="1:19" ht="15.75" customHeight="1">
      <c r="A73" s="11" t="s">
        <v>108</v>
      </c>
      <c r="B73" s="11">
        <v>988.45</v>
      </c>
      <c r="C73" s="11">
        <v>-1.8E-3</v>
      </c>
      <c r="D73" s="13">
        <v>-1.8E-3</v>
      </c>
      <c r="E73" s="11" t="s">
        <v>108</v>
      </c>
      <c r="F73" s="12">
        <v>21453.1</v>
      </c>
      <c r="G73" s="11">
        <v>1.6084109999999999E-3</v>
      </c>
      <c r="H73" s="13">
        <v>1.6000000000000001E-3</v>
      </c>
      <c r="J73" s="15"/>
      <c r="K73" s="11"/>
      <c r="L73" s="11"/>
      <c r="M73" s="11"/>
      <c r="N73" s="11"/>
    </row>
    <row r="74" spans="1:19" ht="15.75" customHeight="1">
      <c r="A74" s="11" t="s">
        <v>109</v>
      </c>
      <c r="B74" s="11">
        <v>990.25</v>
      </c>
      <c r="C74" s="11">
        <v>-2.3E-3</v>
      </c>
      <c r="D74" s="13">
        <v>-2.3E-3</v>
      </c>
      <c r="E74" s="11" t="s">
        <v>109</v>
      </c>
      <c r="F74" s="12">
        <v>21418.65</v>
      </c>
      <c r="G74" s="11">
        <v>-1.7710130000000001E-3</v>
      </c>
      <c r="H74" s="13">
        <v>-1.8E-3</v>
      </c>
      <c r="J74" s="15"/>
      <c r="K74" s="11"/>
      <c r="L74" s="11"/>
      <c r="M74" s="11"/>
      <c r="N74" s="11"/>
    </row>
    <row r="75" spans="1:19" ht="15.75" customHeight="1">
      <c r="A75" s="11" t="s">
        <v>110</v>
      </c>
      <c r="B75" s="11">
        <v>992.55</v>
      </c>
      <c r="C75" s="11">
        <v>-1.26E-2</v>
      </c>
      <c r="D75" s="13">
        <v>-1.26E-2</v>
      </c>
      <c r="E75" s="11" t="s">
        <v>110</v>
      </c>
      <c r="F75" s="12">
        <v>21456.65</v>
      </c>
      <c r="G75" s="11">
        <v>1.2932723E-2</v>
      </c>
      <c r="H75" s="13">
        <v>1.29E-2</v>
      </c>
      <c r="J75" s="15"/>
      <c r="K75" s="11"/>
      <c r="L75" s="11"/>
      <c r="M75" s="11"/>
      <c r="N75" s="11"/>
    </row>
    <row r="76" spans="1:19" ht="15.75" customHeight="1">
      <c r="A76" s="11" t="s">
        <v>111</v>
      </c>
      <c r="B76" s="12">
        <v>1005.2</v>
      </c>
      <c r="C76" s="11">
        <v>5.3E-3</v>
      </c>
      <c r="D76" s="13">
        <v>5.3E-3</v>
      </c>
      <c r="E76" s="11" t="s">
        <v>111</v>
      </c>
      <c r="F76" s="12">
        <v>21182.7</v>
      </c>
      <c r="G76" s="11">
        <v>1.2250106E-2</v>
      </c>
      <c r="H76" s="13">
        <v>1.23E-2</v>
      </c>
      <c r="J76" s="15"/>
      <c r="K76" s="11"/>
      <c r="L76" s="11"/>
      <c r="M76" s="11"/>
      <c r="N76" s="11"/>
    </row>
    <row r="77" spans="1:19" ht="15.75" customHeight="1">
      <c r="A77" s="11" t="s">
        <v>112</v>
      </c>
      <c r="B77" s="11">
        <v>999.9</v>
      </c>
      <c r="C77" s="11">
        <v>4.7000000000000002E-3</v>
      </c>
      <c r="D77" s="13">
        <v>4.7000000000000002E-3</v>
      </c>
      <c r="E77" s="11" t="s">
        <v>112</v>
      </c>
      <c r="F77" s="12">
        <v>20926.349999999999</v>
      </c>
      <c r="G77" s="11">
        <v>9.5425299999999996E-4</v>
      </c>
      <c r="H77" s="13">
        <v>1E-3</v>
      </c>
      <c r="J77" s="15"/>
      <c r="K77" s="11"/>
      <c r="L77" s="11"/>
      <c r="M77" s="11"/>
      <c r="N77" s="11"/>
    </row>
    <row r="78" spans="1:19" ht="15.75" customHeight="1">
      <c r="A78" s="40">
        <v>45272</v>
      </c>
      <c r="B78" s="11">
        <v>995.25</v>
      </c>
      <c r="C78" s="11">
        <v>-5.5999999999999999E-3</v>
      </c>
      <c r="D78" s="13">
        <v>-5.5999999999999999E-3</v>
      </c>
      <c r="E78" s="40">
        <v>45272</v>
      </c>
      <c r="F78" s="12">
        <v>20906.400000000001</v>
      </c>
      <c r="G78" s="11">
        <v>-4.3196440000000001E-3</v>
      </c>
      <c r="H78" s="13">
        <v>-4.3E-3</v>
      </c>
      <c r="J78" s="15"/>
      <c r="K78" s="11"/>
      <c r="L78" s="11"/>
      <c r="M78" s="11"/>
      <c r="N78" s="11"/>
    </row>
    <row r="79" spans="1:19" ht="15.75" customHeight="1">
      <c r="A79" s="40">
        <v>45242</v>
      </c>
      <c r="B79" s="12">
        <v>1000.85</v>
      </c>
      <c r="C79" s="11">
        <v>5.9999999999999995E-4</v>
      </c>
      <c r="D79" s="13">
        <v>5.9999999999999995E-4</v>
      </c>
      <c r="E79" s="40">
        <v>45242</v>
      </c>
      <c r="F79" s="12">
        <v>20997.1</v>
      </c>
      <c r="G79" s="11">
        <v>1.3209719999999999E-3</v>
      </c>
      <c r="H79" s="13">
        <v>1.2999999999999999E-3</v>
      </c>
      <c r="J79" s="15"/>
      <c r="K79" s="11"/>
      <c r="L79" s="11"/>
      <c r="M79" s="11"/>
      <c r="N79" s="11"/>
    </row>
    <row r="80" spans="1:19" ht="15.75" customHeight="1">
      <c r="A80" s="27">
        <v>45150</v>
      </c>
      <c r="B80" s="12">
        <v>1000.25</v>
      </c>
      <c r="C80" s="11">
        <v>2.9999999999999997E-4</v>
      </c>
      <c r="D80" s="13">
        <v>2.9999999999999997E-4</v>
      </c>
      <c r="E80" s="27">
        <v>45150</v>
      </c>
      <c r="F80" s="12">
        <v>20969.400000000001</v>
      </c>
      <c r="G80" s="11">
        <v>3.265371E-3</v>
      </c>
      <c r="H80" s="13">
        <v>3.3E-3</v>
      </c>
      <c r="J80" s="15"/>
      <c r="K80" s="11"/>
      <c r="L80" s="11"/>
      <c r="M80" s="11"/>
      <c r="N80" s="11"/>
    </row>
    <row r="81" spans="1:14" ht="15.75" customHeight="1">
      <c r="A81" s="27">
        <v>45119</v>
      </c>
      <c r="B81" s="12">
        <v>1000</v>
      </c>
      <c r="C81" s="11">
        <v>-2.3900000000000001E-2</v>
      </c>
      <c r="D81" s="13">
        <v>-2.3900000000000001E-2</v>
      </c>
      <c r="E81" s="27">
        <v>45119</v>
      </c>
      <c r="F81" s="12">
        <v>20901.150000000001</v>
      </c>
      <c r="G81" s="11">
        <v>-1.745655E-3</v>
      </c>
      <c r="H81" s="13">
        <v>-1.6999999999999999E-3</v>
      </c>
      <c r="J81" s="15"/>
      <c r="K81" s="11"/>
      <c r="L81" s="11"/>
      <c r="M81" s="11"/>
      <c r="N81" s="11"/>
    </row>
    <row r="82" spans="1:14" ht="15.75" customHeight="1">
      <c r="A82" s="27">
        <v>45089</v>
      </c>
      <c r="B82" s="12">
        <v>1024.45</v>
      </c>
      <c r="C82" s="11">
        <v>-6.4000000000000003E-3</v>
      </c>
      <c r="D82" s="13">
        <v>-6.4000000000000003E-3</v>
      </c>
      <c r="E82" s="27">
        <v>45089</v>
      </c>
      <c r="F82" s="12">
        <v>20937.7</v>
      </c>
      <c r="G82" s="11">
        <v>3.9606620000000002E-3</v>
      </c>
      <c r="H82" s="13">
        <v>4.0000000000000001E-3</v>
      </c>
      <c r="J82" s="15"/>
      <c r="K82" s="11"/>
      <c r="L82" s="11"/>
      <c r="M82" s="11"/>
      <c r="N82" s="11"/>
    </row>
    <row r="83" spans="1:14" ht="15.75" customHeight="1">
      <c r="A83" s="27">
        <v>45058</v>
      </c>
      <c r="B83" s="12">
        <v>1031.0999999999999</v>
      </c>
      <c r="C83" s="11">
        <v>-1.6999999999999999E-3</v>
      </c>
      <c r="D83" s="13">
        <v>-1.6999999999999999E-3</v>
      </c>
      <c r="E83" s="27">
        <v>45058</v>
      </c>
      <c r="F83" s="12">
        <v>20855.099999999999</v>
      </c>
      <c r="G83" s="11">
        <v>8.1356229999999998E-3</v>
      </c>
      <c r="H83" s="13">
        <v>8.0999999999999996E-3</v>
      </c>
      <c r="I83" s="11"/>
      <c r="J83" s="15"/>
      <c r="K83" s="11"/>
      <c r="L83" s="11"/>
      <c r="M83" s="11"/>
      <c r="N83" s="11"/>
    </row>
    <row r="84" spans="1:14" ht="15.75" customHeight="1">
      <c r="A84" s="27">
        <v>45028</v>
      </c>
      <c r="B84" s="12">
        <v>1032.9000000000001</v>
      </c>
      <c r="C84" s="11">
        <v>1.7899999999999999E-2</v>
      </c>
      <c r="D84" s="13">
        <v>1.7899999999999999E-2</v>
      </c>
      <c r="E84" s="27">
        <v>45028</v>
      </c>
      <c r="F84" s="12">
        <v>20686.8</v>
      </c>
      <c r="G84" s="11">
        <v>2.066815E-2</v>
      </c>
      <c r="H84" s="13">
        <v>2.07E-2</v>
      </c>
      <c r="J84" s="41" t="s">
        <v>113</v>
      </c>
      <c r="K84" s="11"/>
      <c r="L84" s="11"/>
      <c r="M84" s="11"/>
      <c r="N84" s="11"/>
    </row>
    <row r="85" spans="1:14" ht="15.75" customHeight="1">
      <c r="A85" s="27">
        <v>44938</v>
      </c>
      <c r="B85" s="12">
        <v>1014.7</v>
      </c>
      <c r="C85" s="11">
        <v>0</v>
      </c>
      <c r="D85" s="13">
        <v>0</v>
      </c>
      <c r="E85" s="27">
        <v>44938</v>
      </c>
      <c r="F85" s="12">
        <v>20267.900000000001</v>
      </c>
      <c r="G85" s="11">
        <v>6.6929420000000003E-3</v>
      </c>
      <c r="H85" s="13">
        <v>6.7000000000000002E-3</v>
      </c>
      <c r="J85" s="15" t="s">
        <v>28</v>
      </c>
      <c r="K85" s="11" t="s">
        <v>114</v>
      </c>
      <c r="L85" s="11" t="s">
        <v>115</v>
      </c>
      <c r="M85" s="11" t="s">
        <v>113</v>
      </c>
      <c r="N85" s="11"/>
    </row>
    <row r="86" spans="1:14" ht="15.75" customHeight="1">
      <c r="A86" s="11" t="s">
        <v>116</v>
      </c>
      <c r="B86" s="12">
        <v>1014.7</v>
      </c>
      <c r="C86" s="11">
        <v>1.9400000000000001E-2</v>
      </c>
      <c r="D86" s="13">
        <v>1.9400000000000001E-2</v>
      </c>
      <c r="E86" s="11" t="s">
        <v>116</v>
      </c>
      <c r="F86" s="12">
        <v>20133.150000000001</v>
      </c>
      <c r="G86" s="11">
        <v>1.818716E-3</v>
      </c>
      <c r="H86" s="13">
        <v>1.8E-3</v>
      </c>
      <c r="J86" s="15">
        <v>2021</v>
      </c>
      <c r="K86" s="11">
        <v>511.2</v>
      </c>
      <c r="L86" s="11">
        <v>0</v>
      </c>
      <c r="M86" s="13">
        <v>0</v>
      </c>
      <c r="N86" s="11"/>
    </row>
    <row r="87" spans="1:14" ht="15.75" customHeight="1">
      <c r="A87" s="11" t="s">
        <v>117</v>
      </c>
      <c r="B87" s="11">
        <v>995.4</v>
      </c>
      <c r="C87" s="11">
        <v>1.0699999999999999E-2</v>
      </c>
      <c r="D87" s="13">
        <v>1.0699999999999999E-2</v>
      </c>
      <c r="E87" s="11" t="s">
        <v>117</v>
      </c>
      <c r="F87" s="12">
        <v>20096.599999999999</v>
      </c>
      <c r="G87" s="11">
        <v>1.0402369E-2</v>
      </c>
      <c r="H87" s="13">
        <v>1.04E-2</v>
      </c>
      <c r="J87" s="15">
        <v>2022</v>
      </c>
      <c r="K87" s="11">
        <v>694.45</v>
      </c>
      <c r="L87" s="11">
        <v>3</v>
      </c>
      <c r="M87" s="13">
        <v>4.3200000000000001E-3</v>
      </c>
      <c r="N87" s="11"/>
    </row>
    <row r="88" spans="1:14" ht="15.75" customHeight="1">
      <c r="A88" s="11" t="s">
        <v>118</v>
      </c>
      <c r="B88" s="11">
        <v>984.9</v>
      </c>
      <c r="C88" s="11">
        <v>1.21E-2</v>
      </c>
      <c r="D88" s="13">
        <v>1.21E-2</v>
      </c>
      <c r="E88" s="11" t="s">
        <v>118</v>
      </c>
      <c r="F88" s="12">
        <v>19889.7</v>
      </c>
      <c r="G88" s="11">
        <v>4.7992640000000001E-3</v>
      </c>
      <c r="H88" s="13">
        <v>4.7999999999999996E-3</v>
      </c>
      <c r="J88" s="15">
        <v>2023</v>
      </c>
      <c r="K88" s="11">
        <v>870.55</v>
      </c>
      <c r="L88" s="11">
        <v>4</v>
      </c>
      <c r="M88" s="13">
        <v>4.5900000000000003E-3</v>
      </c>
      <c r="N88" s="11"/>
    </row>
    <row r="89" spans="1:14" ht="15.75" customHeight="1">
      <c r="A89" s="11" t="s">
        <v>119</v>
      </c>
      <c r="B89" s="11">
        <v>973.15</v>
      </c>
      <c r="C89" s="11">
        <v>-3.5999999999999999E-3</v>
      </c>
      <c r="D89" s="13">
        <v>-3.5999999999999999E-3</v>
      </c>
      <c r="E89" s="11" t="s">
        <v>119</v>
      </c>
      <c r="F89" s="12">
        <v>19794.7</v>
      </c>
      <c r="G89" s="11">
        <v>-3.6864999999999999E-4</v>
      </c>
      <c r="H89" s="13">
        <v>-4.0000000000000002E-4</v>
      </c>
      <c r="J89" s="9"/>
      <c r="K89" s="42"/>
      <c r="L89" s="6"/>
      <c r="M89" s="43"/>
      <c r="N89" s="11"/>
    </row>
    <row r="90" spans="1:14" ht="15.75" customHeight="1">
      <c r="A90" s="11" t="s">
        <v>120</v>
      </c>
      <c r="B90" s="11">
        <v>976.65</v>
      </c>
      <c r="C90" s="11">
        <v>7.1000000000000004E-3</v>
      </c>
      <c r="D90" s="13">
        <v>7.1000000000000004E-3</v>
      </c>
      <c r="E90" s="11" t="s">
        <v>120</v>
      </c>
      <c r="F90" s="12">
        <v>19802</v>
      </c>
      <c r="G90" s="11">
        <v>-4.9717700000000001E-4</v>
      </c>
      <c r="H90" s="13">
        <v>-5.0000000000000001E-4</v>
      </c>
      <c r="J90" s="15"/>
      <c r="K90" s="11"/>
      <c r="L90" s="11"/>
      <c r="M90" s="11"/>
      <c r="N90" s="11"/>
    </row>
    <row r="91" spans="1:14" ht="15.75" customHeight="1">
      <c r="A91" s="11" t="s">
        <v>121</v>
      </c>
      <c r="B91" s="11">
        <v>969.75</v>
      </c>
      <c r="C91" s="11">
        <v>-1.1000000000000001E-3</v>
      </c>
      <c r="D91" s="13">
        <v>-1.1000000000000001E-3</v>
      </c>
      <c r="E91" s="11" t="s">
        <v>121</v>
      </c>
      <c r="F91" s="12">
        <v>19811.849999999999</v>
      </c>
      <c r="G91" s="11">
        <v>1.4380739999999999E-3</v>
      </c>
      <c r="H91" s="13">
        <v>1.4E-3</v>
      </c>
      <c r="J91" s="15"/>
      <c r="K91" s="11"/>
      <c r="L91" s="11"/>
      <c r="M91" s="11"/>
      <c r="N91" s="11"/>
    </row>
    <row r="92" spans="1:14" ht="15.75" customHeight="1">
      <c r="A92" s="11" t="s">
        <v>122</v>
      </c>
      <c r="B92" s="11">
        <v>970.85</v>
      </c>
      <c r="C92" s="11">
        <v>9.7999999999999997E-3</v>
      </c>
      <c r="D92" s="13">
        <v>9.7999999999999997E-3</v>
      </c>
      <c r="E92" s="11" t="s">
        <v>122</v>
      </c>
      <c r="F92" s="12">
        <v>19783.400000000001</v>
      </c>
      <c r="G92" s="11">
        <v>4.5394540000000001E-3</v>
      </c>
      <c r="H92" s="13">
        <v>4.4999999999999997E-3</v>
      </c>
      <c r="J92" s="15"/>
      <c r="K92" s="11"/>
      <c r="L92" s="11"/>
      <c r="M92" s="11"/>
      <c r="N92" s="11"/>
    </row>
    <row r="93" spans="1:14" ht="15.75" customHeight="1">
      <c r="A93" s="11" t="s">
        <v>123</v>
      </c>
      <c r="B93" s="11">
        <v>961.4</v>
      </c>
      <c r="C93" s="11">
        <v>1.49E-2</v>
      </c>
      <c r="D93" s="13">
        <v>1.49E-2</v>
      </c>
      <c r="E93" s="11" t="s">
        <v>123</v>
      </c>
      <c r="F93" s="12">
        <v>19694</v>
      </c>
      <c r="G93" s="11">
        <v>-1.9156889999999999E-3</v>
      </c>
      <c r="H93" s="13">
        <v>-1.9E-3</v>
      </c>
      <c r="J93" s="15"/>
      <c r="K93" s="11"/>
      <c r="L93" s="11"/>
      <c r="M93" s="11"/>
      <c r="N93" s="11"/>
    </row>
    <row r="94" spans="1:14" ht="15.75" customHeight="1">
      <c r="A94" s="11" t="s">
        <v>124</v>
      </c>
      <c r="B94" s="11">
        <v>947.3</v>
      </c>
      <c r="C94" s="11">
        <v>-2.3999999999999998E-3</v>
      </c>
      <c r="D94" s="13">
        <v>-2.3999999999999998E-3</v>
      </c>
      <c r="E94" s="11" t="s">
        <v>124</v>
      </c>
      <c r="F94" s="12">
        <v>19731.8</v>
      </c>
      <c r="G94" s="11">
        <v>-1.6898390000000001E-3</v>
      </c>
      <c r="H94" s="13">
        <v>-1.6999999999999999E-3</v>
      </c>
      <c r="J94" s="15"/>
      <c r="K94" s="11"/>
      <c r="L94" s="11"/>
      <c r="M94" s="11"/>
      <c r="N94" s="11"/>
    </row>
    <row r="95" spans="1:14" ht="15.75" customHeight="1">
      <c r="A95" s="11" t="s">
        <v>125</v>
      </c>
      <c r="B95" s="11">
        <v>949.55</v>
      </c>
      <c r="C95" s="11">
        <v>-5.0000000000000001E-4</v>
      </c>
      <c r="D95" s="13">
        <v>-5.0000000000000001E-4</v>
      </c>
      <c r="E95" s="11" t="s">
        <v>125</v>
      </c>
      <c r="F95" s="12">
        <v>19765.2</v>
      </c>
      <c r="G95" s="11">
        <v>4.5615220000000001E-3</v>
      </c>
      <c r="H95" s="13">
        <v>4.5999999999999999E-3</v>
      </c>
      <c r="J95" s="15"/>
      <c r="K95" s="11"/>
      <c r="L95" s="11"/>
      <c r="M95" s="11"/>
      <c r="N95" s="11"/>
    </row>
    <row r="96" spans="1:14" ht="15.75" customHeight="1">
      <c r="A96" s="11" t="s">
        <v>126</v>
      </c>
      <c r="B96" s="11">
        <v>950</v>
      </c>
      <c r="C96" s="11">
        <v>1.6E-2</v>
      </c>
      <c r="D96" s="13">
        <v>1.6E-2</v>
      </c>
      <c r="E96" s="11" t="s">
        <v>126</v>
      </c>
      <c r="F96" s="12">
        <v>19675.45</v>
      </c>
      <c r="G96" s="11">
        <v>1.1926834000000001E-2</v>
      </c>
      <c r="H96" s="13">
        <v>1.1900000000000001E-2</v>
      </c>
      <c r="J96" s="15"/>
      <c r="K96" s="11"/>
      <c r="L96" s="11"/>
      <c r="M96" s="11"/>
      <c r="N96" s="11"/>
    </row>
    <row r="97" spans="1:16" ht="15.75" customHeight="1">
      <c r="A97" s="11" t="s">
        <v>127</v>
      </c>
      <c r="B97" s="11">
        <v>935</v>
      </c>
      <c r="C97" s="11">
        <v>-3.2000000000000002E-3</v>
      </c>
      <c r="D97" s="13">
        <v>-3.2000000000000002E-3</v>
      </c>
      <c r="E97" s="11" t="s">
        <v>127</v>
      </c>
      <c r="F97" s="12">
        <v>19443.55</v>
      </c>
      <c r="G97" s="11">
        <v>-4.1996259999999997E-3</v>
      </c>
      <c r="H97" s="13">
        <v>-4.1999999999999997E-3</v>
      </c>
      <c r="J97" s="15"/>
      <c r="K97" s="11"/>
      <c r="L97" s="11"/>
      <c r="M97" s="11"/>
      <c r="N97" s="11"/>
    </row>
    <row r="98" spans="1:16" ht="15.75" customHeight="1">
      <c r="A98" s="40">
        <v>45271</v>
      </c>
      <c r="B98" s="11">
        <v>938</v>
      </c>
      <c r="C98" s="11">
        <v>2.7000000000000001E-3</v>
      </c>
      <c r="D98" s="13">
        <v>2.7000000000000001E-3</v>
      </c>
      <c r="E98" s="40">
        <v>45271</v>
      </c>
      <c r="F98" s="12">
        <v>19525.55</v>
      </c>
      <c r="G98" s="11">
        <v>5.1582080000000001E-3</v>
      </c>
      <c r="H98" s="13">
        <v>5.1999999999999998E-3</v>
      </c>
      <c r="J98" s="15"/>
      <c r="K98" s="11"/>
      <c r="L98" s="11"/>
      <c r="M98" s="11"/>
      <c r="N98" s="11"/>
    </row>
    <row r="99" spans="1:16" ht="15.75" customHeight="1">
      <c r="A99" s="40">
        <v>45210</v>
      </c>
      <c r="B99" s="11">
        <v>935.5</v>
      </c>
      <c r="C99" s="11">
        <v>3.3999999999999998E-3</v>
      </c>
      <c r="D99" s="13">
        <v>3.3999999999999998E-3</v>
      </c>
      <c r="E99" s="40">
        <v>45210</v>
      </c>
      <c r="F99" s="12">
        <v>19425.349999999999</v>
      </c>
      <c r="G99" s="11">
        <v>1.549344E-3</v>
      </c>
      <c r="H99" s="13">
        <v>1.5E-3</v>
      </c>
      <c r="J99" s="2" t="s">
        <v>558</v>
      </c>
      <c r="K99" s="11"/>
      <c r="L99" s="11"/>
      <c r="M99" s="11"/>
      <c r="N99" s="11"/>
    </row>
    <row r="100" spans="1:16" ht="15.75" customHeight="1">
      <c r="A100" s="27">
        <v>45180</v>
      </c>
      <c r="B100" s="11">
        <v>932.35</v>
      </c>
      <c r="C100" s="11">
        <v>-4.7000000000000002E-3</v>
      </c>
      <c r="D100" s="13">
        <v>-4.7000000000000002E-3</v>
      </c>
      <c r="E100" s="27">
        <v>45180</v>
      </c>
      <c r="F100" s="12">
        <v>19395.3</v>
      </c>
      <c r="G100" s="11">
        <v>-2.4789780000000002E-3</v>
      </c>
      <c r="H100" s="13">
        <v>-2.5000000000000001E-3</v>
      </c>
      <c r="J100" s="15"/>
      <c r="K100" s="11"/>
      <c r="L100" s="11"/>
      <c r="M100" s="11"/>
      <c r="N100" s="11"/>
    </row>
    <row r="101" spans="1:16" ht="15.75" customHeight="1">
      <c r="A101" s="27">
        <v>45149</v>
      </c>
      <c r="B101" s="11">
        <v>936.75</v>
      </c>
      <c r="C101" s="11">
        <v>-4.0000000000000002E-4</v>
      </c>
      <c r="D101" s="13">
        <v>-4.0000000000000002E-4</v>
      </c>
      <c r="E101" s="27">
        <v>45149</v>
      </c>
      <c r="F101" s="12">
        <v>19443.5</v>
      </c>
      <c r="G101" s="11">
        <v>1.896252E-3</v>
      </c>
      <c r="H101" s="13">
        <v>1.9E-3</v>
      </c>
      <c r="J101" s="58" t="s">
        <v>559</v>
      </c>
      <c r="K101" s="59"/>
      <c r="L101" s="11"/>
      <c r="M101" s="11"/>
      <c r="N101" s="11"/>
    </row>
    <row r="102" spans="1:16" ht="15.75" customHeight="1">
      <c r="A102" s="27">
        <v>45118</v>
      </c>
      <c r="B102" s="11">
        <v>937.15</v>
      </c>
      <c r="C102" s="11">
        <v>-2.2000000000000001E-3</v>
      </c>
      <c r="D102" s="13">
        <v>-2.2000000000000001E-3</v>
      </c>
      <c r="E102" s="27">
        <v>45118</v>
      </c>
      <c r="F102" s="12">
        <v>19406.7</v>
      </c>
      <c r="G102" s="11">
        <v>-2.6015199999999999E-4</v>
      </c>
      <c r="H102" s="13">
        <v>-2.9999999999999997E-4</v>
      </c>
      <c r="J102" s="1" t="s">
        <v>128</v>
      </c>
      <c r="K102" s="1"/>
      <c r="L102" s="45"/>
      <c r="M102" s="45"/>
      <c r="N102" s="45"/>
      <c r="O102" s="45"/>
      <c r="P102" s="45"/>
    </row>
    <row r="103" spans="1:16" ht="15.75" customHeight="1">
      <c r="A103" s="27">
        <v>45088</v>
      </c>
      <c r="B103" s="11">
        <v>939.2</v>
      </c>
      <c r="C103" s="11">
        <v>9.1000000000000004E-3</v>
      </c>
      <c r="D103" s="13">
        <v>9.1000000000000004E-3</v>
      </c>
      <c r="E103" s="27">
        <v>45088</v>
      </c>
      <c r="F103" s="12">
        <v>19411.75</v>
      </c>
      <c r="G103" s="11">
        <v>9.4198830000000004E-3</v>
      </c>
      <c r="H103" s="13">
        <v>9.4000000000000004E-3</v>
      </c>
      <c r="J103" s="44" t="s">
        <v>129</v>
      </c>
      <c r="K103" t="s">
        <v>562</v>
      </c>
    </row>
    <row r="104" spans="1:16" ht="15.75" customHeight="1">
      <c r="A104" s="27">
        <v>44996</v>
      </c>
      <c r="B104" s="11">
        <v>930.75</v>
      </c>
      <c r="C104" s="11">
        <v>7.4999999999999997E-3</v>
      </c>
      <c r="D104" s="13">
        <v>7.4999999999999997E-3</v>
      </c>
      <c r="E104" s="27">
        <v>44996</v>
      </c>
      <c r="F104" s="12">
        <v>19230.599999999999</v>
      </c>
      <c r="G104" s="11">
        <v>5.088001E-3</v>
      </c>
      <c r="H104" s="13">
        <v>5.1000000000000004E-3</v>
      </c>
    </row>
    <row r="105" spans="1:16" ht="15.75" customHeight="1">
      <c r="A105" s="27">
        <v>44968</v>
      </c>
      <c r="B105" s="11">
        <v>923.85</v>
      </c>
      <c r="C105" s="11">
        <v>1.14E-2</v>
      </c>
      <c r="D105" s="13">
        <v>1.14E-2</v>
      </c>
      <c r="E105" s="27">
        <v>44968</v>
      </c>
      <c r="F105" s="12">
        <v>19133.25</v>
      </c>
      <c r="G105" s="11">
        <v>7.588544E-3</v>
      </c>
      <c r="H105" s="13">
        <v>7.6E-3</v>
      </c>
      <c r="I105" s="11"/>
      <c r="J105" s="44" t="s">
        <v>560</v>
      </c>
      <c r="K105" s="11"/>
      <c r="L105" s="11"/>
      <c r="M105" s="11"/>
      <c r="N105" s="11"/>
    </row>
    <row r="106" spans="1:16" ht="15.75" customHeight="1">
      <c r="A106" s="27">
        <v>44937</v>
      </c>
      <c r="B106" s="11">
        <v>913.45</v>
      </c>
      <c r="C106" s="11">
        <v>-1E-3</v>
      </c>
      <c r="D106" s="13">
        <v>-1E-3</v>
      </c>
      <c r="E106" s="27">
        <v>44937</v>
      </c>
      <c r="F106" s="12">
        <v>18989.150000000001</v>
      </c>
      <c r="G106" s="11">
        <v>-4.7406649999999998E-3</v>
      </c>
      <c r="H106" s="13">
        <v>-4.7000000000000002E-3</v>
      </c>
      <c r="J106" s="44" t="s">
        <v>561</v>
      </c>
    </row>
    <row r="107" spans="1:16" ht="15.75" customHeight="1">
      <c r="A107" s="11" t="s">
        <v>132</v>
      </c>
      <c r="B107" s="11">
        <v>914.4</v>
      </c>
      <c r="C107" s="11">
        <v>-1.2800000000000001E-2</v>
      </c>
      <c r="D107" s="13">
        <v>-1.2800000000000001E-2</v>
      </c>
      <c r="E107" s="11" t="s">
        <v>132</v>
      </c>
      <c r="F107" s="12">
        <v>19079.599999999999</v>
      </c>
      <c r="G107" s="11">
        <v>-3.202566E-3</v>
      </c>
      <c r="H107" s="13">
        <v>-3.2000000000000002E-3</v>
      </c>
      <c r="J107" s="44"/>
    </row>
    <row r="108" spans="1:16" ht="15.75" customHeight="1">
      <c r="A108" s="11" t="s">
        <v>134</v>
      </c>
      <c r="B108" s="11">
        <v>926.25</v>
      </c>
      <c r="C108" s="11">
        <v>1.2699999999999999E-2</v>
      </c>
      <c r="D108" s="13">
        <v>1.2699999999999999E-2</v>
      </c>
      <c r="E108" s="11" t="s">
        <v>134</v>
      </c>
      <c r="F108" s="12">
        <v>19140.900000000001</v>
      </c>
      <c r="G108" s="11">
        <v>4.9167200000000003E-3</v>
      </c>
      <c r="H108" s="13">
        <v>4.8999999999999998E-3</v>
      </c>
      <c r="J108" s="44"/>
    </row>
    <row r="109" spans="1:16" ht="15.75" customHeight="1">
      <c r="A109" s="11" t="s">
        <v>136</v>
      </c>
      <c r="B109" s="11">
        <v>914.6</v>
      </c>
      <c r="C109" s="11">
        <v>0.01</v>
      </c>
      <c r="D109" s="13">
        <v>0.01</v>
      </c>
      <c r="E109" s="11" t="s">
        <v>136</v>
      </c>
      <c r="F109" s="12">
        <v>19047.25</v>
      </c>
      <c r="G109" s="11">
        <v>1.00757E-2</v>
      </c>
      <c r="H109" s="13">
        <v>1.01E-2</v>
      </c>
      <c r="J109" s="45"/>
      <c r="K109" s="14"/>
      <c r="L109" s="14"/>
      <c r="M109" s="14"/>
      <c r="N109" s="14"/>
    </row>
    <row r="110" spans="1:16" ht="15.75" customHeight="1">
      <c r="A110" s="11" t="s">
        <v>138</v>
      </c>
      <c r="B110" s="11">
        <v>905.5</v>
      </c>
      <c r="C110" s="11">
        <v>-1.8499999999999999E-2</v>
      </c>
      <c r="D110" s="13">
        <v>-1.8499999999999999E-2</v>
      </c>
      <c r="E110" s="11" t="s">
        <v>138</v>
      </c>
      <c r="F110" s="12">
        <v>18857.25</v>
      </c>
      <c r="G110" s="11">
        <v>-1.3853045E-2</v>
      </c>
      <c r="H110" s="13">
        <v>-1.3899999999999999E-2</v>
      </c>
      <c r="J110" s="45"/>
      <c r="K110" s="14"/>
      <c r="L110" s="14"/>
      <c r="M110" s="14"/>
      <c r="N110" s="14"/>
    </row>
    <row r="111" spans="1:16" ht="15.75" customHeight="1">
      <c r="A111" s="11" t="s">
        <v>140</v>
      </c>
      <c r="B111" s="11">
        <v>922.6</v>
      </c>
      <c r="C111" s="11">
        <v>-1.78E-2</v>
      </c>
      <c r="D111" s="13">
        <v>-1.78E-2</v>
      </c>
      <c r="E111" s="11" t="s">
        <v>140</v>
      </c>
      <c r="F111" s="12">
        <v>19122.150000000001</v>
      </c>
      <c r="G111" s="11">
        <v>-8.2772569999999997E-3</v>
      </c>
      <c r="H111" s="13">
        <v>-8.3000000000000001E-3</v>
      </c>
      <c r="J111" s="46"/>
    </row>
    <row r="112" spans="1:16" ht="15.75" customHeight="1">
      <c r="A112" s="11" t="s">
        <v>142</v>
      </c>
      <c r="B112" s="11">
        <v>939.3</v>
      </c>
      <c r="C112" s="11">
        <v>-6.1999999999999998E-3</v>
      </c>
      <c r="D112" s="13">
        <v>-6.1999999999999998E-3</v>
      </c>
      <c r="E112" s="11" t="s">
        <v>142</v>
      </c>
      <c r="F112" s="12">
        <v>19281.75</v>
      </c>
      <c r="G112" s="11">
        <v>-1.3350288E-2</v>
      </c>
      <c r="H112" s="13">
        <v>-1.34E-2</v>
      </c>
      <c r="J112" s="44"/>
    </row>
    <row r="113" spans="1:14" ht="15.75" customHeight="1">
      <c r="A113" s="11" t="s">
        <v>143</v>
      </c>
      <c r="B113" s="11">
        <v>945.2</v>
      </c>
      <c r="C113" s="11">
        <v>2.3999999999999998E-3</v>
      </c>
      <c r="D113" s="13">
        <v>2.3999999999999998E-3</v>
      </c>
      <c r="E113" s="11" t="s">
        <v>143</v>
      </c>
      <c r="F113" s="12">
        <v>19542.650000000001</v>
      </c>
      <c r="G113" s="11">
        <v>-4.1809560000000004E-3</v>
      </c>
      <c r="H113" s="13">
        <v>-4.1999999999999997E-3</v>
      </c>
      <c r="I113" s="59" t="s">
        <v>563</v>
      </c>
      <c r="J113" s="44" t="s">
        <v>130</v>
      </c>
      <c r="K113" s="11"/>
      <c r="L113" s="11"/>
      <c r="M113" s="11"/>
      <c r="N113" s="11"/>
    </row>
    <row r="114" spans="1:14" ht="15.75" customHeight="1">
      <c r="A114" s="11" t="s">
        <v>144</v>
      </c>
      <c r="B114" s="11">
        <v>942.95</v>
      </c>
      <c r="C114" s="11">
        <v>-1.04E-2</v>
      </c>
      <c r="D114" s="13">
        <v>-1.04E-2</v>
      </c>
      <c r="E114" s="11" t="s">
        <v>144</v>
      </c>
      <c r="F114" s="12">
        <v>19624.7</v>
      </c>
      <c r="G114" s="11">
        <v>-2.3587899999999999E-3</v>
      </c>
      <c r="H114" s="13">
        <v>-2.3999999999999998E-3</v>
      </c>
      <c r="J114" s="44" t="s">
        <v>131</v>
      </c>
    </row>
    <row r="115" spans="1:14" ht="15.75" customHeight="1">
      <c r="A115" s="11" t="s">
        <v>145</v>
      </c>
      <c r="B115" s="11">
        <v>952.85</v>
      </c>
      <c r="C115" s="11">
        <v>-8.0000000000000004E-4</v>
      </c>
      <c r="D115" s="13">
        <v>-8.0000000000000004E-4</v>
      </c>
      <c r="E115" s="11" t="s">
        <v>145</v>
      </c>
      <c r="F115" s="12">
        <v>19671.099999999999</v>
      </c>
      <c r="G115" s="11">
        <v>-7.0867930000000001E-3</v>
      </c>
      <c r="H115" s="13">
        <v>-7.1000000000000004E-3</v>
      </c>
      <c r="J115" s="44" t="s">
        <v>133</v>
      </c>
    </row>
    <row r="116" spans="1:14" ht="15.75" customHeight="1">
      <c r="A116" s="11" t="s">
        <v>146</v>
      </c>
      <c r="B116" s="11">
        <v>953.65</v>
      </c>
      <c r="C116" s="11">
        <v>7.4999999999999997E-3</v>
      </c>
      <c r="D116" s="13">
        <v>7.4999999999999997E-3</v>
      </c>
      <c r="E116" s="11" t="s">
        <v>146</v>
      </c>
      <c r="F116" s="12">
        <v>19811.5</v>
      </c>
      <c r="G116" s="11">
        <v>4.0417090000000001E-3</v>
      </c>
      <c r="H116" s="13">
        <v>4.0000000000000001E-3</v>
      </c>
      <c r="J116" s="44" t="s">
        <v>135</v>
      </c>
    </row>
    <row r="117" spans="1:14" ht="15.75" customHeight="1">
      <c r="A117" s="11" t="s">
        <v>147</v>
      </c>
      <c r="B117" s="11">
        <v>946.55</v>
      </c>
      <c r="C117" s="11">
        <v>-8.0000000000000002E-3</v>
      </c>
      <c r="D117" s="13">
        <v>-8.0000000000000002E-3</v>
      </c>
      <c r="E117" s="11" t="s">
        <v>147</v>
      </c>
      <c r="F117" s="12">
        <v>19731.75</v>
      </c>
      <c r="G117" s="11">
        <v>-9.7716300000000008E-4</v>
      </c>
      <c r="H117" s="13">
        <v>-1E-3</v>
      </c>
      <c r="J117" s="45" t="s">
        <v>137</v>
      </c>
      <c r="K117" s="14"/>
      <c r="L117" s="14"/>
      <c r="M117" s="14"/>
      <c r="N117" s="14"/>
    </row>
    <row r="118" spans="1:14" ht="15.75" customHeight="1">
      <c r="A118" s="11" t="s">
        <v>148</v>
      </c>
      <c r="B118" s="11">
        <v>954.2</v>
      </c>
      <c r="C118" s="11">
        <v>4.1000000000000003E-3</v>
      </c>
      <c r="D118" s="13">
        <v>4.1000000000000003E-3</v>
      </c>
      <c r="E118" s="11" t="s">
        <v>148</v>
      </c>
      <c r="F118" s="12">
        <v>19751.05</v>
      </c>
      <c r="G118" s="11">
        <v>-2.1698490000000002E-3</v>
      </c>
      <c r="H118" s="13">
        <v>-2.2000000000000001E-3</v>
      </c>
      <c r="J118" s="45" t="s">
        <v>139</v>
      </c>
      <c r="K118" s="14"/>
      <c r="L118" s="14"/>
      <c r="M118" s="14"/>
      <c r="N118" s="14"/>
    </row>
    <row r="119" spans="1:14" ht="15.75" customHeight="1">
      <c r="A119" s="40">
        <v>45270</v>
      </c>
      <c r="B119" s="11">
        <v>950.35</v>
      </c>
      <c r="C119" s="11">
        <v>-5.4999999999999997E-3</v>
      </c>
      <c r="D119" s="13">
        <v>-5.4999999999999997E-3</v>
      </c>
      <c r="E119" s="40">
        <v>45270</v>
      </c>
      <c r="F119" s="12">
        <v>19794</v>
      </c>
      <c r="G119" s="11">
        <v>-8.7576099999999997E-4</v>
      </c>
      <c r="H119" s="13">
        <v>-8.9999999999999998E-4</v>
      </c>
      <c r="J119" s="46" t="s">
        <v>141</v>
      </c>
    </row>
    <row r="120" spans="1:14" ht="15.75" customHeight="1">
      <c r="A120" s="40">
        <v>45240</v>
      </c>
      <c r="B120" s="11">
        <v>955.6</v>
      </c>
      <c r="C120" s="11">
        <v>7.6E-3</v>
      </c>
      <c r="D120" s="13">
        <v>7.6E-3</v>
      </c>
      <c r="E120" s="40">
        <v>45240</v>
      </c>
      <c r="F120" s="12">
        <v>19811.349999999999</v>
      </c>
      <c r="G120" s="11">
        <v>6.1706920000000002E-3</v>
      </c>
      <c r="H120" s="13">
        <v>6.1999999999999998E-3</v>
      </c>
      <c r="J120" s="15"/>
      <c r="K120" s="11"/>
      <c r="L120" s="11"/>
      <c r="M120" s="11"/>
      <c r="N120" s="11"/>
    </row>
    <row r="121" spans="1:14" ht="15.75" customHeight="1">
      <c r="A121" s="40">
        <v>45209</v>
      </c>
      <c r="B121" s="11">
        <v>948.35</v>
      </c>
      <c r="C121" s="11">
        <v>2.5700000000000001E-2</v>
      </c>
      <c r="D121" s="13">
        <v>2.5700000000000001E-2</v>
      </c>
      <c r="E121" s="40">
        <v>45209</v>
      </c>
      <c r="F121" s="12">
        <v>19689.849999999999</v>
      </c>
      <c r="G121" s="11">
        <v>9.0968030000000005E-3</v>
      </c>
      <c r="H121" s="13">
        <v>9.1000000000000004E-3</v>
      </c>
      <c r="J121" s="15"/>
      <c r="K121" s="11"/>
      <c r="L121" s="11"/>
      <c r="M121" s="11"/>
      <c r="N121" s="11"/>
    </row>
    <row r="122" spans="1:14" ht="15.75" customHeight="1">
      <c r="A122" s="27">
        <v>45179</v>
      </c>
      <c r="B122" s="11">
        <v>924.55</v>
      </c>
      <c r="C122" s="11">
        <v>-1.6000000000000001E-3</v>
      </c>
      <c r="D122" s="13">
        <v>-1.6000000000000001E-3</v>
      </c>
      <c r="E122" s="27">
        <v>45179</v>
      </c>
      <c r="F122" s="12">
        <v>19512.349999999999</v>
      </c>
      <c r="G122" s="11">
        <v>-7.1819270000000003E-3</v>
      </c>
      <c r="H122" s="13">
        <v>-7.1999999999999998E-3</v>
      </c>
      <c r="J122" s="15"/>
      <c r="K122" s="11"/>
      <c r="L122" s="11"/>
      <c r="M122" s="11"/>
      <c r="N122" s="11"/>
    </row>
    <row r="123" spans="1:14" ht="15.75" customHeight="1">
      <c r="A123" s="27">
        <v>45087</v>
      </c>
      <c r="B123" s="11">
        <v>926.05</v>
      </c>
      <c r="C123" s="11">
        <v>-3.0000000000000001E-3</v>
      </c>
      <c r="D123" s="13">
        <v>-3.0000000000000001E-3</v>
      </c>
      <c r="E123" s="27">
        <v>45087</v>
      </c>
      <c r="F123" s="12">
        <v>19653.5</v>
      </c>
      <c r="G123" s="11">
        <v>5.5127070000000004E-3</v>
      </c>
      <c r="H123" s="13">
        <v>5.4999999999999997E-3</v>
      </c>
      <c r="J123" s="15"/>
      <c r="K123" s="11"/>
      <c r="L123" s="11"/>
      <c r="M123" s="11"/>
      <c r="N123" s="11"/>
    </row>
    <row r="124" spans="1:14" ht="15.75" customHeight="1">
      <c r="A124" s="27">
        <v>45056</v>
      </c>
      <c r="B124" s="11">
        <v>928.85</v>
      </c>
      <c r="C124" s="11">
        <v>5.0000000000000001E-3</v>
      </c>
      <c r="D124" s="13">
        <v>5.0000000000000001E-3</v>
      </c>
      <c r="E124" s="27">
        <v>45056</v>
      </c>
      <c r="F124" s="12">
        <v>19545.75</v>
      </c>
      <c r="G124" s="11">
        <v>5.641564E-3</v>
      </c>
      <c r="H124" s="13">
        <v>5.5999999999999999E-3</v>
      </c>
      <c r="J124" s="15"/>
      <c r="K124" s="11"/>
      <c r="L124" s="11"/>
      <c r="M124" s="11"/>
      <c r="N124" s="11"/>
    </row>
    <row r="125" spans="1:14" ht="15.75" customHeight="1">
      <c r="A125" s="27">
        <v>45026</v>
      </c>
      <c r="B125" s="11">
        <v>924.25</v>
      </c>
      <c r="C125" s="11">
        <v>-1.1000000000000001E-3</v>
      </c>
      <c r="D125" s="13">
        <v>-1.1000000000000001E-3</v>
      </c>
      <c r="E125" s="27">
        <v>45026</v>
      </c>
      <c r="F125" s="12">
        <v>19436.099999999999</v>
      </c>
      <c r="G125" s="11">
        <v>-4.7442869999999998E-3</v>
      </c>
      <c r="H125" s="13">
        <v>-4.7000000000000002E-3</v>
      </c>
      <c r="J125" s="15"/>
      <c r="K125" s="11"/>
      <c r="L125" s="11"/>
      <c r="M125" s="11"/>
      <c r="N125" s="11"/>
    </row>
    <row r="126" spans="1:14" ht="15.75" customHeight="1">
      <c r="A126" s="27">
        <v>44995</v>
      </c>
      <c r="B126" s="11">
        <v>925.3</v>
      </c>
      <c r="C126" s="11">
        <v>-1.1999999999999999E-3</v>
      </c>
      <c r="D126" s="13">
        <v>-1.1999999999999999E-3</v>
      </c>
      <c r="E126" s="27">
        <v>44995</v>
      </c>
      <c r="F126" s="12">
        <v>19528.75</v>
      </c>
      <c r="G126" s="11">
        <v>-5.5783849999999999E-3</v>
      </c>
      <c r="H126" s="13">
        <v>-5.5999999999999999E-3</v>
      </c>
      <c r="J126" s="15"/>
      <c r="K126" s="11"/>
      <c r="L126" s="11"/>
      <c r="M126" s="11"/>
      <c r="N126" s="11"/>
    </row>
    <row r="127" spans="1:14" ht="15.75" customHeight="1">
      <c r="A127" s="11" t="s">
        <v>149</v>
      </c>
      <c r="B127" s="11">
        <v>926.4</v>
      </c>
      <c r="C127" s="11">
        <v>8.0000000000000004E-4</v>
      </c>
      <c r="D127" s="13">
        <v>8.0000000000000004E-4</v>
      </c>
      <c r="E127" s="11" t="s">
        <v>149</v>
      </c>
      <c r="F127" s="12">
        <v>19638.3</v>
      </c>
      <c r="G127" s="11">
        <v>5.8775169999999996E-3</v>
      </c>
      <c r="H127" s="13">
        <v>5.8999999999999999E-3</v>
      </c>
      <c r="J127" s="15"/>
      <c r="K127" s="11"/>
      <c r="L127" s="11"/>
      <c r="M127" s="11"/>
      <c r="N127" s="11"/>
    </row>
    <row r="128" spans="1:14" ht="15.75" customHeight="1">
      <c r="A128" s="11" t="s">
        <v>150</v>
      </c>
      <c r="B128" s="11">
        <v>925.65</v>
      </c>
      <c r="C128" s="11">
        <v>5.8999999999999999E-3</v>
      </c>
      <c r="D128" s="13">
        <v>5.8999999999999999E-3</v>
      </c>
      <c r="E128" s="11" t="s">
        <v>150</v>
      </c>
      <c r="F128" s="12">
        <v>19523.55</v>
      </c>
      <c r="G128" s="11">
        <v>-9.7837089999999998E-3</v>
      </c>
      <c r="H128" s="13">
        <v>-9.7999999999999997E-3</v>
      </c>
      <c r="J128" s="15"/>
      <c r="K128" s="11"/>
      <c r="L128" s="11"/>
      <c r="M128" s="11"/>
      <c r="N128" s="11"/>
    </row>
    <row r="129" spans="1:14" ht="15.75" customHeight="1">
      <c r="A129" s="11" t="s">
        <v>151</v>
      </c>
      <c r="B129" s="11">
        <v>920.25</v>
      </c>
      <c r="C129" s="11">
        <v>8.3000000000000001E-3</v>
      </c>
      <c r="D129" s="13">
        <v>8.3000000000000001E-3</v>
      </c>
      <c r="E129" s="11" t="s">
        <v>151</v>
      </c>
      <c r="F129" s="12">
        <v>19716.45</v>
      </c>
      <c r="G129" s="11">
        <v>2.631619E-3</v>
      </c>
      <c r="H129" s="13">
        <v>2.5999999999999999E-3</v>
      </c>
      <c r="J129" s="15"/>
      <c r="K129" s="11"/>
      <c r="L129" s="11"/>
      <c r="M129" s="11"/>
      <c r="N129" s="11"/>
    </row>
    <row r="130" spans="1:14" ht="15.75" customHeight="1">
      <c r="A130" s="11" t="s">
        <v>152</v>
      </c>
      <c r="B130" s="11">
        <v>912.7</v>
      </c>
      <c r="C130" s="11">
        <v>2.5000000000000001E-3</v>
      </c>
      <c r="D130" s="13">
        <v>2.5000000000000001E-3</v>
      </c>
      <c r="E130" s="11" t="s">
        <v>152</v>
      </c>
      <c r="F130" s="12">
        <v>19664.7</v>
      </c>
      <c r="G130" s="11">
        <v>-5.0064700000000001E-4</v>
      </c>
      <c r="H130" s="13">
        <v>-5.0000000000000001E-4</v>
      </c>
      <c r="J130" s="15"/>
      <c r="K130" s="11"/>
      <c r="L130" s="11"/>
      <c r="M130" s="11"/>
      <c r="N130" s="11"/>
    </row>
    <row r="131" spans="1:14" ht="15.75" customHeight="1">
      <c r="A131" s="11" t="s">
        <v>153</v>
      </c>
      <c r="B131" s="11">
        <v>910.4</v>
      </c>
      <c r="C131" s="11">
        <v>-1.1000000000000001E-3</v>
      </c>
      <c r="D131" s="13">
        <v>-1.1000000000000001E-3</v>
      </c>
      <c r="E131" s="11" t="s">
        <v>153</v>
      </c>
      <c r="F131" s="12">
        <v>19674.55</v>
      </c>
      <c r="G131" s="31">
        <v>1.52484E-5</v>
      </c>
      <c r="H131" s="13">
        <v>0</v>
      </c>
      <c r="J131" s="15"/>
      <c r="K131" s="11"/>
      <c r="L131" s="11"/>
      <c r="M131" s="11"/>
      <c r="N131" s="11"/>
    </row>
    <row r="132" spans="1:14" ht="15.75" customHeight="1">
      <c r="A132" s="11" t="s">
        <v>154</v>
      </c>
      <c r="B132" s="11">
        <v>911.4</v>
      </c>
      <c r="C132" s="11">
        <v>-7.1000000000000004E-3</v>
      </c>
      <c r="D132" s="13">
        <v>-7.1000000000000004E-3</v>
      </c>
      <c r="E132" s="11" t="s">
        <v>154</v>
      </c>
      <c r="F132" s="12">
        <v>19674.25</v>
      </c>
      <c r="G132" s="11">
        <v>-3.4494370000000001E-3</v>
      </c>
      <c r="H132" s="13">
        <v>-3.3999999999999998E-3</v>
      </c>
      <c r="J132" s="15"/>
      <c r="K132" s="11"/>
      <c r="L132" s="11"/>
      <c r="M132" s="11"/>
      <c r="N132" s="11"/>
    </row>
    <row r="133" spans="1:14" ht="15.75" customHeight="1">
      <c r="A133" s="11" t="s">
        <v>155</v>
      </c>
      <c r="B133" s="11">
        <v>917.95</v>
      </c>
      <c r="C133" s="11">
        <v>8.0000000000000002E-3</v>
      </c>
      <c r="D133" s="13">
        <v>8.0000000000000002E-3</v>
      </c>
      <c r="E133" s="11" t="s">
        <v>155</v>
      </c>
      <c r="F133" s="12">
        <v>19742.349999999999</v>
      </c>
      <c r="G133" s="11">
        <v>-7.9918999999999997E-3</v>
      </c>
      <c r="H133" s="13">
        <v>-8.0000000000000002E-3</v>
      </c>
      <c r="J133" s="15"/>
      <c r="K133" s="11"/>
      <c r="L133" s="11"/>
      <c r="M133" s="11"/>
      <c r="N133" s="11"/>
    </row>
    <row r="134" spans="1:14" ht="15.75" customHeight="1">
      <c r="A134" s="11" t="s">
        <v>156</v>
      </c>
      <c r="B134" s="11">
        <v>910.7</v>
      </c>
      <c r="C134" s="11">
        <v>-1.03E-2</v>
      </c>
      <c r="D134" s="13">
        <v>-1.03E-2</v>
      </c>
      <c r="E134" s="11" t="s">
        <v>156</v>
      </c>
      <c r="F134" s="12">
        <v>19901.400000000001</v>
      </c>
      <c r="G134" s="11">
        <v>-1.1518231E-2</v>
      </c>
      <c r="H134" s="13">
        <v>-1.15E-2</v>
      </c>
      <c r="J134" s="15"/>
      <c r="K134" s="11"/>
      <c r="L134" s="11"/>
      <c r="M134" s="11"/>
      <c r="N134" s="11"/>
    </row>
    <row r="135" spans="1:14" ht="15.75" customHeight="1">
      <c r="A135" s="11" t="s">
        <v>157</v>
      </c>
      <c r="B135" s="11">
        <v>920.2</v>
      </c>
      <c r="C135" s="11">
        <v>-1.7000000000000001E-2</v>
      </c>
      <c r="D135" s="13">
        <v>-1.7000000000000001E-2</v>
      </c>
      <c r="E135" s="11" t="s">
        <v>157</v>
      </c>
      <c r="F135" s="12">
        <v>20133.3</v>
      </c>
      <c r="G135" s="11">
        <v>-2.9243749999999999E-3</v>
      </c>
      <c r="H135" s="13">
        <v>-2.8999999999999998E-3</v>
      </c>
      <c r="J135" s="15"/>
      <c r="K135" s="11"/>
      <c r="L135" s="11"/>
      <c r="M135" s="11"/>
      <c r="N135" s="11"/>
    </row>
    <row r="136" spans="1:14" ht="15.75" customHeight="1">
      <c r="A136" s="11" t="s">
        <v>158</v>
      </c>
      <c r="B136" s="11">
        <v>936.15</v>
      </c>
      <c r="C136" s="11">
        <v>2.3199999999999998E-2</v>
      </c>
      <c r="D136" s="13">
        <v>2.3199999999999998E-2</v>
      </c>
      <c r="E136" s="11" t="s">
        <v>158</v>
      </c>
      <c r="F136" s="12">
        <v>20192.349999999999</v>
      </c>
      <c r="G136" s="11">
        <v>4.4396139999999997E-3</v>
      </c>
      <c r="H136" s="13">
        <v>4.4000000000000003E-3</v>
      </c>
      <c r="J136" s="15"/>
      <c r="K136" s="11"/>
      <c r="L136" s="11"/>
      <c r="M136" s="11"/>
      <c r="N136" s="11"/>
    </row>
    <row r="137" spans="1:14" ht="15.75" customHeight="1">
      <c r="A137" s="11" t="s">
        <v>159</v>
      </c>
      <c r="B137" s="11">
        <v>914.95</v>
      </c>
      <c r="C137" s="11">
        <v>-2.0000000000000001E-4</v>
      </c>
      <c r="D137" s="13">
        <v>-2.0000000000000001E-4</v>
      </c>
      <c r="E137" s="11" t="s">
        <v>159</v>
      </c>
      <c r="F137" s="12">
        <v>20103.099999999999</v>
      </c>
      <c r="G137" s="11">
        <v>1.649228E-3</v>
      </c>
      <c r="H137" s="13">
        <v>1.6000000000000001E-3</v>
      </c>
      <c r="N137" s="11"/>
    </row>
    <row r="138" spans="1:14" ht="15.75" customHeight="1">
      <c r="A138" s="11" t="s">
        <v>160</v>
      </c>
      <c r="B138" s="11">
        <v>915.15</v>
      </c>
      <c r="C138" s="11">
        <v>2.7799999999999998E-2</v>
      </c>
      <c r="D138" s="13">
        <v>2.7799999999999998E-2</v>
      </c>
      <c r="E138" s="11" t="s">
        <v>160</v>
      </c>
      <c r="F138" s="12">
        <v>20070</v>
      </c>
      <c r="G138" s="11">
        <v>3.8413060000000001E-3</v>
      </c>
      <c r="H138" s="13">
        <v>3.8E-3</v>
      </c>
      <c r="N138" s="11"/>
    </row>
    <row r="139" spans="1:14" ht="15.75" customHeight="1">
      <c r="A139" s="27">
        <v>45269</v>
      </c>
      <c r="B139" s="11">
        <v>890.4</v>
      </c>
      <c r="C139" s="11">
        <v>-4.0000000000000002E-4</v>
      </c>
      <c r="D139" s="13">
        <v>-4.0000000000000002E-4</v>
      </c>
      <c r="E139" s="27">
        <v>45269</v>
      </c>
      <c r="F139" s="12">
        <v>19993.2</v>
      </c>
      <c r="G139" s="11">
        <v>-1.57529E-4</v>
      </c>
      <c r="H139" s="13">
        <v>-2.0000000000000001E-4</v>
      </c>
      <c r="N139" s="11"/>
    </row>
    <row r="140" spans="1:14" ht="15.75" customHeight="1">
      <c r="A140" s="27">
        <v>45239</v>
      </c>
      <c r="B140" s="11">
        <v>890.8</v>
      </c>
      <c r="C140" s="11">
        <v>5.5999999999999999E-3</v>
      </c>
      <c r="D140" s="13">
        <v>5.5999999999999999E-3</v>
      </c>
      <c r="E140" s="27">
        <v>45239</v>
      </c>
      <c r="F140" s="12">
        <v>19996.349999999999</v>
      </c>
      <c r="G140" s="11">
        <v>8.9001229999999994E-3</v>
      </c>
      <c r="H140" s="13">
        <v>8.8999999999999999E-3</v>
      </c>
      <c r="N140" s="11"/>
    </row>
    <row r="141" spans="1:14" ht="15.75" customHeight="1">
      <c r="A141" s="27">
        <v>45147</v>
      </c>
      <c r="B141" s="11">
        <v>885.85</v>
      </c>
      <c r="C141" s="11">
        <v>1.21E-2</v>
      </c>
      <c r="D141" s="13">
        <v>1.21E-2</v>
      </c>
      <c r="E141" s="27">
        <v>45147</v>
      </c>
      <c r="F141" s="12">
        <v>19819.95</v>
      </c>
      <c r="G141" s="11">
        <v>4.7092699999999998E-3</v>
      </c>
      <c r="H141" s="13">
        <v>4.7000000000000002E-3</v>
      </c>
      <c r="N141" s="11"/>
    </row>
    <row r="142" spans="1:14" ht="15.75" customHeight="1">
      <c r="A142" s="27">
        <v>45116</v>
      </c>
      <c r="B142" s="11">
        <v>875.3</v>
      </c>
      <c r="C142" s="11">
        <v>-5.7000000000000002E-3</v>
      </c>
      <c r="D142" s="13">
        <v>-5.7000000000000002E-3</v>
      </c>
      <c r="E142" s="27">
        <v>45116</v>
      </c>
      <c r="F142" s="12">
        <v>19727.05</v>
      </c>
      <c r="G142" s="11">
        <v>5.9150330000000001E-3</v>
      </c>
      <c r="H142" s="13">
        <v>5.8999999999999999E-3</v>
      </c>
      <c r="N142" s="11"/>
    </row>
    <row r="143" spans="1:14" ht="15.75" customHeight="1">
      <c r="A143" s="27">
        <v>45086</v>
      </c>
      <c r="B143" s="11">
        <v>880.3</v>
      </c>
      <c r="C143" s="11">
        <v>1.66E-2</v>
      </c>
      <c r="D143" s="13">
        <v>1.66E-2</v>
      </c>
      <c r="E143" s="27">
        <v>45086</v>
      </c>
      <c r="F143" s="12">
        <v>19611.05</v>
      </c>
      <c r="G143" s="11">
        <v>1.846753E-3</v>
      </c>
      <c r="H143" s="13">
        <v>1.8E-3</v>
      </c>
      <c r="J143" s="15"/>
      <c r="K143" s="11"/>
      <c r="L143" s="11"/>
      <c r="M143" s="11"/>
      <c r="N143" s="11"/>
    </row>
    <row r="144" spans="1:14" ht="15.75" customHeight="1">
      <c r="A144" s="27">
        <v>45055</v>
      </c>
      <c r="B144" s="11">
        <v>865.9</v>
      </c>
      <c r="C144" s="11">
        <v>6.9999999999999999E-4</v>
      </c>
      <c r="D144" s="13">
        <v>6.9999999999999999E-4</v>
      </c>
      <c r="E144" s="27">
        <v>45055</v>
      </c>
      <c r="F144" s="12">
        <v>19574.900000000001</v>
      </c>
      <c r="G144" s="11">
        <v>2.3606159999999998E-3</v>
      </c>
      <c r="H144" s="13">
        <v>2.3999999999999998E-3</v>
      </c>
      <c r="J144" s="15"/>
      <c r="K144" s="11"/>
      <c r="L144" s="11"/>
      <c r="M144" s="11"/>
      <c r="N144" s="11"/>
    </row>
    <row r="145" spans="1:14" ht="15.75" customHeight="1">
      <c r="A145" s="27">
        <v>45025</v>
      </c>
      <c r="B145" s="11">
        <v>865.3</v>
      </c>
      <c r="C145" s="11">
        <v>-8.0000000000000004E-4</v>
      </c>
      <c r="D145" s="13">
        <v>-8.0000000000000004E-4</v>
      </c>
      <c r="E145" s="27">
        <v>45025</v>
      </c>
      <c r="F145" s="12">
        <v>19528.8</v>
      </c>
      <c r="G145" s="11">
        <v>4.8108339999999999E-3</v>
      </c>
      <c r="H145" s="13">
        <v>4.7999999999999996E-3</v>
      </c>
      <c r="J145" s="15"/>
      <c r="K145" s="11"/>
      <c r="L145" s="11"/>
      <c r="M145" s="11"/>
      <c r="N145" s="11"/>
    </row>
    <row r="146" spans="1:14" ht="15.75" customHeight="1">
      <c r="A146" s="27">
        <v>44935</v>
      </c>
      <c r="B146" s="11">
        <v>865.95</v>
      </c>
      <c r="C146" s="11">
        <v>1.12E-2</v>
      </c>
      <c r="D146" s="13">
        <v>1.12E-2</v>
      </c>
      <c r="E146" s="27">
        <v>44935</v>
      </c>
      <c r="F146" s="12">
        <v>19435.3</v>
      </c>
      <c r="G146" s="11">
        <v>9.4267110000000008E-3</v>
      </c>
      <c r="H146" s="13">
        <v>9.4000000000000004E-3</v>
      </c>
      <c r="J146" s="15"/>
      <c r="K146" s="11"/>
      <c r="L146" s="11"/>
      <c r="M146" s="11"/>
      <c r="N146" s="11"/>
    </row>
    <row r="147" spans="1:14" ht="15.75" customHeight="1">
      <c r="A147" s="11" t="s">
        <v>161</v>
      </c>
      <c r="B147" s="11">
        <v>856.4</v>
      </c>
      <c r="C147" s="11">
        <v>-1.6000000000000001E-3</v>
      </c>
      <c r="D147" s="13">
        <v>-1.6000000000000001E-3</v>
      </c>
      <c r="E147" s="11" t="s">
        <v>161</v>
      </c>
      <c r="F147" s="12">
        <v>19253.8</v>
      </c>
      <c r="G147" s="11">
        <v>-4.8404310000000001E-3</v>
      </c>
      <c r="H147" s="13">
        <v>-4.7999999999999996E-3</v>
      </c>
      <c r="J147" s="15"/>
      <c r="K147" s="11"/>
      <c r="L147" s="11"/>
      <c r="M147" s="11"/>
      <c r="N147" s="11"/>
    </row>
    <row r="148" spans="1:14" ht="15.75" customHeight="1">
      <c r="A148" s="11" t="s">
        <v>162</v>
      </c>
      <c r="B148" s="11">
        <v>857.75</v>
      </c>
      <c r="C148" s="11">
        <v>3.0000000000000001E-3</v>
      </c>
      <c r="D148" s="13">
        <v>3.0000000000000001E-3</v>
      </c>
      <c r="E148" s="11" t="s">
        <v>162</v>
      </c>
      <c r="F148" s="12">
        <v>19347.45</v>
      </c>
      <c r="G148" s="11">
        <v>2.4815599999999997E-4</v>
      </c>
      <c r="H148" s="13">
        <v>2.0000000000000001E-4</v>
      </c>
      <c r="J148" s="15"/>
      <c r="K148" s="11"/>
      <c r="L148" s="11"/>
      <c r="M148" s="11"/>
      <c r="N148" s="11"/>
    </row>
    <row r="149" spans="1:14" ht="15.75" customHeight="1">
      <c r="A149" s="11" t="s">
        <v>163</v>
      </c>
      <c r="B149" s="11">
        <v>855.2</v>
      </c>
      <c r="C149" s="11">
        <v>-1.7399999999999999E-2</v>
      </c>
      <c r="D149" s="13">
        <v>-1.7399999999999999E-2</v>
      </c>
      <c r="E149" s="11" t="s">
        <v>163</v>
      </c>
      <c r="F149" s="12">
        <v>19342.650000000001</v>
      </c>
      <c r="G149" s="11">
        <v>1.895779E-3</v>
      </c>
      <c r="H149" s="13">
        <v>1.9E-3</v>
      </c>
      <c r="J149" s="15"/>
      <c r="K149" s="11"/>
      <c r="L149" s="11"/>
      <c r="M149" s="11"/>
      <c r="N149" s="11"/>
    </row>
    <row r="150" spans="1:14" ht="15.75" customHeight="1">
      <c r="A150" s="11" t="s">
        <v>164</v>
      </c>
      <c r="B150" s="11">
        <v>870.35</v>
      </c>
      <c r="C150" s="11">
        <v>-3.5999999999999999E-3</v>
      </c>
      <c r="D150" s="13">
        <v>-3.5999999999999999E-3</v>
      </c>
      <c r="E150" s="11" t="s">
        <v>164</v>
      </c>
      <c r="F150" s="12">
        <v>19306.05</v>
      </c>
      <c r="G150" s="11">
        <v>2.0891939999999999E-3</v>
      </c>
      <c r="H150" s="13">
        <v>2.0999999999999999E-3</v>
      </c>
      <c r="J150" s="15"/>
      <c r="K150" s="11"/>
      <c r="L150" s="11"/>
      <c r="M150" s="11"/>
      <c r="N150" s="11"/>
    </row>
    <row r="151" spans="1:14" ht="15.75" customHeight="1">
      <c r="A151" s="11" t="s">
        <v>165</v>
      </c>
      <c r="B151" s="11">
        <v>873.5</v>
      </c>
      <c r="C151" s="11">
        <v>4.7000000000000002E-3</v>
      </c>
      <c r="D151" s="13">
        <v>4.7000000000000002E-3</v>
      </c>
      <c r="E151" s="11" t="s">
        <v>165</v>
      </c>
      <c r="F151" s="12">
        <v>19265.8</v>
      </c>
      <c r="G151" s="11">
        <v>-6.2362340000000002E-3</v>
      </c>
      <c r="H151" s="13">
        <v>-6.1999999999999998E-3</v>
      </c>
      <c r="J151" s="15"/>
      <c r="K151" s="11"/>
      <c r="L151" s="11"/>
      <c r="M151" s="11"/>
      <c r="N151" s="11"/>
    </row>
    <row r="152" spans="1:14" ht="15.75" customHeight="1">
      <c r="A152" s="11" t="s">
        <v>166</v>
      </c>
      <c r="B152" s="11">
        <v>869.45</v>
      </c>
      <c r="C152" s="11">
        <v>1.5E-3</v>
      </c>
      <c r="D152" s="13">
        <v>1.5E-3</v>
      </c>
      <c r="E152" s="11" t="s">
        <v>166</v>
      </c>
      <c r="F152" s="12">
        <v>19386.7</v>
      </c>
      <c r="G152" s="11">
        <v>-2.946925E-3</v>
      </c>
      <c r="H152" s="13">
        <v>-2.8999999999999998E-3</v>
      </c>
      <c r="J152" s="15"/>
      <c r="K152" s="11"/>
      <c r="L152" s="11"/>
      <c r="M152" s="11"/>
      <c r="N152" s="11"/>
    </row>
    <row r="153" spans="1:14" ht="15.75" customHeight="1">
      <c r="A153" s="11" t="s">
        <v>167</v>
      </c>
      <c r="B153" s="11">
        <v>868.15</v>
      </c>
      <c r="C153" s="11">
        <v>-1.0800000000000001E-2</v>
      </c>
      <c r="D153" s="13">
        <v>-1.0800000000000001E-2</v>
      </c>
      <c r="E153" s="11" t="s">
        <v>167</v>
      </c>
      <c r="F153" s="12">
        <v>19444</v>
      </c>
      <c r="G153" s="11">
        <v>2.4514799999999998E-3</v>
      </c>
      <c r="H153" s="13">
        <v>2.5000000000000001E-3</v>
      </c>
      <c r="J153" s="15"/>
      <c r="K153" s="11"/>
      <c r="L153" s="11"/>
      <c r="M153" s="11"/>
      <c r="N153" s="11"/>
    </row>
    <row r="154" spans="1:14" ht="15.75" customHeight="1">
      <c r="A154" s="11" t="s">
        <v>168</v>
      </c>
      <c r="B154" s="11">
        <v>877.65</v>
      </c>
      <c r="C154" s="11">
        <v>6.4999999999999997E-3</v>
      </c>
      <c r="D154" s="13">
        <v>6.4999999999999997E-3</v>
      </c>
      <c r="E154" s="11" t="s">
        <v>168</v>
      </c>
      <c r="F154" s="12">
        <v>19396.45</v>
      </c>
      <c r="G154" s="11">
        <v>1.4695600000000001E-4</v>
      </c>
      <c r="H154" s="13">
        <v>1E-4</v>
      </c>
      <c r="J154" s="15"/>
      <c r="K154" s="11"/>
      <c r="L154" s="11"/>
      <c r="M154" s="11"/>
      <c r="N154" s="11"/>
    </row>
    <row r="155" spans="1:14" ht="15.75" customHeight="1">
      <c r="A155" s="11" t="s">
        <v>169</v>
      </c>
      <c r="B155" s="11">
        <v>871.95</v>
      </c>
      <c r="C155" s="11">
        <v>1.83E-2</v>
      </c>
      <c r="D155" s="13">
        <v>1.83E-2</v>
      </c>
      <c r="E155" s="11" t="s">
        <v>169</v>
      </c>
      <c r="F155" s="12">
        <v>19393.599999999999</v>
      </c>
      <c r="G155" s="11">
        <v>4.3215609999999998E-3</v>
      </c>
      <c r="H155" s="13">
        <v>4.3E-3</v>
      </c>
      <c r="J155" s="15"/>
      <c r="K155" s="11"/>
      <c r="L155" s="11"/>
      <c r="M155" s="11"/>
      <c r="N155" s="11"/>
    </row>
    <row r="156" spans="1:14" ht="15.75" customHeight="1">
      <c r="A156" s="11" t="s">
        <v>170</v>
      </c>
      <c r="B156" s="11">
        <v>856.25</v>
      </c>
      <c r="C156" s="11">
        <v>-5.0000000000000001E-4</v>
      </c>
      <c r="D156" s="13">
        <v>-5.0000000000000001E-4</v>
      </c>
      <c r="E156" s="11" t="s">
        <v>170</v>
      </c>
      <c r="F156" s="12">
        <v>19310.150000000001</v>
      </c>
      <c r="G156" s="11">
        <v>-2.845303E-3</v>
      </c>
      <c r="H156" s="13">
        <v>-2.8E-3</v>
      </c>
      <c r="J156" s="15"/>
      <c r="K156" s="11"/>
      <c r="L156" s="11"/>
      <c r="M156" s="11"/>
      <c r="N156" s="11"/>
    </row>
    <row r="157" spans="1:14" ht="15.75" customHeight="1">
      <c r="A157" s="11" t="s">
        <v>171</v>
      </c>
      <c r="B157" s="11">
        <v>856.7</v>
      </c>
      <c r="C157" s="11">
        <v>-2.9999999999999997E-4</v>
      </c>
      <c r="D157" s="13">
        <v>-2.9999999999999997E-4</v>
      </c>
      <c r="E157" s="11" t="s">
        <v>171</v>
      </c>
      <c r="F157" s="12">
        <v>19365.25</v>
      </c>
      <c r="G157" s="11">
        <v>-5.1245830000000003E-3</v>
      </c>
      <c r="H157" s="13">
        <v>-5.1000000000000004E-3</v>
      </c>
      <c r="J157" s="15"/>
      <c r="K157" s="11"/>
      <c r="L157" s="11"/>
      <c r="M157" s="11"/>
      <c r="N157" s="11"/>
    </row>
    <row r="158" spans="1:14" ht="15.75" customHeight="1">
      <c r="A158" s="11" t="s">
        <v>172</v>
      </c>
      <c r="B158" s="11">
        <v>856.95</v>
      </c>
      <c r="C158" s="11">
        <v>-1.1599999999999999E-2</v>
      </c>
      <c r="D158" s="13">
        <v>-1.1599999999999999E-2</v>
      </c>
      <c r="E158" s="11" t="s">
        <v>172</v>
      </c>
      <c r="F158" s="12">
        <v>19465</v>
      </c>
      <c r="G158" s="11">
        <v>1.566797E-3</v>
      </c>
      <c r="H158" s="13">
        <v>1.6000000000000001E-3</v>
      </c>
      <c r="J158" s="15"/>
      <c r="K158" s="11"/>
      <c r="L158" s="11"/>
      <c r="M158" s="11"/>
      <c r="N158" s="11"/>
    </row>
    <row r="159" spans="1:14" ht="15.75" customHeight="1">
      <c r="A159" s="11" t="s">
        <v>173</v>
      </c>
      <c r="B159" s="11">
        <v>867.05</v>
      </c>
      <c r="C159" s="11">
        <v>-4.0000000000000001E-3</v>
      </c>
      <c r="D159" s="13">
        <v>-4.0000000000000001E-3</v>
      </c>
      <c r="E159" s="11" t="s">
        <v>173</v>
      </c>
      <c r="F159" s="12">
        <v>19434.55</v>
      </c>
      <c r="G159" s="11">
        <v>3.21696E-4</v>
      </c>
      <c r="H159" s="13">
        <v>2.9999999999999997E-4</v>
      </c>
      <c r="J159" s="15"/>
      <c r="K159" s="11"/>
      <c r="L159" s="11"/>
      <c r="M159" s="11"/>
      <c r="N159" s="11"/>
    </row>
    <row r="160" spans="1:14" ht="15.75" customHeight="1">
      <c r="A160" s="27">
        <v>45238</v>
      </c>
      <c r="B160" s="11">
        <v>870.55</v>
      </c>
      <c r="C160" s="11">
        <v>-4.8999999999999998E-3</v>
      </c>
      <c r="D160" s="13">
        <v>-4.8999999999999998E-3</v>
      </c>
      <c r="E160" s="27">
        <v>45238</v>
      </c>
      <c r="F160" s="12">
        <v>19428.3</v>
      </c>
      <c r="G160" s="11">
        <v>-5.8741959999999999E-3</v>
      </c>
      <c r="H160" s="13">
        <v>-5.8999999999999999E-3</v>
      </c>
      <c r="J160" s="15"/>
      <c r="K160" s="11"/>
      <c r="L160" s="11"/>
      <c r="M160" s="11"/>
      <c r="N160" s="11"/>
    </row>
    <row r="161" spans="1:14" ht="15.75" customHeight="1">
      <c r="A161" s="27">
        <v>45207</v>
      </c>
      <c r="B161" s="11">
        <v>874.8</v>
      </c>
      <c r="C161" s="11">
        <v>-1.01E-2</v>
      </c>
      <c r="D161" s="13">
        <v>-1.01E-2</v>
      </c>
      <c r="E161" s="27">
        <v>45207</v>
      </c>
      <c r="F161" s="12">
        <v>19543.099999999999</v>
      </c>
      <c r="G161" s="11">
        <v>-4.5562090000000003E-3</v>
      </c>
      <c r="H161" s="13">
        <v>-4.5999999999999999E-3</v>
      </c>
      <c r="J161" s="15"/>
      <c r="K161" s="11"/>
      <c r="L161" s="11"/>
      <c r="M161" s="11"/>
      <c r="N161" s="11"/>
    </row>
    <row r="162" spans="1:14" ht="15.75" customHeight="1">
      <c r="A162" s="27">
        <v>45177</v>
      </c>
      <c r="B162" s="11">
        <v>883.7</v>
      </c>
      <c r="C162" s="11">
        <v>-1.9E-3</v>
      </c>
      <c r="D162" s="13">
        <v>-1.9E-3</v>
      </c>
      <c r="E162" s="27">
        <v>45177</v>
      </c>
      <c r="F162" s="12">
        <v>19632.55</v>
      </c>
      <c r="G162" s="11">
        <v>3.1526480000000001E-3</v>
      </c>
      <c r="H162" s="13">
        <v>3.2000000000000002E-3</v>
      </c>
      <c r="J162" s="15"/>
      <c r="K162" s="11"/>
      <c r="L162" s="11"/>
      <c r="M162" s="11"/>
      <c r="N162" s="11"/>
    </row>
    <row r="163" spans="1:14" ht="15.75" customHeight="1">
      <c r="A163" s="27">
        <v>45146</v>
      </c>
      <c r="B163" s="11">
        <v>885.4</v>
      </c>
      <c r="C163" s="11">
        <v>-6.7000000000000002E-3</v>
      </c>
      <c r="D163" s="13">
        <v>-6.7000000000000002E-3</v>
      </c>
      <c r="E163" s="27">
        <v>45146</v>
      </c>
      <c r="F163" s="12">
        <v>19570.849999999999</v>
      </c>
      <c r="G163" s="11">
        <v>-1.349676E-3</v>
      </c>
      <c r="H163" s="13">
        <v>-1.2999999999999999E-3</v>
      </c>
      <c r="J163" s="15"/>
      <c r="K163" s="11"/>
      <c r="L163" s="11"/>
      <c r="M163" s="11"/>
      <c r="N163" s="11"/>
    </row>
    <row r="164" spans="1:14" ht="15.75" customHeight="1">
      <c r="A164" s="27">
        <v>45115</v>
      </c>
      <c r="B164" s="11">
        <v>891.4</v>
      </c>
      <c r="C164" s="11">
        <v>2E-3</v>
      </c>
      <c r="D164" s="13">
        <v>2E-3</v>
      </c>
      <c r="E164" s="27">
        <v>45115</v>
      </c>
      <c r="F164" s="12">
        <v>19597.3</v>
      </c>
      <c r="G164" s="11">
        <v>4.1143619999999999E-3</v>
      </c>
      <c r="H164" s="13">
        <v>4.1000000000000003E-3</v>
      </c>
      <c r="J164" s="15"/>
      <c r="K164" s="11"/>
      <c r="L164" s="11"/>
      <c r="M164" s="11"/>
      <c r="N164" s="11"/>
    </row>
    <row r="165" spans="1:14" ht="15.75" customHeight="1">
      <c r="A165" s="27">
        <v>45024</v>
      </c>
      <c r="B165" s="11">
        <v>889.65</v>
      </c>
      <c r="C165" s="11">
        <v>2.06E-2</v>
      </c>
      <c r="D165" s="13">
        <v>2.06E-2</v>
      </c>
      <c r="E165" s="27">
        <v>45024</v>
      </c>
      <c r="F165" s="12">
        <v>19517</v>
      </c>
      <c r="G165" s="11">
        <v>6.9834099999999998E-3</v>
      </c>
      <c r="H165" s="13">
        <v>7.0000000000000001E-3</v>
      </c>
      <c r="J165" s="15"/>
      <c r="K165" s="11"/>
      <c r="L165" s="11"/>
      <c r="M165" s="11"/>
      <c r="N165" s="11"/>
    </row>
    <row r="166" spans="1:14" ht="15.75" customHeight="1">
      <c r="A166" s="27">
        <v>44993</v>
      </c>
      <c r="B166" s="11">
        <v>871.7</v>
      </c>
      <c r="C166" s="11">
        <v>-7.3000000000000001E-3</v>
      </c>
      <c r="D166" s="13">
        <v>-7.3000000000000001E-3</v>
      </c>
      <c r="E166" s="27">
        <v>44993</v>
      </c>
      <c r="F166" s="12">
        <v>19381.650000000001</v>
      </c>
      <c r="G166" s="11">
        <v>-7.4206660000000002E-3</v>
      </c>
      <c r="H166" s="13">
        <v>-7.4000000000000003E-3</v>
      </c>
      <c r="J166" s="15"/>
      <c r="K166" s="11"/>
      <c r="L166" s="11"/>
      <c r="M166" s="11"/>
      <c r="N166" s="11"/>
    </row>
    <row r="167" spans="1:14" ht="15.75" customHeight="1">
      <c r="A167" s="27">
        <v>44965</v>
      </c>
      <c r="B167" s="11">
        <v>878.1</v>
      </c>
      <c r="C167" s="11">
        <v>-1.52E-2</v>
      </c>
      <c r="D167" s="13">
        <v>-1.52E-2</v>
      </c>
      <c r="E167" s="27">
        <v>44965</v>
      </c>
      <c r="F167" s="12">
        <v>19526.55</v>
      </c>
      <c r="G167" s="11">
        <v>-1.0489750000000001E-2</v>
      </c>
      <c r="H167" s="13">
        <v>-1.0500000000000001E-2</v>
      </c>
      <c r="J167" s="15"/>
      <c r="K167" s="11"/>
      <c r="L167" s="11"/>
      <c r="M167" s="11"/>
      <c r="N167" s="11"/>
    </row>
    <row r="168" spans="1:14" ht="15.75" customHeight="1">
      <c r="A168" s="27">
        <v>44934</v>
      </c>
      <c r="B168" s="11">
        <v>891.65</v>
      </c>
      <c r="C168" s="11">
        <v>2E-3</v>
      </c>
      <c r="D168" s="13">
        <v>2E-3</v>
      </c>
      <c r="E168" s="27">
        <v>44934</v>
      </c>
      <c r="F168" s="12">
        <v>19733.55</v>
      </c>
      <c r="G168" s="11">
        <v>-1.0251189999999999E-3</v>
      </c>
      <c r="H168" s="13">
        <v>-1E-3</v>
      </c>
      <c r="J168" s="15"/>
      <c r="K168" s="11"/>
      <c r="L168" s="11"/>
      <c r="M168" s="11"/>
      <c r="N168" s="11"/>
    </row>
    <row r="169" spans="1:14" ht="15.75" customHeight="1">
      <c r="A169" s="11" t="s">
        <v>174</v>
      </c>
      <c r="B169" s="11">
        <v>889.9</v>
      </c>
      <c r="C169" s="11">
        <v>-5.7999999999999996E-3</v>
      </c>
      <c r="D169" s="13">
        <v>-5.7999999999999996E-3</v>
      </c>
      <c r="E169" s="11" t="s">
        <v>174</v>
      </c>
      <c r="F169" s="12">
        <v>19753.8</v>
      </c>
      <c r="G169" s="11">
        <v>5.4845629999999996E-3</v>
      </c>
      <c r="H169" s="13">
        <v>5.4999999999999997E-3</v>
      </c>
      <c r="J169" s="15"/>
      <c r="K169" s="11"/>
      <c r="L169" s="11"/>
      <c r="M169" s="11"/>
      <c r="N169" s="11"/>
    </row>
    <row r="170" spans="1:14" ht="15.75" customHeight="1">
      <c r="A170" s="11" t="s">
        <v>175</v>
      </c>
      <c r="B170" s="11">
        <v>895.1</v>
      </c>
      <c r="C170" s="11">
        <v>-1E-4</v>
      </c>
      <c r="D170" s="13">
        <v>-1E-4</v>
      </c>
      <c r="E170" s="11" t="s">
        <v>175</v>
      </c>
      <c r="F170" s="12">
        <v>19646.05</v>
      </c>
      <c r="G170" s="11">
        <v>-7.0447999999999995E-4</v>
      </c>
      <c r="H170" s="13">
        <v>-6.9999999999999999E-4</v>
      </c>
      <c r="J170" s="15"/>
      <c r="K170" s="11"/>
      <c r="L170" s="11"/>
      <c r="M170" s="11"/>
      <c r="N170" s="11"/>
    </row>
    <row r="171" spans="1:14" ht="15.75" customHeight="1">
      <c r="A171" s="11" t="s">
        <v>176</v>
      </c>
      <c r="B171" s="11">
        <v>895.15</v>
      </c>
      <c r="C171" s="11">
        <v>6.4999999999999997E-3</v>
      </c>
      <c r="D171" s="13">
        <v>6.4999999999999997E-3</v>
      </c>
      <c r="E171" s="11" t="s">
        <v>176</v>
      </c>
      <c r="F171" s="12">
        <v>19659.900000000001</v>
      </c>
      <c r="G171" s="11">
        <v>-5.9863590000000001E-3</v>
      </c>
      <c r="H171" s="13">
        <v>-6.0000000000000001E-3</v>
      </c>
      <c r="J171" s="15"/>
      <c r="K171" s="11"/>
      <c r="L171" s="11"/>
      <c r="M171" s="11"/>
      <c r="N171" s="11"/>
    </row>
    <row r="172" spans="1:14" ht="15.75" customHeight="1">
      <c r="A172" s="11" t="s">
        <v>177</v>
      </c>
      <c r="B172" s="11">
        <v>889.4</v>
      </c>
      <c r="C172" s="11">
        <v>6.4999999999999997E-3</v>
      </c>
      <c r="D172" s="13">
        <v>6.4999999999999997E-3</v>
      </c>
      <c r="E172" s="11" t="s">
        <v>177</v>
      </c>
      <c r="F172" s="12">
        <v>19778.3</v>
      </c>
      <c r="G172" s="11">
        <v>4.9642799999999997E-3</v>
      </c>
      <c r="H172" s="13">
        <v>5.0000000000000001E-3</v>
      </c>
      <c r="J172" s="15"/>
      <c r="K172" s="11"/>
      <c r="L172" s="11"/>
      <c r="M172" s="11"/>
      <c r="N172" s="11"/>
    </row>
    <row r="173" spans="1:14" ht="15.75" customHeight="1">
      <c r="A173" s="11" t="s">
        <v>178</v>
      </c>
      <c r="B173" s="11">
        <v>883.65</v>
      </c>
      <c r="C173" s="11">
        <v>-5.1000000000000004E-3</v>
      </c>
      <c r="D173" s="13">
        <v>-5.1000000000000004E-3</v>
      </c>
      <c r="E173" s="11" t="s">
        <v>178</v>
      </c>
      <c r="F173" s="12">
        <v>19680.599999999999</v>
      </c>
      <c r="G173" s="11">
        <v>4.1937000000000002E-4</v>
      </c>
      <c r="H173" s="13">
        <v>4.0000000000000002E-4</v>
      </c>
      <c r="J173" s="15"/>
      <c r="K173" s="11"/>
      <c r="L173" s="11"/>
      <c r="M173" s="11"/>
      <c r="N173" s="11"/>
    </row>
    <row r="174" spans="1:14" ht="15.75" customHeight="1">
      <c r="A174" s="11" t="s">
        <v>179</v>
      </c>
      <c r="B174" s="11">
        <v>888.15</v>
      </c>
      <c r="C174" s="11">
        <v>2.3999999999999998E-3</v>
      </c>
      <c r="D174" s="13">
        <v>2.3999999999999998E-3</v>
      </c>
      <c r="E174" s="11" t="s">
        <v>179</v>
      </c>
      <c r="F174" s="12">
        <v>19672.349999999999</v>
      </c>
      <c r="G174" s="11">
        <v>-3.6794129999999999E-3</v>
      </c>
      <c r="H174" s="13">
        <v>-3.7000000000000002E-3</v>
      </c>
      <c r="J174" s="15"/>
      <c r="K174" s="11"/>
      <c r="L174" s="11"/>
      <c r="M174" s="11"/>
      <c r="N174" s="11"/>
    </row>
    <row r="175" spans="1:14" ht="15.75" customHeight="1">
      <c r="A175" s="11" t="s">
        <v>180</v>
      </c>
      <c r="B175" s="11">
        <v>886</v>
      </c>
      <c r="C175" s="11">
        <v>1.2999999999999999E-3</v>
      </c>
      <c r="D175" s="13">
        <v>1.2999999999999999E-3</v>
      </c>
      <c r="E175" s="11" t="s">
        <v>180</v>
      </c>
      <c r="F175" s="12">
        <v>19745</v>
      </c>
      <c r="G175" s="11">
        <v>-1.1719718E-2</v>
      </c>
      <c r="H175" s="13">
        <v>-1.17E-2</v>
      </c>
      <c r="J175" s="15"/>
      <c r="K175" s="11"/>
      <c r="L175" s="11"/>
      <c r="M175" s="11"/>
      <c r="N175" s="11"/>
    </row>
    <row r="176" spans="1:14" ht="15.75" customHeight="1">
      <c r="A176" s="11" t="s">
        <v>181</v>
      </c>
      <c r="B176" s="11">
        <v>884.85</v>
      </c>
      <c r="C176" s="11">
        <v>1.6199999999999999E-2</v>
      </c>
      <c r="D176" s="13">
        <v>1.6199999999999999E-2</v>
      </c>
      <c r="E176" s="11" t="s">
        <v>181</v>
      </c>
      <c r="F176" s="12">
        <v>19979.150000000001</v>
      </c>
      <c r="G176" s="11">
        <v>7.3614129999999998E-3</v>
      </c>
      <c r="H176" s="13">
        <v>7.4000000000000003E-3</v>
      </c>
      <c r="J176" s="15"/>
      <c r="K176" s="11"/>
      <c r="L176" s="11"/>
      <c r="M176" s="11"/>
      <c r="N176" s="11"/>
    </row>
    <row r="177" spans="1:14" ht="15.75" customHeight="1">
      <c r="A177" s="11" t="s">
        <v>182</v>
      </c>
      <c r="B177" s="11">
        <v>870.75</v>
      </c>
      <c r="C177" s="11">
        <v>-5.4000000000000003E-3</v>
      </c>
      <c r="D177" s="13">
        <v>-5.4000000000000003E-3</v>
      </c>
      <c r="E177" s="11" t="s">
        <v>182</v>
      </c>
      <c r="F177" s="12">
        <v>19833.150000000001</v>
      </c>
      <c r="G177" s="11">
        <v>4.2482630000000004E-3</v>
      </c>
      <c r="H177" s="13">
        <v>4.1999999999999997E-3</v>
      </c>
      <c r="J177" s="15"/>
      <c r="K177" s="11"/>
      <c r="L177" s="11"/>
      <c r="M177" s="11"/>
      <c r="N177" s="11"/>
    </row>
    <row r="178" spans="1:14" ht="15.75" customHeight="1">
      <c r="A178" s="11" t="s">
        <v>183</v>
      </c>
      <c r="B178" s="11">
        <v>875.45</v>
      </c>
      <c r="C178" s="11">
        <v>-3.0000000000000001E-3</v>
      </c>
      <c r="D178" s="13">
        <v>-3.0000000000000001E-3</v>
      </c>
      <c r="E178" s="11" t="s">
        <v>183</v>
      </c>
      <c r="F178" s="12">
        <v>19749.25</v>
      </c>
      <c r="G178" s="11">
        <v>1.9176670000000001E-3</v>
      </c>
      <c r="H178" s="13">
        <v>1.9E-3</v>
      </c>
      <c r="J178" s="15"/>
      <c r="K178" s="11"/>
      <c r="L178" s="11"/>
      <c r="M178" s="11"/>
      <c r="N178" s="11"/>
    </row>
    <row r="179" spans="1:14" ht="15.75" customHeight="1">
      <c r="A179" s="11" t="s">
        <v>184</v>
      </c>
      <c r="B179" s="11">
        <v>878.1</v>
      </c>
      <c r="C179" s="11">
        <v>-9.4999999999999998E-3</v>
      </c>
      <c r="D179" s="13">
        <v>-9.4999999999999998E-3</v>
      </c>
      <c r="E179" s="11" t="s">
        <v>184</v>
      </c>
      <c r="F179" s="12">
        <v>19711.45</v>
      </c>
      <c r="G179" s="11">
        <v>7.5110530000000002E-3</v>
      </c>
      <c r="H179" s="13">
        <v>7.4999999999999997E-3</v>
      </c>
      <c r="J179" s="15"/>
      <c r="K179" s="11"/>
      <c r="L179" s="11"/>
      <c r="M179" s="11"/>
      <c r="N179" s="11"/>
    </row>
    <row r="180" spans="1:14" ht="15.75" customHeight="1">
      <c r="A180" s="11" t="s">
        <v>185</v>
      </c>
      <c r="B180" s="11">
        <v>886.5</v>
      </c>
      <c r="C180" s="11">
        <v>1.6000000000000001E-3</v>
      </c>
      <c r="D180" s="13">
        <v>1.6000000000000001E-3</v>
      </c>
      <c r="E180" s="11" t="s">
        <v>185</v>
      </c>
      <c r="F180" s="12">
        <v>19564.5</v>
      </c>
      <c r="G180" s="11">
        <v>7.7651150000000004E-3</v>
      </c>
      <c r="H180" s="13">
        <v>7.7999999999999996E-3</v>
      </c>
      <c r="J180" s="15"/>
      <c r="K180" s="11"/>
      <c r="L180" s="11"/>
      <c r="M180" s="11"/>
      <c r="N180" s="11"/>
    </row>
    <row r="181" spans="1:14" ht="15.75" customHeight="1">
      <c r="A181" s="11" t="s">
        <v>186</v>
      </c>
      <c r="B181" s="11">
        <v>885.05</v>
      </c>
      <c r="C181" s="11">
        <v>-5.4999999999999997E-3</v>
      </c>
      <c r="D181" s="13">
        <v>-5.4999999999999997E-3</v>
      </c>
      <c r="E181" s="11" t="s">
        <v>186</v>
      </c>
      <c r="F181" s="12">
        <v>19413.75</v>
      </c>
      <c r="G181" s="11">
        <v>1.519271E-3</v>
      </c>
      <c r="H181" s="13">
        <v>1.5E-3</v>
      </c>
      <c r="J181" s="15"/>
      <c r="K181" s="11"/>
      <c r="L181" s="11"/>
      <c r="M181" s="11"/>
      <c r="N181" s="11"/>
    </row>
    <row r="182" spans="1:14" ht="15.75" customHeight="1">
      <c r="A182" s="27">
        <v>45267</v>
      </c>
      <c r="B182" s="11">
        <v>889.95</v>
      </c>
      <c r="C182" s="11">
        <v>-2.2000000000000001E-3</v>
      </c>
      <c r="D182" s="13">
        <v>-2.2000000000000001E-3</v>
      </c>
      <c r="E182" s="27">
        <v>45267</v>
      </c>
      <c r="F182" s="12">
        <v>19384.3</v>
      </c>
      <c r="G182" s="11">
        <v>-2.8344500000000001E-3</v>
      </c>
      <c r="H182" s="13">
        <v>-2.8E-3</v>
      </c>
      <c r="J182" s="15"/>
      <c r="K182" s="11"/>
      <c r="L182" s="11"/>
      <c r="M182" s="11"/>
      <c r="N182" s="11"/>
    </row>
    <row r="183" spans="1:14" ht="15.75" customHeight="1">
      <c r="A183" s="27">
        <v>45237</v>
      </c>
      <c r="B183" s="11">
        <v>891.9</v>
      </c>
      <c r="C183" s="11">
        <v>7.3000000000000001E-3</v>
      </c>
      <c r="D183" s="13">
        <v>7.3000000000000001E-3</v>
      </c>
      <c r="E183" s="27">
        <v>45237</v>
      </c>
      <c r="F183" s="12">
        <v>19439.400000000001</v>
      </c>
      <c r="G183" s="11">
        <v>4.3139299999999997E-3</v>
      </c>
      <c r="H183" s="13">
        <v>4.3E-3</v>
      </c>
      <c r="J183" s="15"/>
      <c r="K183" s="11"/>
      <c r="L183" s="11"/>
      <c r="M183" s="11"/>
      <c r="N183" s="11"/>
    </row>
    <row r="184" spans="1:14" ht="15.75" customHeight="1">
      <c r="A184" s="27">
        <v>45206</v>
      </c>
      <c r="B184" s="11">
        <v>885.4</v>
      </c>
      <c r="C184" s="11">
        <v>1.72E-2</v>
      </c>
      <c r="D184" s="13">
        <v>1.72E-2</v>
      </c>
      <c r="E184" s="27">
        <v>45206</v>
      </c>
      <c r="F184" s="12">
        <v>19355.900000000001</v>
      </c>
      <c r="G184" s="11">
        <v>1.2466510000000001E-3</v>
      </c>
      <c r="H184" s="13">
        <v>1.1999999999999999E-3</v>
      </c>
      <c r="J184" s="15"/>
      <c r="K184" s="11"/>
      <c r="L184" s="11"/>
      <c r="M184" s="11"/>
      <c r="N184" s="11"/>
    </row>
    <row r="185" spans="1:14" ht="15.75" customHeight="1">
      <c r="A185" s="27">
        <v>45114</v>
      </c>
      <c r="B185" s="11">
        <v>870.45</v>
      </c>
      <c r="C185" s="11">
        <v>8.9999999999999998E-4</v>
      </c>
      <c r="D185" s="13">
        <v>8.9999999999999998E-4</v>
      </c>
      <c r="E185" s="27">
        <v>45114</v>
      </c>
      <c r="F185" s="12">
        <v>19331.8</v>
      </c>
      <c r="G185" s="11">
        <v>-8.4883549999999995E-3</v>
      </c>
      <c r="H185" s="13">
        <v>-8.5000000000000006E-3</v>
      </c>
      <c r="J185" s="15"/>
      <c r="K185" s="11"/>
      <c r="L185" s="11"/>
      <c r="M185" s="11"/>
      <c r="N185" s="11"/>
    </row>
    <row r="186" spans="1:14" ht="15.75" customHeight="1">
      <c r="A186" s="27">
        <v>45084</v>
      </c>
      <c r="B186" s="11">
        <v>869.65</v>
      </c>
      <c r="C186" s="11">
        <v>3.5000000000000001E-3</v>
      </c>
      <c r="D186" s="13">
        <v>3.5000000000000001E-3</v>
      </c>
      <c r="E186" s="27">
        <v>45084</v>
      </c>
      <c r="F186" s="12">
        <v>19497.3</v>
      </c>
      <c r="G186" s="11">
        <v>5.0931769999999999E-3</v>
      </c>
      <c r="H186" s="13">
        <v>5.1000000000000004E-3</v>
      </c>
      <c r="J186" s="15"/>
      <c r="K186" s="11"/>
      <c r="L186" s="11"/>
      <c r="M186" s="11"/>
      <c r="N186" s="11"/>
    </row>
    <row r="187" spans="1:14" ht="15.75" customHeight="1">
      <c r="A187" s="27">
        <v>45053</v>
      </c>
      <c r="B187" s="11">
        <v>866.65</v>
      </c>
      <c r="C187" s="11">
        <v>1.6999999999999999E-3</v>
      </c>
      <c r="D187" s="13">
        <v>1.6999999999999999E-3</v>
      </c>
      <c r="E187" s="27">
        <v>45053</v>
      </c>
      <c r="F187" s="12">
        <v>19398.5</v>
      </c>
      <c r="G187" s="11">
        <v>4.8996900000000004E-4</v>
      </c>
      <c r="H187" s="13">
        <v>5.0000000000000001E-4</v>
      </c>
      <c r="J187" s="15"/>
      <c r="K187" s="11"/>
      <c r="L187" s="11"/>
      <c r="M187" s="11"/>
      <c r="N187" s="11"/>
    </row>
    <row r="188" spans="1:14" ht="15.75" customHeight="1">
      <c r="A188" s="27">
        <v>45023</v>
      </c>
      <c r="B188" s="11">
        <v>865.15</v>
      </c>
      <c r="C188" s="11">
        <v>-1.5900000000000001E-2</v>
      </c>
      <c r="D188" s="13">
        <v>-1.5900000000000001E-2</v>
      </c>
      <c r="E188" s="27">
        <v>45023</v>
      </c>
      <c r="F188" s="12">
        <v>19389</v>
      </c>
      <c r="G188" s="11">
        <v>3.4389870000000001E-3</v>
      </c>
      <c r="H188" s="13">
        <v>3.3999999999999998E-3</v>
      </c>
      <c r="J188" s="15"/>
      <c r="K188" s="11"/>
      <c r="L188" s="11"/>
      <c r="M188" s="11"/>
      <c r="N188" s="11"/>
    </row>
    <row r="189" spans="1:14" ht="15.75" customHeight="1">
      <c r="A189" s="27">
        <v>44992</v>
      </c>
      <c r="B189" s="11">
        <v>879.15</v>
      </c>
      <c r="C189" s="11">
        <v>5.0000000000000001E-4</v>
      </c>
      <c r="D189" s="13">
        <v>5.0000000000000001E-4</v>
      </c>
      <c r="E189" s="27">
        <v>44992</v>
      </c>
      <c r="F189" s="12">
        <v>19322.55</v>
      </c>
      <c r="G189" s="11">
        <v>6.9570930000000001E-3</v>
      </c>
      <c r="H189" s="13">
        <v>7.0000000000000001E-3</v>
      </c>
      <c r="J189" s="15"/>
      <c r="K189" s="11"/>
      <c r="L189" s="11"/>
      <c r="M189" s="11"/>
      <c r="N189" s="11"/>
    </row>
    <row r="190" spans="1:14" ht="15.75" customHeight="1">
      <c r="A190" s="11" t="s">
        <v>187</v>
      </c>
      <c r="B190" s="11">
        <v>878.75</v>
      </c>
      <c r="C190" s="11">
        <v>7.4999999999999997E-3</v>
      </c>
      <c r="D190" s="13">
        <v>7.4999999999999997E-3</v>
      </c>
      <c r="E190" s="11" t="s">
        <v>187</v>
      </c>
      <c r="F190" s="12">
        <v>19189.05</v>
      </c>
      <c r="G190" s="11">
        <v>1.1435213E-2</v>
      </c>
      <c r="H190" s="13">
        <v>1.14E-2</v>
      </c>
      <c r="J190" s="15"/>
      <c r="K190" s="11"/>
      <c r="L190" s="11"/>
      <c r="M190" s="11"/>
      <c r="N190" s="11"/>
    </row>
    <row r="191" spans="1:14" ht="15.75" customHeight="1">
      <c r="A191" s="11" t="s">
        <v>188</v>
      </c>
      <c r="B191" s="11">
        <v>872.2</v>
      </c>
      <c r="C191" s="11">
        <v>8.3999999999999995E-3</v>
      </c>
      <c r="D191" s="13">
        <v>8.3999999999999995E-3</v>
      </c>
      <c r="E191" s="11" t="s">
        <v>188</v>
      </c>
      <c r="F191" s="12">
        <v>18972.099999999999</v>
      </c>
      <c r="G191" s="11">
        <v>8.2211149999999993E-3</v>
      </c>
      <c r="H191" s="13">
        <v>8.2000000000000007E-3</v>
      </c>
      <c r="J191" s="15"/>
      <c r="K191" s="11"/>
      <c r="L191" s="11"/>
      <c r="M191" s="11"/>
      <c r="N191" s="11"/>
    </row>
    <row r="192" spans="1:14" ht="15.75" customHeight="1">
      <c r="A192" s="11" t="s">
        <v>189</v>
      </c>
      <c r="B192" s="11">
        <v>864.9</v>
      </c>
      <c r="C192" s="11">
        <v>1.52E-2</v>
      </c>
      <c r="D192" s="13">
        <v>1.52E-2</v>
      </c>
      <c r="E192" s="11" t="s">
        <v>189</v>
      </c>
      <c r="F192" s="12">
        <v>18817.400000000001</v>
      </c>
      <c r="G192" s="11">
        <v>6.7518400000000003E-3</v>
      </c>
      <c r="H192" s="13">
        <v>6.7999999999999996E-3</v>
      </c>
      <c r="J192" s="15"/>
      <c r="K192" s="11"/>
      <c r="L192" s="11"/>
      <c r="M192" s="11"/>
      <c r="N192" s="11"/>
    </row>
    <row r="193" spans="1:14" ht="15.75" customHeight="1">
      <c r="A193" s="11" t="s">
        <v>190</v>
      </c>
      <c r="B193" s="11">
        <v>851.95</v>
      </c>
      <c r="C193" s="11">
        <v>-3.3E-3</v>
      </c>
      <c r="D193" s="13">
        <v>-3.3E-3</v>
      </c>
      <c r="E193" s="11" t="s">
        <v>190</v>
      </c>
      <c r="F193" s="12">
        <v>18691.2</v>
      </c>
      <c r="G193" s="11">
        <v>1.3768719999999999E-3</v>
      </c>
      <c r="H193" s="13">
        <v>1.4E-3</v>
      </c>
      <c r="J193" s="15"/>
      <c r="K193" s="11"/>
      <c r="L193" s="11"/>
      <c r="M193" s="11"/>
      <c r="N193" s="11"/>
    </row>
    <row r="194" spans="1:14" ht="15.75" customHeight="1">
      <c r="A194" s="11" t="s">
        <v>191</v>
      </c>
      <c r="B194" s="11">
        <v>854.8</v>
      </c>
      <c r="C194" s="11">
        <v>1.4200000000000001E-2</v>
      </c>
      <c r="D194" s="13">
        <v>1.4200000000000001E-2</v>
      </c>
      <c r="E194" s="11" t="s">
        <v>191</v>
      </c>
      <c r="F194" s="12">
        <v>18665.5</v>
      </c>
      <c r="G194" s="11">
        <v>-5.6336149999999998E-3</v>
      </c>
      <c r="H194" s="13">
        <v>-5.5999999999999999E-3</v>
      </c>
      <c r="J194" s="15"/>
      <c r="K194" s="11"/>
      <c r="L194" s="11"/>
      <c r="M194" s="11"/>
      <c r="N194" s="11"/>
    </row>
    <row r="195" spans="1:14" ht="15.75" customHeight="1">
      <c r="A195" s="11" t="s">
        <v>192</v>
      </c>
      <c r="B195" s="11">
        <v>842.8</v>
      </c>
      <c r="C195" s="11">
        <v>4.4999999999999997E-3</v>
      </c>
      <c r="D195" s="13">
        <v>4.4999999999999997E-3</v>
      </c>
      <c r="E195" s="11" t="s">
        <v>192</v>
      </c>
      <c r="F195" s="12">
        <v>18771.25</v>
      </c>
      <c r="G195" s="11">
        <v>-4.539464E-3</v>
      </c>
      <c r="H195" s="13">
        <v>-4.4999999999999997E-3</v>
      </c>
      <c r="J195" s="15"/>
      <c r="K195" s="11"/>
      <c r="L195" s="11"/>
      <c r="M195" s="11"/>
      <c r="N195" s="11"/>
    </row>
    <row r="196" spans="1:14" ht="15.75" customHeight="1">
      <c r="A196" s="11" t="s">
        <v>193</v>
      </c>
      <c r="B196" s="11">
        <v>839</v>
      </c>
      <c r="C196" s="11">
        <v>9.4000000000000004E-3</v>
      </c>
      <c r="D196" s="13">
        <v>9.4000000000000004E-3</v>
      </c>
      <c r="E196" s="11" t="s">
        <v>193</v>
      </c>
      <c r="F196" s="12">
        <v>18856.849999999999</v>
      </c>
      <c r="G196" s="11">
        <v>2.133743E-3</v>
      </c>
      <c r="H196" s="13">
        <v>2.0999999999999999E-3</v>
      </c>
      <c r="J196" s="15"/>
      <c r="K196" s="11"/>
      <c r="L196" s="11"/>
      <c r="M196" s="11"/>
      <c r="N196" s="11"/>
    </row>
    <row r="197" spans="1:14" ht="15.75" customHeight="1">
      <c r="A197" s="11" t="s">
        <v>194</v>
      </c>
      <c r="B197" s="11">
        <v>831.2</v>
      </c>
      <c r="C197" s="11">
        <v>3.7000000000000002E-3</v>
      </c>
      <c r="D197" s="13">
        <v>3.7000000000000002E-3</v>
      </c>
      <c r="E197" s="11" t="s">
        <v>194</v>
      </c>
      <c r="F197" s="12">
        <v>18816.7</v>
      </c>
      <c r="G197" s="11">
        <v>3.265717E-3</v>
      </c>
      <c r="H197" s="13">
        <v>3.3E-3</v>
      </c>
      <c r="J197" s="15"/>
      <c r="K197" s="11"/>
      <c r="L197" s="11"/>
      <c r="M197" s="11"/>
      <c r="N197" s="11"/>
    </row>
    <row r="198" spans="1:14" ht="15.75" customHeight="1">
      <c r="A198" s="11" t="s">
        <v>195</v>
      </c>
      <c r="B198" s="11">
        <v>828.15</v>
      </c>
      <c r="C198" s="11">
        <v>-1.15E-2</v>
      </c>
      <c r="D198" s="13">
        <v>-1.15E-2</v>
      </c>
      <c r="E198" s="11" t="s">
        <v>195</v>
      </c>
      <c r="F198" s="12">
        <v>18755.45</v>
      </c>
      <c r="G198" s="11">
        <v>-3.7474769999999999E-3</v>
      </c>
      <c r="H198" s="13">
        <v>-3.7000000000000002E-3</v>
      </c>
      <c r="J198" s="15"/>
      <c r="K198" s="11"/>
      <c r="L198" s="11"/>
      <c r="M198" s="11"/>
      <c r="N198" s="11"/>
    </row>
    <row r="199" spans="1:14" ht="15.75" customHeight="1">
      <c r="A199" s="11" t="s">
        <v>196</v>
      </c>
      <c r="B199" s="11">
        <v>837.8</v>
      </c>
      <c r="C199" s="11">
        <v>9.7999999999999997E-3</v>
      </c>
      <c r="D199" s="13">
        <v>9.7999999999999997E-3</v>
      </c>
      <c r="E199" s="11" t="s">
        <v>196</v>
      </c>
      <c r="F199" s="12">
        <v>18826</v>
      </c>
      <c r="G199" s="11">
        <v>7.3790269999999998E-3</v>
      </c>
      <c r="H199" s="13">
        <v>7.4000000000000003E-3</v>
      </c>
      <c r="J199" s="15"/>
      <c r="K199" s="11"/>
      <c r="L199" s="11"/>
      <c r="M199" s="11"/>
      <c r="N199" s="11"/>
    </row>
    <row r="200" spans="1:14" ht="15.75" customHeight="1">
      <c r="A200" s="11" t="s">
        <v>197</v>
      </c>
      <c r="B200" s="11">
        <v>829.7</v>
      </c>
      <c r="C200" s="11">
        <v>2.0999999999999999E-3</v>
      </c>
      <c r="D200" s="13">
        <v>2.0999999999999999E-3</v>
      </c>
      <c r="E200" s="11" t="s">
        <v>197</v>
      </c>
      <c r="F200" s="12">
        <v>18688.099999999999</v>
      </c>
      <c r="G200" s="11">
        <v>-3.6148629999999998E-3</v>
      </c>
      <c r="H200" s="13">
        <v>-3.5999999999999999E-3</v>
      </c>
      <c r="J200" s="15"/>
      <c r="K200" s="11"/>
      <c r="L200" s="11"/>
      <c r="M200" s="11"/>
      <c r="N200" s="11"/>
    </row>
    <row r="201" spans="1:14" ht="15.75" customHeight="1">
      <c r="A201" s="11" t="s">
        <v>198</v>
      </c>
      <c r="B201" s="11">
        <v>827.95</v>
      </c>
      <c r="C201" s="11">
        <v>-7.7000000000000002E-3</v>
      </c>
      <c r="D201" s="13">
        <v>-7.7000000000000002E-3</v>
      </c>
      <c r="E201" s="11" t="s">
        <v>198</v>
      </c>
      <c r="F201" s="12">
        <v>18755.900000000001</v>
      </c>
      <c r="G201" s="11">
        <v>2.1238339999999998E-3</v>
      </c>
      <c r="H201" s="13">
        <v>2.0999999999999999E-3</v>
      </c>
      <c r="J201" s="15"/>
      <c r="K201" s="11"/>
      <c r="L201" s="11"/>
      <c r="M201" s="11"/>
      <c r="N201" s="11"/>
    </row>
    <row r="202" spans="1:14" ht="15.75" customHeight="1">
      <c r="A202" s="11" t="s">
        <v>199</v>
      </c>
      <c r="B202" s="11">
        <v>834.35</v>
      </c>
      <c r="C202" s="11">
        <v>-2.3999999999999998E-3</v>
      </c>
      <c r="D202" s="13">
        <v>-2.3999999999999998E-3</v>
      </c>
      <c r="E202" s="11" t="s">
        <v>199</v>
      </c>
      <c r="F202" s="12">
        <v>18716.150000000001</v>
      </c>
      <c r="G202" s="11">
        <v>6.1634810000000002E-3</v>
      </c>
      <c r="H202" s="13">
        <v>6.1999999999999998E-3</v>
      </c>
      <c r="J202" s="15"/>
      <c r="K202" s="11"/>
      <c r="L202" s="11"/>
      <c r="M202" s="11"/>
      <c r="N202" s="11"/>
    </row>
    <row r="203" spans="1:14" ht="15.75" customHeight="1">
      <c r="A203" s="27">
        <v>45266</v>
      </c>
      <c r="B203" s="11">
        <v>836.35</v>
      </c>
      <c r="C203" s="11">
        <v>3.3999999999999998E-3</v>
      </c>
      <c r="D203" s="13">
        <v>3.3999999999999998E-3</v>
      </c>
      <c r="E203" s="27">
        <v>45266</v>
      </c>
      <c r="F203" s="12">
        <v>18601.5</v>
      </c>
      <c r="G203" s="11">
        <v>2.052426E-3</v>
      </c>
      <c r="H203" s="13">
        <v>2.0999999999999999E-3</v>
      </c>
      <c r="J203" s="15"/>
      <c r="K203" s="11"/>
      <c r="L203" s="11"/>
      <c r="M203" s="11"/>
      <c r="N203" s="11"/>
    </row>
    <row r="204" spans="1:14" ht="15.75" customHeight="1">
      <c r="A204" s="27">
        <v>45175</v>
      </c>
      <c r="B204" s="11">
        <v>833.5</v>
      </c>
      <c r="C204" s="11">
        <v>-3.0000000000000001E-3</v>
      </c>
      <c r="D204" s="13">
        <v>-3.0000000000000001E-3</v>
      </c>
      <c r="E204" s="27">
        <v>45175</v>
      </c>
      <c r="F204" s="12">
        <v>18563.400000000001</v>
      </c>
      <c r="G204" s="11">
        <v>-3.8181759999999999E-3</v>
      </c>
      <c r="H204" s="13">
        <v>-3.8E-3</v>
      </c>
      <c r="J204" s="15"/>
      <c r="K204" s="11"/>
      <c r="L204" s="11"/>
      <c r="M204" s="11"/>
      <c r="N204" s="11"/>
    </row>
    <row r="205" spans="1:14" ht="15.75" customHeight="1">
      <c r="A205" s="27">
        <v>45144</v>
      </c>
      <c r="B205" s="11">
        <v>836</v>
      </c>
      <c r="C205" s="11">
        <v>-9.7999999999999997E-3</v>
      </c>
      <c r="D205" s="13">
        <v>-9.7999999999999997E-3</v>
      </c>
      <c r="E205" s="27">
        <v>45144</v>
      </c>
      <c r="F205" s="12">
        <v>18634.55</v>
      </c>
      <c r="G205" s="11">
        <v>-4.9048399999999997E-3</v>
      </c>
      <c r="H205" s="13">
        <v>-4.8999999999999998E-3</v>
      </c>
      <c r="J205" s="15"/>
      <c r="K205" s="11"/>
      <c r="L205" s="11"/>
      <c r="M205" s="11"/>
      <c r="N205" s="11"/>
    </row>
    <row r="206" spans="1:14" ht="15.75" customHeight="1">
      <c r="A206" s="27">
        <v>45113</v>
      </c>
      <c r="B206" s="11">
        <v>844.25</v>
      </c>
      <c r="C206" s="11">
        <v>1.78E-2</v>
      </c>
      <c r="D206" s="13">
        <v>1.78E-2</v>
      </c>
      <c r="E206" s="27">
        <v>45113</v>
      </c>
      <c r="F206" s="12">
        <v>18726.400000000001</v>
      </c>
      <c r="G206" s="11">
        <v>6.8498309999999998E-3</v>
      </c>
      <c r="H206" s="13">
        <v>6.7999999999999996E-3</v>
      </c>
      <c r="J206" s="15"/>
      <c r="K206" s="11"/>
      <c r="L206" s="11"/>
      <c r="M206" s="11"/>
      <c r="N206" s="11"/>
    </row>
    <row r="207" spans="1:14" ht="15.75" customHeight="1">
      <c r="A207" s="27">
        <v>45083</v>
      </c>
      <c r="B207" s="11">
        <v>829.45</v>
      </c>
      <c r="C207" s="11">
        <v>-6.1000000000000004E-3</v>
      </c>
      <c r="D207" s="13">
        <v>-6.1000000000000004E-3</v>
      </c>
      <c r="E207" s="27">
        <v>45083</v>
      </c>
      <c r="F207" s="12">
        <v>18599</v>
      </c>
      <c r="G207" s="11">
        <v>2.7697300000000002E-4</v>
      </c>
      <c r="H207" s="13">
        <v>2.9999999999999997E-4</v>
      </c>
      <c r="J207" s="15"/>
      <c r="K207" s="11"/>
      <c r="L207" s="11"/>
      <c r="M207" s="11"/>
      <c r="N207" s="11"/>
    </row>
    <row r="208" spans="1:14" ht="15.75" customHeight="1">
      <c r="A208" s="27">
        <v>45052</v>
      </c>
      <c r="B208" s="11">
        <v>834.5</v>
      </c>
      <c r="C208" s="11">
        <v>-2.3999999999999998E-3</v>
      </c>
      <c r="D208" s="13">
        <v>-2.3999999999999998E-3</v>
      </c>
      <c r="E208" s="27">
        <v>45052</v>
      </c>
      <c r="F208" s="12">
        <v>18593.849999999999</v>
      </c>
      <c r="G208" s="11">
        <v>3.223788E-3</v>
      </c>
      <c r="H208" s="13">
        <v>3.2000000000000002E-3</v>
      </c>
      <c r="J208" s="15"/>
      <c r="K208" s="11"/>
      <c r="L208" s="11"/>
      <c r="M208" s="11"/>
      <c r="N208" s="11"/>
    </row>
    <row r="209" spans="1:14" ht="15.75" customHeight="1">
      <c r="A209" s="27">
        <v>44963</v>
      </c>
      <c r="B209" s="11">
        <v>836.5</v>
      </c>
      <c r="C209" s="11">
        <v>1.03E-2</v>
      </c>
      <c r="D209" s="13">
        <v>1.03E-2</v>
      </c>
      <c r="E209" s="27">
        <v>44963</v>
      </c>
      <c r="F209" s="12">
        <v>18534.099999999999</v>
      </c>
      <c r="G209" s="11">
        <v>2.5070650000000002E-3</v>
      </c>
      <c r="H209" s="13">
        <v>2.5000000000000001E-3</v>
      </c>
      <c r="J209" s="15"/>
      <c r="K209" s="11"/>
      <c r="L209" s="11"/>
      <c r="M209" s="11"/>
      <c r="N209" s="11"/>
    </row>
    <row r="210" spans="1:14" ht="15.75" customHeight="1">
      <c r="A210" s="27">
        <v>44932</v>
      </c>
      <c r="B210" s="11">
        <v>827.95</v>
      </c>
      <c r="C210" s="11">
        <v>-2.58E-2</v>
      </c>
      <c r="D210" s="13">
        <v>-2.58E-2</v>
      </c>
      <c r="E210" s="27">
        <v>44932</v>
      </c>
      <c r="F210" s="12">
        <v>18487.75</v>
      </c>
      <c r="G210" s="11">
        <v>-2.516941E-3</v>
      </c>
      <c r="H210" s="13">
        <v>-2.5000000000000001E-3</v>
      </c>
      <c r="J210" s="15"/>
      <c r="K210" s="11"/>
      <c r="L210" s="11"/>
      <c r="M210" s="11"/>
      <c r="N210" s="11"/>
    </row>
    <row r="211" spans="1:14" ht="15.75" customHeight="1">
      <c r="A211" s="11" t="s">
        <v>200</v>
      </c>
      <c r="B211" s="11">
        <v>849.9</v>
      </c>
      <c r="C211" s="11">
        <v>3.8399999999999997E-2</v>
      </c>
      <c r="D211" s="13">
        <v>3.8399999999999997E-2</v>
      </c>
      <c r="E211" s="11" t="s">
        <v>200</v>
      </c>
      <c r="F211" s="12">
        <v>18534.400000000001</v>
      </c>
      <c r="G211" s="11">
        <v>-5.3370609999999997E-3</v>
      </c>
      <c r="H211" s="13">
        <v>-5.3E-3</v>
      </c>
      <c r="J211" s="15"/>
      <c r="K211" s="11"/>
      <c r="L211" s="11"/>
      <c r="M211" s="11"/>
      <c r="N211" s="11"/>
    </row>
    <row r="212" spans="1:14" ht="15.75" customHeight="1">
      <c r="A212" s="11" t="s">
        <v>201</v>
      </c>
      <c r="B212" s="11">
        <v>818.45</v>
      </c>
      <c r="C212" s="11">
        <v>-3.3999999999999998E-3</v>
      </c>
      <c r="D212" s="13">
        <v>-3.3999999999999998E-3</v>
      </c>
      <c r="E212" s="11" t="s">
        <v>201</v>
      </c>
      <c r="F212" s="12">
        <v>18633.849999999999</v>
      </c>
      <c r="G212" s="11">
        <v>1.8926100000000001E-3</v>
      </c>
      <c r="H212" s="13">
        <v>1.9E-3</v>
      </c>
      <c r="J212" s="15"/>
      <c r="K212" s="11"/>
      <c r="L212" s="11"/>
      <c r="M212" s="11"/>
      <c r="N212" s="11"/>
    </row>
    <row r="213" spans="1:14" ht="15.75" customHeight="1">
      <c r="A213" s="11" t="s">
        <v>202</v>
      </c>
      <c r="B213" s="11">
        <v>821.25</v>
      </c>
      <c r="C213" s="11">
        <v>4.0000000000000001E-3</v>
      </c>
      <c r="D213" s="13">
        <v>4.0000000000000001E-3</v>
      </c>
      <c r="E213" s="11" t="s">
        <v>202</v>
      </c>
      <c r="F213" s="12">
        <v>18598.650000000001</v>
      </c>
      <c r="G213" s="11">
        <v>5.3677559999999996E-3</v>
      </c>
      <c r="H213" s="13">
        <v>5.4000000000000003E-3</v>
      </c>
      <c r="J213" s="15"/>
      <c r="K213" s="11"/>
      <c r="L213" s="11"/>
      <c r="M213" s="11"/>
      <c r="N213" s="11"/>
    </row>
    <row r="214" spans="1:14" ht="15.75" customHeight="1">
      <c r="A214" s="11" t="s">
        <v>203</v>
      </c>
      <c r="B214" s="11">
        <v>817.95</v>
      </c>
      <c r="C214" s="11">
        <v>-5.7999999999999996E-3</v>
      </c>
      <c r="D214" s="13">
        <v>-5.7999999999999996E-3</v>
      </c>
      <c r="E214" s="11" t="s">
        <v>203</v>
      </c>
      <c r="F214" s="12">
        <v>18499.349999999999</v>
      </c>
      <c r="G214" s="11">
        <v>9.7264640000000006E-3</v>
      </c>
      <c r="H214" s="13">
        <v>9.7000000000000003E-3</v>
      </c>
      <c r="J214" s="15"/>
      <c r="K214" s="11"/>
      <c r="L214" s="11"/>
      <c r="M214" s="11"/>
      <c r="N214" s="11"/>
    </row>
    <row r="215" spans="1:14" ht="15.75" customHeight="1">
      <c r="A215" s="11" t="s">
        <v>204</v>
      </c>
      <c r="B215" s="11">
        <v>822.7</v>
      </c>
      <c r="C215" s="11">
        <v>2.6599999999999999E-2</v>
      </c>
      <c r="D215" s="13">
        <v>2.6599999999999999E-2</v>
      </c>
      <c r="E215" s="11" t="s">
        <v>204</v>
      </c>
      <c r="F215" s="12">
        <v>18321.150000000001</v>
      </c>
      <c r="G215" s="11">
        <v>1.9551120000000002E-3</v>
      </c>
      <c r="H215" s="13">
        <v>2E-3</v>
      </c>
      <c r="J215" s="15"/>
      <c r="K215" s="11"/>
      <c r="L215" s="11"/>
      <c r="M215" s="11"/>
      <c r="N215" s="11"/>
    </row>
    <row r="216" spans="1:14" ht="15.75" customHeight="1">
      <c r="A216" s="11" t="s">
        <v>205</v>
      </c>
      <c r="B216" s="11">
        <v>801.4</v>
      </c>
      <c r="C216" s="11">
        <v>1.8E-3</v>
      </c>
      <c r="D216" s="13">
        <v>1.8E-3</v>
      </c>
      <c r="E216" s="11" t="s">
        <v>205</v>
      </c>
      <c r="F216" s="12">
        <v>18285.400000000001</v>
      </c>
      <c r="G216" s="11">
        <v>-3.4118159999999998E-3</v>
      </c>
      <c r="H216" s="13">
        <v>-3.3999999999999998E-3</v>
      </c>
      <c r="J216" s="15"/>
      <c r="K216" s="11"/>
      <c r="L216" s="11"/>
      <c r="M216" s="11"/>
      <c r="N216" s="11"/>
    </row>
    <row r="217" spans="1:14" ht="15.75" customHeight="1">
      <c r="A217" s="11" t="s">
        <v>206</v>
      </c>
      <c r="B217" s="11">
        <v>799.95</v>
      </c>
      <c r="C217" s="11">
        <v>-2.3999999999999998E-3</v>
      </c>
      <c r="D217" s="13">
        <v>-2.3999999999999998E-3</v>
      </c>
      <c r="E217" s="11" t="s">
        <v>206</v>
      </c>
      <c r="F217" s="12">
        <v>18348</v>
      </c>
      <c r="G217" s="11">
        <v>1.8346219999999999E-3</v>
      </c>
      <c r="H217" s="13">
        <v>1.8E-3</v>
      </c>
      <c r="J217" s="15"/>
      <c r="K217" s="11"/>
      <c r="L217" s="11"/>
      <c r="M217" s="11"/>
      <c r="N217" s="11"/>
    </row>
    <row r="218" spans="1:14" ht="15.75" customHeight="1">
      <c r="A218" s="11" t="s">
        <v>207</v>
      </c>
      <c r="B218" s="11">
        <v>801.85</v>
      </c>
      <c r="C218" s="11">
        <v>-4.7999999999999996E-3</v>
      </c>
      <c r="D218" s="13">
        <v>-4.7999999999999996E-3</v>
      </c>
      <c r="E218" s="11" t="s">
        <v>207</v>
      </c>
      <c r="F218" s="12">
        <v>18314.400000000001</v>
      </c>
      <c r="G218" s="11">
        <v>6.0977619999999996E-3</v>
      </c>
      <c r="H218" s="13">
        <v>6.1000000000000004E-3</v>
      </c>
      <c r="J218" s="15"/>
      <c r="K218" s="11"/>
      <c r="L218" s="11"/>
      <c r="M218" s="11"/>
      <c r="N218" s="11"/>
    </row>
    <row r="219" spans="1:14" ht="15.75" customHeight="1">
      <c r="A219" s="11" t="s">
        <v>208</v>
      </c>
      <c r="B219" s="11">
        <v>805.75</v>
      </c>
      <c r="C219" s="11">
        <v>8.0000000000000002E-3</v>
      </c>
      <c r="D219" s="13">
        <v>8.0000000000000002E-3</v>
      </c>
      <c r="E219" s="11" t="s">
        <v>208</v>
      </c>
      <c r="F219" s="12">
        <v>18203.400000000001</v>
      </c>
      <c r="G219" s="11">
        <v>4.0513069999999997E-3</v>
      </c>
      <c r="H219" s="13">
        <v>4.1000000000000003E-3</v>
      </c>
      <c r="J219" s="15"/>
      <c r="K219" s="11"/>
      <c r="L219" s="11"/>
      <c r="M219" s="11"/>
      <c r="N219" s="11"/>
    </row>
    <row r="220" spans="1:14" ht="15.75" customHeight="1">
      <c r="A220" s="11" t="s">
        <v>209</v>
      </c>
      <c r="B220" s="11">
        <v>799.35</v>
      </c>
      <c r="C220" s="11">
        <v>8.9999999999999993E-3</v>
      </c>
      <c r="D220" s="13">
        <v>8.9999999999999993E-3</v>
      </c>
      <c r="E220" s="11" t="s">
        <v>209</v>
      </c>
      <c r="F220" s="12">
        <v>18129.95</v>
      </c>
      <c r="G220" s="11">
        <v>-2.8490109999999998E-3</v>
      </c>
      <c r="H220" s="13">
        <v>-2.8E-3</v>
      </c>
      <c r="J220" s="15"/>
      <c r="K220" s="11"/>
      <c r="L220" s="11"/>
      <c r="M220" s="11"/>
      <c r="N220" s="11"/>
    </row>
    <row r="221" spans="1:14" ht="15.75" customHeight="1">
      <c r="A221" s="11" t="s">
        <v>210</v>
      </c>
      <c r="B221" s="11">
        <v>792.25</v>
      </c>
      <c r="C221" s="11">
        <v>6.1999999999999998E-3</v>
      </c>
      <c r="D221" s="13">
        <v>6.1999999999999998E-3</v>
      </c>
      <c r="E221" s="11" t="s">
        <v>210</v>
      </c>
      <c r="F221" s="12">
        <v>18181.75</v>
      </c>
      <c r="G221" s="11">
        <v>-5.7282690000000002E-3</v>
      </c>
      <c r="H221" s="13">
        <v>-5.7000000000000002E-3</v>
      </c>
      <c r="J221" s="15"/>
      <c r="K221" s="11"/>
      <c r="L221" s="11"/>
      <c r="M221" s="11"/>
      <c r="N221" s="11"/>
    </row>
    <row r="222" spans="1:14" ht="15.75" customHeight="1">
      <c r="A222" s="11" t="s">
        <v>211</v>
      </c>
      <c r="B222" s="11">
        <v>787.35</v>
      </c>
      <c r="C222" s="11">
        <v>-1.2200000000000001E-2</v>
      </c>
      <c r="D222" s="13">
        <v>-1.2200000000000001E-2</v>
      </c>
      <c r="E222" s="11" t="s">
        <v>211</v>
      </c>
      <c r="F222" s="12">
        <v>18286.5</v>
      </c>
      <c r="G222" s="11">
        <v>-6.1063599999999999E-3</v>
      </c>
      <c r="H222" s="13">
        <v>-6.1000000000000004E-3</v>
      </c>
      <c r="J222" s="15"/>
      <c r="K222" s="11"/>
      <c r="L222" s="11"/>
      <c r="M222" s="11"/>
      <c r="N222" s="11"/>
    </row>
    <row r="223" spans="1:14" ht="15.75" customHeight="1">
      <c r="A223" s="11" t="s">
        <v>212</v>
      </c>
      <c r="B223" s="11">
        <v>797.05</v>
      </c>
      <c r="C223" s="11">
        <v>6.4000000000000003E-3</v>
      </c>
      <c r="D223" s="13">
        <v>6.4000000000000003E-3</v>
      </c>
      <c r="E223" s="11" t="s">
        <v>212</v>
      </c>
      <c r="F223" s="12">
        <v>18398.849999999999</v>
      </c>
      <c r="G223" s="11">
        <v>4.589185E-3</v>
      </c>
      <c r="H223" s="13">
        <v>4.5999999999999999E-3</v>
      </c>
      <c r="J223" s="15"/>
      <c r="K223" s="11"/>
      <c r="L223" s="11"/>
      <c r="M223" s="11"/>
      <c r="N223" s="11"/>
    </row>
    <row r="224" spans="1:14" ht="15.75" customHeight="1">
      <c r="A224" s="27">
        <v>45265</v>
      </c>
      <c r="B224" s="11">
        <v>791.95</v>
      </c>
      <c r="C224" s="11">
        <v>4.1999999999999997E-3</v>
      </c>
      <c r="D224" s="13">
        <v>4.1999999999999997E-3</v>
      </c>
      <c r="E224" s="27">
        <v>45265</v>
      </c>
      <c r="F224" s="12">
        <v>18314.8</v>
      </c>
      <c r="G224" s="11">
        <v>9.7283700000000005E-4</v>
      </c>
      <c r="H224" s="13">
        <v>1E-3</v>
      </c>
      <c r="J224" s="15"/>
      <c r="K224" s="11"/>
      <c r="L224" s="11"/>
      <c r="M224" s="11"/>
      <c r="N224" s="11"/>
    </row>
    <row r="225" spans="1:14" ht="15.75" customHeight="1">
      <c r="A225" s="27">
        <v>45235</v>
      </c>
      <c r="B225" s="11">
        <v>788.6</v>
      </c>
      <c r="C225" s="11">
        <v>-9.4000000000000004E-3</v>
      </c>
      <c r="D225" s="13">
        <v>-9.4000000000000004E-3</v>
      </c>
      <c r="E225" s="27">
        <v>45235</v>
      </c>
      <c r="F225" s="12">
        <v>18297</v>
      </c>
      <c r="G225" s="11">
        <v>-9.8825600000000007E-4</v>
      </c>
      <c r="H225" s="13">
        <v>-1E-3</v>
      </c>
      <c r="J225" s="15"/>
      <c r="K225" s="11"/>
      <c r="L225" s="11"/>
      <c r="M225" s="11"/>
      <c r="N225" s="11"/>
    </row>
    <row r="226" spans="1:14" ht="15.75" customHeight="1">
      <c r="A226" s="27">
        <v>45204</v>
      </c>
      <c r="B226" s="11">
        <v>796.05</v>
      </c>
      <c r="C226" s="11">
        <v>3.0999999999999999E-3</v>
      </c>
      <c r="D226" s="13">
        <v>3.0999999999999999E-3</v>
      </c>
      <c r="E226" s="27">
        <v>45204</v>
      </c>
      <c r="F226" s="12">
        <v>18315.099999999999</v>
      </c>
      <c r="G226" s="11">
        <v>2.6907989999999998E-3</v>
      </c>
      <c r="H226" s="13">
        <v>2.7000000000000001E-3</v>
      </c>
      <c r="J226" s="15"/>
      <c r="K226" s="11"/>
      <c r="L226" s="11"/>
      <c r="M226" s="11"/>
      <c r="N226" s="11"/>
    </row>
    <row r="227" spans="1:14" ht="15.75" customHeight="1">
      <c r="A227" s="27">
        <v>45174</v>
      </c>
      <c r="B227" s="11">
        <v>793.6</v>
      </c>
      <c r="C227" s="11">
        <v>-2.0000000000000001E-4</v>
      </c>
      <c r="D227" s="13">
        <v>-2.0000000000000001E-4</v>
      </c>
      <c r="E227" s="27">
        <v>45174</v>
      </c>
      <c r="F227" s="12">
        <v>18265.95</v>
      </c>
      <c r="G227" s="31">
        <v>8.48645E-5</v>
      </c>
      <c r="H227" s="13">
        <v>1E-4</v>
      </c>
      <c r="J227" s="15"/>
      <c r="K227" s="11"/>
      <c r="L227" s="11"/>
      <c r="M227" s="11"/>
      <c r="N227" s="11"/>
    </row>
    <row r="228" spans="1:14" ht="15.75" customHeight="1">
      <c r="A228" s="27">
        <v>45143</v>
      </c>
      <c r="B228" s="11">
        <v>793.75</v>
      </c>
      <c r="C228" s="11">
        <v>8.2000000000000007E-3</v>
      </c>
      <c r="D228" s="13">
        <v>8.2000000000000007E-3</v>
      </c>
      <c r="E228" s="27">
        <v>45143</v>
      </c>
      <c r="F228" s="12">
        <v>18264.400000000001</v>
      </c>
      <c r="G228" s="11">
        <v>1.0814101E-2</v>
      </c>
      <c r="H228" s="13">
        <v>1.0800000000000001E-2</v>
      </c>
      <c r="J228" s="15"/>
      <c r="K228" s="11"/>
      <c r="L228" s="11"/>
      <c r="M228" s="11"/>
      <c r="N228" s="11"/>
    </row>
    <row r="229" spans="1:14" ht="15.75" customHeight="1">
      <c r="A229" s="27">
        <v>45051</v>
      </c>
      <c r="B229" s="11">
        <v>787.3</v>
      </c>
      <c r="C229" s="11">
        <v>-2.3E-3</v>
      </c>
      <c r="D229" s="13">
        <v>-2.3E-3</v>
      </c>
      <c r="E229" s="27">
        <v>45051</v>
      </c>
      <c r="F229" s="12">
        <v>18069</v>
      </c>
      <c r="G229" s="11">
        <v>-1.0232365E-2</v>
      </c>
      <c r="H229" s="13">
        <v>-1.0200000000000001E-2</v>
      </c>
      <c r="J229" s="15"/>
      <c r="K229" s="11"/>
      <c r="L229" s="11"/>
      <c r="M229" s="11"/>
      <c r="N229" s="11"/>
    </row>
    <row r="230" spans="1:14" ht="15.75" customHeight="1">
      <c r="A230" s="27">
        <v>45021</v>
      </c>
      <c r="B230" s="11">
        <v>789.1</v>
      </c>
      <c r="C230" s="11">
        <v>1.26E-2</v>
      </c>
      <c r="D230" s="13">
        <v>1.26E-2</v>
      </c>
      <c r="E230" s="27">
        <v>45021</v>
      </c>
      <c r="F230" s="12">
        <v>18255.8</v>
      </c>
      <c r="G230" s="11">
        <v>9.1736530000000004E-3</v>
      </c>
      <c r="H230" s="13">
        <v>9.1999999999999998E-3</v>
      </c>
      <c r="J230" s="15"/>
      <c r="K230" s="11"/>
      <c r="L230" s="11"/>
      <c r="M230" s="11"/>
      <c r="N230" s="11"/>
    </row>
    <row r="231" spans="1:14" ht="15.75" customHeight="1">
      <c r="A231" s="27">
        <v>44990</v>
      </c>
      <c r="B231" s="11">
        <v>779.3</v>
      </c>
      <c r="C231" s="11">
        <v>-1.38E-2</v>
      </c>
      <c r="D231" s="13">
        <v>-1.38E-2</v>
      </c>
      <c r="E231" s="27">
        <v>44990</v>
      </c>
      <c r="F231" s="12">
        <v>18089.849999999999</v>
      </c>
      <c r="G231" s="11">
        <v>-3.184985E-3</v>
      </c>
      <c r="H231" s="13">
        <v>-3.2000000000000002E-3</v>
      </c>
      <c r="J231" s="15"/>
      <c r="K231" s="11"/>
      <c r="L231" s="11"/>
      <c r="M231" s="11"/>
      <c r="N231" s="11"/>
    </row>
    <row r="232" spans="1:14" ht="15.75" customHeight="1">
      <c r="A232" s="27">
        <v>44962</v>
      </c>
      <c r="B232" s="11">
        <v>790.2</v>
      </c>
      <c r="C232" s="11">
        <v>-1.14E-2</v>
      </c>
      <c r="D232" s="13">
        <v>-1.14E-2</v>
      </c>
      <c r="E232" s="27">
        <v>44962</v>
      </c>
      <c r="F232" s="12">
        <v>18147.650000000001</v>
      </c>
      <c r="G232" s="11">
        <v>4.5751450000000001E-3</v>
      </c>
      <c r="H232" s="13">
        <v>4.5999999999999999E-3</v>
      </c>
      <c r="J232" s="15"/>
      <c r="K232" s="11"/>
      <c r="L232" s="11"/>
      <c r="M232" s="11"/>
      <c r="N232" s="11"/>
    </row>
    <row r="233" spans="1:14" ht="15.75" customHeight="1">
      <c r="A233" s="11" t="s">
        <v>213</v>
      </c>
      <c r="B233" s="11">
        <v>799.3</v>
      </c>
      <c r="C233" s="11">
        <v>1.6299999999999999E-2</v>
      </c>
      <c r="D233" s="13">
        <v>1.6299999999999999E-2</v>
      </c>
      <c r="E233" s="11" t="s">
        <v>213</v>
      </c>
      <c r="F233" s="12">
        <v>18065</v>
      </c>
      <c r="G233" s="11">
        <v>8.3700579999999997E-3</v>
      </c>
      <c r="H233" s="13">
        <v>8.3999999999999995E-3</v>
      </c>
      <c r="J233" s="15"/>
      <c r="K233" s="11"/>
      <c r="L233" s="11"/>
      <c r="M233" s="11"/>
      <c r="N233" s="11"/>
    </row>
    <row r="234" spans="1:14" ht="15.75" customHeight="1">
      <c r="A234" s="11" t="s">
        <v>214</v>
      </c>
      <c r="B234" s="11">
        <v>786.5</v>
      </c>
      <c r="C234" s="11">
        <v>1.6899999999999998E-2</v>
      </c>
      <c r="D234" s="13">
        <v>1.6899999999999998E-2</v>
      </c>
      <c r="E234" s="11" t="s">
        <v>214</v>
      </c>
      <c r="F234" s="12">
        <v>17915.05</v>
      </c>
      <c r="G234" s="11">
        <v>5.6950869999999997E-3</v>
      </c>
      <c r="H234" s="13">
        <v>5.7000000000000002E-3</v>
      </c>
      <c r="J234" s="15"/>
      <c r="K234" s="11"/>
      <c r="L234" s="11"/>
      <c r="M234" s="11"/>
      <c r="N234" s="11"/>
    </row>
    <row r="235" spans="1:14" ht="15.75" customHeight="1">
      <c r="A235" s="11" t="s">
        <v>215</v>
      </c>
      <c r="B235" s="11">
        <v>773.45</v>
      </c>
      <c r="C235" s="11">
        <v>1.1000000000000001E-3</v>
      </c>
      <c r="D235" s="13">
        <v>1.1000000000000001E-3</v>
      </c>
      <c r="E235" s="11" t="s">
        <v>215</v>
      </c>
      <c r="F235" s="12">
        <v>17813.599999999999</v>
      </c>
      <c r="G235" s="11">
        <v>2.4958850000000002E-3</v>
      </c>
      <c r="H235" s="13">
        <v>2.5000000000000001E-3</v>
      </c>
      <c r="J235" s="15"/>
      <c r="K235" s="11"/>
      <c r="L235" s="11"/>
      <c r="M235" s="11"/>
      <c r="N235" s="11"/>
    </row>
    <row r="236" spans="1:14" ht="15.75" customHeight="1">
      <c r="A236" s="11" t="s">
        <v>216</v>
      </c>
      <c r="B236" s="11">
        <v>772.6</v>
      </c>
      <c r="C236" s="11">
        <v>1.6199999999999999E-2</v>
      </c>
      <c r="D236" s="13">
        <v>1.6199999999999999E-2</v>
      </c>
      <c r="E236" s="11" t="s">
        <v>216</v>
      </c>
      <c r="F236" s="12">
        <v>17769.25</v>
      </c>
      <c r="G236" s="11">
        <v>1.45688E-3</v>
      </c>
      <c r="H236" s="13">
        <v>1.5E-3</v>
      </c>
      <c r="J236" s="15"/>
      <c r="K236" s="11"/>
      <c r="L236" s="11"/>
      <c r="M236" s="11"/>
      <c r="N236" s="11"/>
    </row>
    <row r="237" spans="1:14" ht="15.75" customHeight="1">
      <c r="A237" s="11" t="s">
        <v>217</v>
      </c>
      <c r="B237" s="11">
        <v>760.25</v>
      </c>
      <c r="C237" s="11">
        <v>-6.4999999999999997E-3</v>
      </c>
      <c r="D237" s="13">
        <v>-6.4999999999999997E-3</v>
      </c>
      <c r="E237" s="11" t="s">
        <v>217</v>
      </c>
      <c r="F237" s="12">
        <v>17743.400000000001</v>
      </c>
      <c r="G237" s="11">
        <v>6.7719959999999997E-3</v>
      </c>
      <c r="H237" s="13">
        <v>6.7999999999999996E-3</v>
      </c>
      <c r="J237" s="15"/>
      <c r="K237" s="11"/>
      <c r="L237" s="11"/>
      <c r="M237" s="11"/>
      <c r="N237" s="11"/>
    </row>
    <row r="238" spans="1:14" ht="15.75" customHeight="1">
      <c r="A238" s="11" t="s">
        <v>218</v>
      </c>
      <c r="B238" s="11">
        <v>765.2</v>
      </c>
      <c r="C238" s="11">
        <v>-9.1999999999999998E-3</v>
      </c>
      <c r="D238" s="13">
        <v>-9.1999999999999998E-3</v>
      </c>
      <c r="E238" s="11" t="s">
        <v>218</v>
      </c>
      <c r="F238" s="12">
        <v>17624.05</v>
      </c>
      <c r="G238" s="31">
        <v>-2.26957E-5</v>
      </c>
      <c r="H238" s="13">
        <v>0</v>
      </c>
      <c r="J238" s="15"/>
      <c r="K238" s="11"/>
      <c r="L238" s="11"/>
      <c r="M238" s="11"/>
      <c r="N238" s="11"/>
    </row>
    <row r="239" spans="1:14" ht="15.75" customHeight="1">
      <c r="A239" s="11" t="s">
        <v>219</v>
      </c>
      <c r="B239" s="11">
        <v>772.3</v>
      </c>
      <c r="C239" s="11">
        <v>0.01</v>
      </c>
      <c r="D239" s="13">
        <v>0.01</v>
      </c>
      <c r="E239" s="11" t="s">
        <v>219</v>
      </c>
      <c r="F239" s="12">
        <v>17624.45</v>
      </c>
      <c r="G239" s="11">
        <v>3.2351899999999998E-4</v>
      </c>
      <c r="H239" s="13">
        <v>2.9999999999999997E-4</v>
      </c>
      <c r="J239" s="15"/>
      <c r="K239" s="11"/>
      <c r="L239" s="11"/>
      <c r="M239" s="11"/>
      <c r="N239" s="11"/>
    </row>
    <row r="240" spans="1:14" ht="15.75" customHeight="1">
      <c r="A240" s="11" t="s">
        <v>220</v>
      </c>
      <c r="B240" s="11">
        <v>764.65</v>
      </c>
      <c r="C240" s="11">
        <v>6.4000000000000003E-3</v>
      </c>
      <c r="D240" s="13">
        <v>6.4000000000000003E-3</v>
      </c>
      <c r="E240" s="11" t="s">
        <v>220</v>
      </c>
      <c r="F240" s="12">
        <v>17618.75</v>
      </c>
      <c r="G240" s="11">
        <v>-2.3442609999999998E-3</v>
      </c>
      <c r="H240" s="13">
        <v>-2.3E-3</v>
      </c>
      <c r="J240" s="15"/>
      <c r="K240" s="11"/>
      <c r="L240" s="11"/>
      <c r="M240" s="11"/>
      <c r="N240" s="11"/>
    </row>
    <row r="241" spans="1:14" ht="15.75" customHeight="1">
      <c r="A241" s="11" t="s">
        <v>221</v>
      </c>
      <c r="B241" s="11">
        <v>759.75</v>
      </c>
      <c r="C241" s="11">
        <v>1E-4</v>
      </c>
      <c r="D241" s="13">
        <v>1E-4</v>
      </c>
      <c r="E241" s="11" t="s">
        <v>221</v>
      </c>
      <c r="F241" s="12">
        <v>17660.150000000001</v>
      </c>
      <c r="G241" s="11">
        <v>-2.6373970000000001E-3</v>
      </c>
      <c r="H241" s="13">
        <v>-2.5999999999999999E-3</v>
      </c>
      <c r="J241" s="15"/>
      <c r="K241" s="11"/>
      <c r="L241" s="11"/>
      <c r="M241" s="11"/>
      <c r="N241" s="11"/>
    </row>
    <row r="242" spans="1:14" ht="15.75" customHeight="1">
      <c r="A242" s="11" t="s">
        <v>222</v>
      </c>
      <c r="B242" s="11">
        <v>759.65</v>
      </c>
      <c r="C242" s="11">
        <v>-9.5999999999999992E-3</v>
      </c>
      <c r="D242" s="13">
        <v>-9.5999999999999992E-3</v>
      </c>
      <c r="E242" s="11" t="s">
        <v>222</v>
      </c>
      <c r="F242" s="12">
        <v>17706.849999999999</v>
      </c>
      <c r="G242" s="11">
        <v>-6.7954900000000004E-3</v>
      </c>
      <c r="H242" s="13">
        <v>-6.7999999999999996E-3</v>
      </c>
      <c r="J242" s="15"/>
      <c r="K242" s="11"/>
      <c r="L242" s="11"/>
      <c r="M242" s="11"/>
      <c r="N242" s="11"/>
    </row>
    <row r="243" spans="1:14" ht="15.75" customHeight="1">
      <c r="A243" s="11" t="s">
        <v>223</v>
      </c>
      <c r="B243" s="11">
        <v>767.05</v>
      </c>
      <c r="C243" s="11">
        <v>-5.3E-3</v>
      </c>
      <c r="D243" s="13">
        <v>-5.3E-3</v>
      </c>
      <c r="E243" s="11" t="s">
        <v>223</v>
      </c>
      <c r="F243" s="12">
        <v>17828</v>
      </c>
      <c r="G243" s="11">
        <v>8.7579400000000005E-4</v>
      </c>
      <c r="H243" s="13">
        <v>8.9999999999999998E-4</v>
      </c>
      <c r="J243" s="15"/>
      <c r="K243" s="11"/>
      <c r="L243" s="11"/>
      <c r="M243" s="11"/>
      <c r="N243" s="11"/>
    </row>
    <row r="244" spans="1:14" ht="15.75" customHeight="1">
      <c r="A244" s="27">
        <v>45264</v>
      </c>
      <c r="B244" s="11">
        <v>771.1</v>
      </c>
      <c r="C244" s="11">
        <v>-3.8999999999999998E-3</v>
      </c>
      <c r="D244" s="13">
        <v>-3.8999999999999998E-3</v>
      </c>
      <c r="E244" s="27">
        <v>45264</v>
      </c>
      <c r="F244" s="12">
        <v>17812.400000000001</v>
      </c>
      <c r="G244" s="11">
        <v>5.08399E-3</v>
      </c>
      <c r="H244" s="13">
        <v>5.1000000000000004E-3</v>
      </c>
      <c r="J244" s="15"/>
      <c r="K244" s="11"/>
      <c r="L244" s="11"/>
      <c r="M244" s="11"/>
      <c r="N244" s="11"/>
    </row>
    <row r="245" spans="1:14" ht="15.75" customHeight="1">
      <c r="A245" s="27">
        <v>45234</v>
      </c>
      <c r="B245" s="11">
        <v>774.15</v>
      </c>
      <c r="C245" s="11">
        <v>5.7000000000000002E-3</v>
      </c>
      <c r="D245" s="13">
        <v>5.7000000000000002E-3</v>
      </c>
      <c r="E245" s="27">
        <v>45234</v>
      </c>
      <c r="F245" s="12">
        <v>17722.3</v>
      </c>
      <c r="G245" s="11">
        <v>5.5747690000000003E-3</v>
      </c>
      <c r="H245" s="13">
        <v>5.5999999999999999E-3</v>
      </c>
      <c r="J245" s="15"/>
      <c r="K245" s="11"/>
      <c r="L245" s="11"/>
      <c r="M245" s="11"/>
      <c r="N245" s="11"/>
    </row>
    <row r="246" spans="1:14" ht="15.75" customHeight="1">
      <c r="A246" s="27">
        <v>45203</v>
      </c>
      <c r="B246" s="11">
        <v>769.75</v>
      </c>
      <c r="C246" s="11">
        <v>5.0000000000000001E-3</v>
      </c>
      <c r="D246" s="13">
        <v>5.0000000000000001E-3</v>
      </c>
      <c r="E246" s="27">
        <v>45203</v>
      </c>
      <c r="F246" s="12">
        <v>17624.05</v>
      </c>
      <c r="G246" s="11">
        <v>1.414841E-3</v>
      </c>
      <c r="H246" s="13">
        <v>1.4E-3</v>
      </c>
      <c r="J246" s="15"/>
      <c r="K246" s="11"/>
      <c r="L246" s="11"/>
      <c r="M246" s="11"/>
      <c r="N246" s="11"/>
    </row>
    <row r="247" spans="1:14" ht="15.75" customHeight="1">
      <c r="A247" s="27">
        <v>45081</v>
      </c>
      <c r="B247" s="11">
        <v>765.95</v>
      </c>
      <c r="C247" s="11">
        <v>3.3E-3</v>
      </c>
      <c r="D247" s="13">
        <v>3.3E-3</v>
      </c>
      <c r="E247" s="27">
        <v>45081</v>
      </c>
      <c r="F247" s="12">
        <v>17599.150000000001</v>
      </c>
      <c r="G247" s="11">
        <v>2.397897E-3</v>
      </c>
      <c r="H247" s="13">
        <v>2.3999999999999998E-3</v>
      </c>
      <c r="J247" s="15"/>
      <c r="K247" s="11"/>
      <c r="L247" s="11"/>
      <c r="M247" s="11"/>
      <c r="N247" s="11"/>
    </row>
    <row r="248" spans="1:14" ht="15.75" customHeight="1">
      <c r="A248" s="27">
        <v>45050</v>
      </c>
      <c r="B248" s="11">
        <v>763.45</v>
      </c>
      <c r="C248" s="11">
        <v>3.8E-3</v>
      </c>
      <c r="D248" s="13">
        <v>3.8E-3</v>
      </c>
      <c r="E248" s="27">
        <v>45050</v>
      </c>
      <c r="F248" s="12">
        <v>17557.05</v>
      </c>
      <c r="G248" s="11">
        <v>9.1389550000000007E-3</v>
      </c>
      <c r="H248" s="13">
        <v>9.1000000000000004E-3</v>
      </c>
      <c r="J248" s="15"/>
      <c r="K248" s="11"/>
      <c r="L248" s="11"/>
      <c r="M248" s="11"/>
      <c r="N248" s="11"/>
    </row>
    <row r="249" spans="1:14" ht="15.75" customHeight="1">
      <c r="A249" s="27">
        <v>44989</v>
      </c>
      <c r="B249" s="11">
        <v>760.55</v>
      </c>
      <c r="C249" s="11">
        <v>1.54E-2</v>
      </c>
      <c r="D249" s="13">
        <v>1.54E-2</v>
      </c>
      <c r="E249" s="27">
        <v>44989</v>
      </c>
      <c r="F249" s="12">
        <v>17398.05</v>
      </c>
      <c r="G249" s="11">
        <v>2.206253E-3</v>
      </c>
      <c r="H249" s="13">
        <v>2.2000000000000001E-3</v>
      </c>
      <c r="J249" s="15"/>
      <c r="K249" s="11"/>
      <c r="L249" s="11"/>
      <c r="M249" s="11"/>
      <c r="N249" s="11"/>
    </row>
    <row r="250" spans="1:14" ht="15.75" customHeight="1">
      <c r="A250" s="11" t="s">
        <v>224</v>
      </c>
      <c r="B250" s="11">
        <v>749</v>
      </c>
      <c r="C250" s="11">
        <v>7.3000000000000001E-3</v>
      </c>
      <c r="D250" s="13">
        <v>7.3000000000000001E-3</v>
      </c>
      <c r="E250" s="11" t="s">
        <v>224</v>
      </c>
      <c r="F250" s="12">
        <v>17359.75</v>
      </c>
      <c r="G250" s="11">
        <v>1.6337152000000001E-2</v>
      </c>
      <c r="H250" s="13">
        <v>1.6299999999999999E-2</v>
      </c>
      <c r="J250" s="15"/>
      <c r="K250" s="11"/>
      <c r="L250" s="11"/>
      <c r="M250" s="11"/>
      <c r="N250" s="11"/>
    </row>
    <row r="251" spans="1:14" ht="15.75" customHeight="1">
      <c r="A251" s="11" t="s">
        <v>225</v>
      </c>
      <c r="B251" s="11">
        <v>743.6</v>
      </c>
      <c r="C251" s="11">
        <v>-6.4999999999999997E-3</v>
      </c>
      <c r="D251" s="13">
        <v>-6.4999999999999997E-3</v>
      </c>
      <c r="E251" s="11" t="s">
        <v>225</v>
      </c>
      <c r="F251" s="12">
        <v>17080.7</v>
      </c>
      <c r="G251" s="11">
        <v>7.6098559999999999E-3</v>
      </c>
      <c r="H251" s="13">
        <v>7.6E-3</v>
      </c>
      <c r="J251" s="15"/>
      <c r="K251" s="11"/>
      <c r="L251" s="11"/>
      <c r="M251" s="11"/>
      <c r="N251" s="11"/>
    </row>
    <row r="252" spans="1:14" ht="15.75" customHeight="1">
      <c r="A252" s="11" t="s">
        <v>226</v>
      </c>
      <c r="B252" s="11">
        <v>748.45</v>
      </c>
      <c r="C252" s="11">
        <v>-1.7500000000000002E-2</v>
      </c>
      <c r="D252" s="13">
        <v>-1.7500000000000002E-2</v>
      </c>
      <c r="E252" s="11" t="s">
        <v>226</v>
      </c>
      <c r="F252" s="12">
        <v>16951.7</v>
      </c>
      <c r="G252" s="11">
        <v>-2.0016840000000001E-3</v>
      </c>
      <c r="H252" s="13">
        <v>-2E-3</v>
      </c>
      <c r="J252" s="15"/>
      <c r="K252" s="11"/>
      <c r="L252" s="11"/>
      <c r="M252" s="11"/>
      <c r="N252" s="11"/>
    </row>
    <row r="253" spans="1:14" ht="15.75" customHeight="1">
      <c r="A253" s="11" t="s">
        <v>227</v>
      </c>
      <c r="B253" s="11">
        <v>761.75</v>
      </c>
      <c r="C253" s="11">
        <v>-8.9999999999999998E-4</v>
      </c>
      <c r="D253" s="13">
        <v>-8.9999999999999998E-4</v>
      </c>
      <c r="E253" s="11" t="s">
        <v>227</v>
      </c>
      <c r="F253" s="12">
        <v>16985.7</v>
      </c>
      <c r="G253" s="11">
        <v>2.398931E-3</v>
      </c>
      <c r="H253" s="13">
        <v>2.3999999999999998E-3</v>
      </c>
      <c r="J253" s="15"/>
      <c r="K253" s="11"/>
      <c r="L253" s="11"/>
      <c r="M253" s="11"/>
      <c r="N253" s="11"/>
    </row>
    <row r="254" spans="1:14" ht="15.75" customHeight="1">
      <c r="A254" s="11" t="s">
        <v>228</v>
      </c>
      <c r="B254" s="11">
        <v>762.45</v>
      </c>
      <c r="C254" s="11">
        <v>-1.4E-3</v>
      </c>
      <c r="D254" s="13">
        <v>-1.4E-3</v>
      </c>
      <c r="E254" s="11" t="s">
        <v>228</v>
      </c>
      <c r="F254" s="12">
        <v>16945.05</v>
      </c>
      <c r="G254" s="11">
        <v>-7.7209560000000002E-3</v>
      </c>
      <c r="H254" s="13">
        <v>-7.7000000000000002E-3</v>
      </c>
      <c r="J254" s="15"/>
      <c r="K254" s="11"/>
      <c r="L254" s="11"/>
      <c r="M254" s="11"/>
      <c r="N254" s="11"/>
    </row>
    <row r="255" spans="1:14" ht="15.75" customHeight="1">
      <c r="A255" s="11" t="s">
        <v>229</v>
      </c>
      <c r="B255" s="11">
        <v>763.55</v>
      </c>
      <c r="C255" s="11">
        <v>9.1000000000000004E-3</v>
      </c>
      <c r="D255" s="13">
        <v>9.1000000000000004E-3</v>
      </c>
      <c r="E255" s="11" t="s">
        <v>229</v>
      </c>
      <c r="F255" s="12">
        <v>17076.900000000001</v>
      </c>
      <c r="G255" s="11">
        <v>-4.3726930000000004E-3</v>
      </c>
      <c r="H255" s="13">
        <v>-4.4000000000000003E-3</v>
      </c>
      <c r="J255" s="15"/>
      <c r="K255" s="11"/>
      <c r="L255" s="11"/>
      <c r="M255" s="11"/>
      <c r="N255" s="11"/>
    </row>
    <row r="256" spans="1:14" ht="15.75" customHeight="1">
      <c r="A256" s="11" t="s">
        <v>230</v>
      </c>
      <c r="B256" s="11">
        <v>756.7</v>
      </c>
      <c r="C256" s="11">
        <v>-2.9999999999999997E-4</v>
      </c>
      <c r="D256" s="13">
        <v>-2.9999999999999997E-4</v>
      </c>
      <c r="E256" s="11" t="s">
        <v>230</v>
      </c>
      <c r="F256" s="12">
        <v>17151.900000000001</v>
      </c>
      <c r="G256" s="11">
        <v>2.5953529999999999E-3</v>
      </c>
      <c r="H256" s="13">
        <v>2.5999999999999999E-3</v>
      </c>
      <c r="J256" s="15"/>
      <c r="K256" s="11"/>
      <c r="L256" s="11"/>
      <c r="M256" s="11"/>
      <c r="N256" s="11"/>
    </row>
    <row r="257" spans="1:14" ht="15.75" customHeight="1">
      <c r="A257" s="11" t="s">
        <v>231</v>
      </c>
      <c r="B257" s="11">
        <v>756.95</v>
      </c>
      <c r="C257" s="11">
        <v>2.8E-3</v>
      </c>
      <c r="D257" s="13">
        <v>2.8E-3</v>
      </c>
      <c r="E257" s="11" t="s">
        <v>231</v>
      </c>
      <c r="F257" s="12">
        <v>17107.5</v>
      </c>
      <c r="G257" s="11">
        <v>7.0106659999999996E-3</v>
      </c>
      <c r="H257" s="13">
        <v>7.0000000000000001E-3</v>
      </c>
      <c r="J257" s="15"/>
      <c r="K257" s="11"/>
      <c r="L257" s="11"/>
      <c r="M257" s="11"/>
      <c r="N257" s="11"/>
    </row>
    <row r="258" spans="1:14" ht="15.75" customHeight="1">
      <c r="A258" s="11" t="s">
        <v>232</v>
      </c>
      <c r="B258" s="11">
        <v>754.8</v>
      </c>
      <c r="C258" s="11">
        <v>-3.2000000000000002E-3</v>
      </c>
      <c r="D258" s="13">
        <v>-3.2000000000000002E-3</v>
      </c>
      <c r="E258" s="11" t="s">
        <v>232</v>
      </c>
      <c r="F258" s="12">
        <v>16988.400000000001</v>
      </c>
      <c r="G258" s="11">
        <v>-6.529221E-3</v>
      </c>
      <c r="H258" s="13">
        <v>-6.4999999999999997E-3</v>
      </c>
      <c r="J258" s="15"/>
      <c r="K258" s="11"/>
      <c r="L258" s="11"/>
      <c r="M258" s="11"/>
      <c r="N258" s="11"/>
    </row>
    <row r="259" spans="1:14" ht="15.75" customHeight="1">
      <c r="A259" s="11" t="s">
        <v>233</v>
      </c>
      <c r="B259" s="11">
        <v>757.25</v>
      </c>
      <c r="C259" s="11">
        <v>1.5100000000000001E-2</v>
      </c>
      <c r="D259" s="13">
        <v>1.5100000000000001E-2</v>
      </c>
      <c r="E259" s="11" t="s">
        <v>233</v>
      </c>
      <c r="F259" s="12">
        <v>17100.05</v>
      </c>
      <c r="G259" s="11">
        <v>6.7380599999999997E-3</v>
      </c>
      <c r="H259" s="13">
        <v>6.7000000000000002E-3</v>
      </c>
      <c r="J259" s="15"/>
      <c r="K259" s="11"/>
      <c r="L259" s="11"/>
      <c r="M259" s="11"/>
      <c r="N259" s="11"/>
    </row>
    <row r="260" spans="1:14" ht="15.75" customHeight="1">
      <c r="A260" s="11" t="s">
        <v>234</v>
      </c>
      <c r="B260" s="11">
        <v>745.95</v>
      </c>
      <c r="C260" s="11">
        <v>-1.41E-2</v>
      </c>
      <c r="D260" s="13">
        <v>-1.41E-2</v>
      </c>
      <c r="E260" s="11" t="s">
        <v>234</v>
      </c>
      <c r="F260" s="12">
        <v>16985.599999999999</v>
      </c>
      <c r="G260" s="11">
        <v>7.9247499999999995E-4</v>
      </c>
      <c r="H260" s="13">
        <v>8.0000000000000004E-4</v>
      </c>
      <c r="J260" s="15"/>
      <c r="K260" s="11"/>
      <c r="L260" s="11"/>
      <c r="M260" s="11"/>
      <c r="N260" s="11"/>
    </row>
    <row r="261" spans="1:14" ht="15.75" customHeight="1">
      <c r="A261" s="11" t="s">
        <v>235</v>
      </c>
      <c r="B261" s="11">
        <v>756.65</v>
      </c>
      <c r="C261" s="11">
        <v>-1.9599999999999999E-2</v>
      </c>
      <c r="D261" s="13">
        <v>-1.9599999999999999E-2</v>
      </c>
      <c r="E261" s="11" t="s">
        <v>235</v>
      </c>
      <c r="F261" s="12">
        <v>16972.150000000001</v>
      </c>
      <c r="G261" s="11">
        <v>-4.1746609999999996E-3</v>
      </c>
      <c r="H261" s="13">
        <v>-4.1999999999999997E-3</v>
      </c>
      <c r="J261" s="15"/>
      <c r="K261" s="11"/>
      <c r="L261" s="11"/>
      <c r="M261" s="11"/>
      <c r="N261" s="11"/>
    </row>
    <row r="262" spans="1:14" ht="15.75" customHeight="1">
      <c r="A262" s="11" t="s">
        <v>236</v>
      </c>
      <c r="B262" s="11">
        <v>771.8</v>
      </c>
      <c r="C262" s="11">
        <v>8.5000000000000006E-3</v>
      </c>
      <c r="D262" s="13">
        <v>8.5000000000000006E-3</v>
      </c>
      <c r="E262" s="11" t="s">
        <v>236</v>
      </c>
      <c r="F262" s="12">
        <v>17043.3</v>
      </c>
      <c r="G262" s="11">
        <v>-6.4706809999999998E-3</v>
      </c>
      <c r="H262" s="13">
        <v>-6.4999999999999997E-3</v>
      </c>
      <c r="J262" s="15"/>
      <c r="K262" s="11"/>
      <c r="L262" s="11"/>
      <c r="M262" s="11"/>
      <c r="N262" s="11"/>
    </row>
    <row r="263" spans="1:14" ht="15.75" customHeight="1">
      <c r="A263" s="11" t="s">
        <v>237</v>
      </c>
      <c r="B263" s="11">
        <v>765.3</v>
      </c>
      <c r="C263" s="11">
        <v>-1.09E-2</v>
      </c>
      <c r="D263" s="13">
        <v>-1.09E-2</v>
      </c>
      <c r="E263" s="11" t="s">
        <v>237</v>
      </c>
      <c r="F263" s="12">
        <v>17154.3</v>
      </c>
      <c r="G263" s="11">
        <v>-1.4851059E-2</v>
      </c>
      <c r="H263" s="13">
        <v>-1.49E-2</v>
      </c>
      <c r="J263" s="15"/>
      <c r="K263" s="11"/>
      <c r="L263" s="11"/>
      <c r="M263" s="11"/>
      <c r="N263" s="11"/>
    </row>
    <row r="264" spans="1:14" ht="15.75" customHeight="1">
      <c r="A264" s="27">
        <v>45202</v>
      </c>
      <c r="B264" s="11">
        <v>773.75</v>
      </c>
      <c r="C264" s="11">
        <v>5.0000000000000001E-4</v>
      </c>
      <c r="D264" s="13">
        <v>5.0000000000000001E-4</v>
      </c>
      <c r="E264" s="27">
        <v>45202</v>
      </c>
      <c r="F264" s="12">
        <v>17412.900000000001</v>
      </c>
      <c r="G264" s="11">
        <v>-1.0045709E-2</v>
      </c>
      <c r="H264" s="13">
        <v>-0.01</v>
      </c>
      <c r="J264" s="15"/>
      <c r="K264" s="11"/>
      <c r="L264" s="11"/>
      <c r="M264" s="11"/>
      <c r="N264" s="11"/>
    </row>
    <row r="265" spans="1:14" ht="15.75" customHeight="1">
      <c r="A265" s="27">
        <v>45172</v>
      </c>
      <c r="B265" s="11">
        <v>773.4</v>
      </c>
      <c r="C265" s="11">
        <v>8.8999999999999999E-3</v>
      </c>
      <c r="D265" s="13">
        <v>8.8999999999999999E-3</v>
      </c>
      <c r="E265" s="27">
        <v>45172</v>
      </c>
      <c r="F265" s="12">
        <v>17589.599999999999</v>
      </c>
      <c r="G265" s="11">
        <v>-9.2822059999999994E-3</v>
      </c>
      <c r="H265" s="13">
        <v>-9.2999999999999992E-3</v>
      </c>
      <c r="J265" s="15"/>
      <c r="K265" s="11"/>
      <c r="L265" s="11"/>
      <c r="M265" s="11"/>
      <c r="N265" s="11"/>
    </row>
    <row r="266" spans="1:14" ht="15.75" customHeight="1">
      <c r="A266" s="27">
        <v>45141</v>
      </c>
      <c r="B266" s="11">
        <v>766.55</v>
      </c>
      <c r="C266" s="11">
        <v>-1E-4</v>
      </c>
      <c r="D266" s="13">
        <v>-1E-4</v>
      </c>
      <c r="E266" s="27">
        <v>45141</v>
      </c>
      <c r="F266" s="12">
        <v>17754.400000000001</v>
      </c>
      <c r="G266" s="11">
        <v>2.4249850000000002E-3</v>
      </c>
      <c r="H266" s="13">
        <v>2.3999999999999998E-3</v>
      </c>
      <c r="J266" s="15"/>
      <c r="K266" s="11"/>
      <c r="L266" s="11"/>
      <c r="M266" s="11"/>
      <c r="N266" s="11"/>
    </row>
    <row r="267" spans="1:14" ht="15.75" customHeight="1">
      <c r="A267" s="27">
        <v>45080</v>
      </c>
      <c r="B267" s="11">
        <v>766.6</v>
      </c>
      <c r="C267" s="11">
        <v>2.8999999999999998E-3</v>
      </c>
      <c r="D267" s="13">
        <v>2.8999999999999998E-3</v>
      </c>
      <c r="E267" s="27">
        <v>45080</v>
      </c>
      <c r="F267" s="12">
        <v>17711.45</v>
      </c>
      <c r="G267" s="11">
        <v>6.655546E-3</v>
      </c>
      <c r="H267" s="13">
        <v>6.7000000000000002E-3</v>
      </c>
      <c r="J267" s="15"/>
      <c r="K267" s="11"/>
      <c r="L267" s="11"/>
      <c r="M267" s="11"/>
      <c r="N267" s="11"/>
    </row>
    <row r="268" spans="1:14" ht="15.75" customHeight="1">
      <c r="A268" s="27">
        <v>44988</v>
      </c>
      <c r="B268" s="11">
        <v>764.4</v>
      </c>
      <c r="C268" s="11">
        <v>3.2800000000000003E-2</v>
      </c>
      <c r="D268" s="13">
        <v>3.2800000000000003E-2</v>
      </c>
      <c r="E268" s="27">
        <v>44988</v>
      </c>
      <c r="F268" s="12">
        <v>17594.349999999999</v>
      </c>
      <c r="G268" s="11">
        <v>1.5728644E-2</v>
      </c>
      <c r="H268" s="13">
        <v>1.5699999999999999E-2</v>
      </c>
      <c r="J268" s="15"/>
      <c r="K268" s="11"/>
      <c r="L268" s="11"/>
      <c r="M268" s="11"/>
      <c r="N268" s="11"/>
    </row>
    <row r="269" spans="1:14" ht="15.75" customHeight="1">
      <c r="A269" s="27">
        <v>44960</v>
      </c>
      <c r="B269" s="11">
        <v>740.1</v>
      </c>
      <c r="C269" s="11">
        <v>-1.35E-2</v>
      </c>
      <c r="D269" s="13">
        <v>-1.35E-2</v>
      </c>
      <c r="E269" s="27">
        <v>44960</v>
      </c>
      <c r="F269" s="12">
        <v>17321.900000000001</v>
      </c>
      <c r="G269" s="11">
        <v>-7.3921689999999996E-3</v>
      </c>
      <c r="H269" s="13">
        <v>-7.4000000000000003E-3</v>
      </c>
      <c r="J269" s="15"/>
      <c r="K269" s="11"/>
      <c r="L269" s="11"/>
      <c r="M269" s="11"/>
      <c r="N269" s="11"/>
    </row>
    <row r="270" spans="1:14" ht="15.75" customHeight="1">
      <c r="A270" s="27">
        <v>44929</v>
      </c>
      <c r="B270" s="11">
        <v>750.2</v>
      </c>
      <c r="C270" s="11">
        <v>1.0699999999999999E-2</v>
      </c>
      <c r="D270" s="13">
        <v>1.0699999999999999E-2</v>
      </c>
      <c r="E270" s="27">
        <v>44929</v>
      </c>
      <c r="F270" s="12">
        <v>17450.900000000001</v>
      </c>
      <c r="G270" s="11">
        <v>8.4922810000000008E-3</v>
      </c>
      <c r="H270" s="13">
        <v>8.5000000000000006E-3</v>
      </c>
      <c r="J270" s="15"/>
      <c r="K270" s="11"/>
      <c r="L270" s="11"/>
      <c r="M270" s="11"/>
      <c r="N270" s="11"/>
    </row>
    <row r="271" spans="1:14" ht="15.75" customHeight="1">
      <c r="A271" s="11" t="s">
        <v>238</v>
      </c>
      <c r="B271" s="11">
        <v>742.25</v>
      </c>
      <c r="C271" s="11">
        <v>-1.41E-2</v>
      </c>
      <c r="D271" s="13">
        <v>-1.41E-2</v>
      </c>
      <c r="E271" s="11" t="s">
        <v>238</v>
      </c>
      <c r="F271" s="12">
        <v>17303.95</v>
      </c>
      <c r="G271" s="11">
        <v>-5.1027160000000002E-3</v>
      </c>
      <c r="H271" s="13">
        <v>-5.1000000000000004E-3</v>
      </c>
      <c r="J271" s="15"/>
      <c r="K271" s="11"/>
      <c r="L271" s="11"/>
      <c r="M271" s="11"/>
      <c r="N271" s="11"/>
    </row>
    <row r="272" spans="1:14" ht="15.75" customHeight="1">
      <c r="A272" s="11" t="s">
        <v>239</v>
      </c>
      <c r="B272" s="11">
        <v>752.9</v>
      </c>
      <c r="C272" s="11">
        <v>-5.4999999999999997E-3</v>
      </c>
      <c r="D272" s="13">
        <v>-5.4999999999999997E-3</v>
      </c>
      <c r="E272" s="11" t="s">
        <v>239</v>
      </c>
      <c r="F272" s="12">
        <v>17392.7</v>
      </c>
      <c r="G272" s="11">
        <v>-4.185322E-3</v>
      </c>
      <c r="H272" s="13">
        <v>-4.1999999999999997E-3</v>
      </c>
      <c r="J272" s="15"/>
      <c r="K272" s="11"/>
      <c r="L272" s="11"/>
      <c r="M272" s="11"/>
      <c r="N272" s="11"/>
    </row>
    <row r="273" spans="1:14" ht="15.75" customHeight="1">
      <c r="A273" s="11" t="s">
        <v>240</v>
      </c>
      <c r="B273" s="11">
        <v>757.1</v>
      </c>
      <c r="C273" s="11">
        <v>-7.7000000000000002E-3</v>
      </c>
      <c r="D273" s="13">
        <v>-7.7000000000000002E-3</v>
      </c>
      <c r="E273" s="11" t="s">
        <v>240</v>
      </c>
      <c r="F273" s="12">
        <v>17465.8</v>
      </c>
      <c r="G273" s="11">
        <v>-2.595474E-3</v>
      </c>
      <c r="H273" s="13">
        <v>-2.5999999999999999E-3</v>
      </c>
      <c r="J273" s="15"/>
      <c r="K273" s="11"/>
      <c r="L273" s="11"/>
      <c r="M273" s="11"/>
      <c r="N273" s="11"/>
    </row>
    <row r="274" spans="1:14" ht="15.75" customHeight="1">
      <c r="A274" s="11" t="s">
        <v>241</v>
      </c>
      <c r="B274" s="11">
        <v>762.95</v>
      </c>
      <c r="C274" s="11">
        <v>-1.1900000000000001E-2</v>
      </c>
      <c r="D274" s="13">
        <v>-1.1900000000000001E-2</v>
      </c>
      <c r="E274" s="11" t="s">
        <v>241</v>
      </c>
      <c r="F274" s="12">
        <v>17511.25</v>
      </c>
      <c r="G274" s="11">
        <v>-2.4523909999999999E-3</v>
      </c>
      <c r="H274" s="13">
        <v>-2.5000000000000001E-3</v>
      </c>
      <c r="J274" s="15"/>
      <c r="K274" s="11"/>
      <c r="L274" s="11"/>
      <c r="M274" s="11"/>
      <c r="N274" s="11"/>
    </row>
    <row r="275" spans="1:14" ht="15.75" customHeight="1">
      <c r="A275" s="11" t="s">
        <v>242</v>
      </c>
      <c r="B275" s="11">
        <v>772.15</v>
      </c>
      <c r="C275" s="11">
        <v>-8.8999999999999999E-3</v>
      </c>
      <c r="D275" s="13">
        <v>-8.8999999999999999E-3</v>
      </c>
      <c r="E275" s="11" t="s">
        <v>242</v>
      </c>
      <c r="F275" s="12">
        <v>17554.3</v>
      </c>
      <c r="G275" s="11">
        <v>-1.5280449999999999E-2</v>
      </c>
      <c r="H275" s="13">
        <v>-1.5299999999999999E-2</v>
      </c>
      <c r="J275" s="15"/>
      <c r="K275" s="11"/>
      <c r="L275" s="11"/>
      <c r="M275" s="11"/>
      <c r="N275" s="11"/>
    </row>
    <row r="276" spans="1:14" ht="15.75" customHeight="1">
      <c r="A276" s="11" t="s">
        <v>243</v>
      </c>
      <c r="B276" s="11">
        <v>779.05</v>
      </c>
      <c r="C276" s="11">
        <v>-1E-4</v>
      </c>
      <c r="D276" s="13">
        <v>-1E-4</v>
      </c>
      <c r="E276" s="11" t="s">
        <v>243</v>
      </c>
      <c r="F276" s="12">
        <v>17826.7</v>
      </c>
      <c r="G276" s="11">
        <v>-1.003105E-3</v>
      </c>
      <c r="H276" s="13">
        <v>-1E-3</v>
      </c>
      <c r="J276" s="15"/>
      <c r="K276" s="11"/>
      <c r="L276" s="11"/>
      <c r="M276" s="11"/>
      <c r="N276" s="11"/>
    </row>
    <row r="277" spans="1:14" ht="15.75" customHeight="1">
      <c r="A277" s="11" t="s">
        <v>244</v>
      </c>
      <c r="B277" s="11">
        <v>779.15</v>
      </c>
      <c r="C277" s="11">
        <v>3.0000000000000001E-3</v>
      </c>
      <c r="D277" s="13">
        <v>3.0000000000000001E-3</v>
      </c>
      <c r="E277" s="11" t="s">
        <v>244</v>
      </c>
      <c r="F277" s="12">
        <v>17844.599999999999</v>
      </c>
      <c r="G277" s="11">
        <v>-5.5505399999999996E-3</v>
      </c>
      <c r="H277" s="13">
        <v>-5.5999999999999999E-3</v>
      </c>
      <c r="J277" s="15"/>
      <c r="K277" s="11"/>
      <c r="L277" s="11"/>
      <c r="M277" s="11"/>
      <c r="N277" s="11"/>
    </row>
    <row r="278" spans="1:14" ht="15.75" customHeight="1">
      <c r="A278" s="11" t="s">
        <v>245</v>
      </c>
      <c r="B278" s="11">
        <v>776.8</v>
      </c>
      <c r="C278" s="11">
        <v>-9.7999999999999997E-3</v>
      </c>
      <c r="D278" s="13">
        <v>-9.7999999999999997E-3</v>
      </c>
      <c r="E278" s="11" t="s">
        <v>245</v>
      </c>
      <c r="F278" s="12">
        <v>17944.2</v>
      </c>
      <c r="G278" s="11">
        <v>-5.0815460000000002E-3</v>
      </c>
      <c r="H278" s="13">
        <v>-5.1000000000000004E-3</v>
      </c>
      <c r="J278" s="15"/>
      <c r="K278" s="11"/>
      <c r="L278" s="11"/>
      <c r="M278" s="11"/>
      <c r="N278" s="11"/>
    </row>
    <row r="279" spans="1:14" ht="15.75" customHeight="1">
      <c r="A279" s="11" t="s">
        <v>246</v>
      </c>
      <c r="B279" s="11">
        <v>784.45</v>
      </c>
      <c r="C279" s="11">
        <v>-1.1999999999999999E-3</v>
      </c>
      <c r="D279" s="13">
        <v>-1.1999999999999999E-3</v>
      </c>
      <c r="E279" s="11" t="s">
        <v>246</v>
      </c>
      <c r="F279" s="12">
        <v>18035.849999999999</v>
      </c>
      <c r="G279" s="11">
        <v>1.110134E-3</v>
      </c>
      <c r="H279" s="13">
        <v>1.1000000000000001E-3</v>
      </c>
      <c r="J279" s="15"/>
      <c r="K279" s="11"/>
      <c r="L279" s="11"/>
      <c r="M279" s="11"/>
      <c r="N279" s="11"/>
    </row>
    <row r="280" spans="1:14" ht="15.75" customHeight="1">
      <c r="A280" s="11" t="s">
        <v>247</v>
      </c>
      <c r="B280" s="11">
        <v>785.4</v>
      </c>
      <c r="C280" s="11">
        <v>1.32E-2</v>
      </c>
      <c r="D280" s="13">
        <v>1.32E-2</v>
      </c>
      <c r="E280" s="11" t="s">
        <v>247</v>
      </c>
      <c r="F280" s="12">
        <v>18015.849999999999</v>
      </c>
      <c r="G280" s="11">
        <v>4.7964710000000001E-3</v>
      </c>
      <c r="H280" s="13">
        <v>4.7999999999999996E-3</v>
      </c>
      <c r="J280" s="15"/>
      <c r="K280" s="11"/>
      <c r="L280" s="11"/>
      <c r="M280" s="11"/>
      <c r="N280" s="11"/>
    </row>
    <row r="281" spans="1:14" ht="15.75" customHeight="1">
      <c r="A281" s="11" t="s">
        <v>248</v>
      </c>
      <c r="B281" s="11">
        <v>775.2</v>
      </c>
      <c r="C281" s="11">
        <v>8.6E-3</v>
      </c>
      <c r="D281" s="13">
        <v>8.6E-3</v>
      </c>
      <c r="E281" s="11" t="s">
        <v>248</v>
      </c>
      <c r="F281" s="12">
        <v>17929.849999999999</v>
      </c>
      <c r="G281" s="11">
        <v>8.9443979999999992E-3</v>
      </c>
      <c r="H281" s="13">
        <v>8.8999999999999999E-3</v>
      </c>
      <c r="J281" s="15"/>
      <c r="K281" s="11"/>
      <c r="L281" s="11"/>
      <c r="M281" s="11"/>
      <c r="N281" s="11"/>
    </row>
    <row r="282" spans="1:14" ht="15.75" customHeight="1">
      <c r="A282" s="11" t="s">
        <v>249</v>
      </c>
      <c r="B282" s="11">
        <v>768.6</v>
      </c>
      <c r="C282" s="11">
        <v>-4.3E-3</v>
      </c>
      <c r="D282" s="13">
        <v>-4.3E-3</v>
      </c>
      <c r="E282" s="11" t="s">
        <v>249</v>
      </c>
      <c r="F282" s="12">
        <v>17770.900000000001</v>
      </c>
      <c r="G282" s="11">
        <v>-4.7937730000000003E-3</v>
      </c>
      <c r="H282" s="13">
        <v>-4.7999999999999996E-3</v>
      </c>
      <c r="J282" s="15"/>
      <c r="K282" s="11"/>
      <c r="L282" s="11"/>
      <c r="M282" s="11"/>
      <c r="N282" s="11"/>
    </row>
    <row r="283" spans="1:14" ht="15.75" customHeight="1">
      <c r="A283" s="27">
        <v>45201</v>
      </c>
      <c r="B283" s="11">
        <v>771.95</v>
      </c>
      <c r="C283" s="11">
        <v>6.8999999999999999E-3</v>
      </c>
      <c r="D283" s="13">
        <v>6.8999999999999999E-3</v>
      </c>
      <c r="E283" s="27">
        <v>45201</v>
      </c>
      <c r="F283" s="12">
        <v>17856.5</v>
      </c>
      <c r="G283" s="11">
        <v>-2.0650009999999999E-3</v>
      </c>
      <c r="H283" s="13">
        <v>-2.0999999999999999E-3</v>
      </c>
      <c r="J283" s="15"/>
      <c r="K283" s="11"/>
      <c r="L283" s="11"/>
      <c r="M283" s="11"/>
      <c r="N283" s="11"/>
    </row>
    <row r="284" spans="1:14" ht="15.75" customHeight="1">
      <c r="A284" s="27">
        <v>45171</v>
      </c>
      <c r="B284" s="11">
        <v>766.65</v>
      </c>
      <c r="C284" s="11">
        <v>-1.09E-2</v>
      </c>
      <c r="D284" s="13">
        <v>-1.09E-2</v>
      </c>
      <c r="E284" s="27">
        <v>45171</v>
      </c>
      <c r="F284" s="12">
        <v>17893.45</v>
      </c>
      <c r="G284" s="11">
        <v>1.2170079999999999E-3</v>
      </c>
      <c r="H284" s="13">
        <v>1.1999999999999999E-3</v>
      </c>
      <c r="J284" s="15"/>
      <c r="K284" s="11"/>
      <c r="L284" s="11"/>
      <c r="M284" s="11"/>
      <c r="N284" s="11"/>
    </row>
    <row r="285" spans="1:14" ht="15.75" customHeight="1">
      <c r="A285" s="27">
        <v>45140</v>
      </c>
      <c r="B285" s="11">
        <v>775.1</v>
      </c>
      <c r="C285" s="11">
        <v>-1.37E-2</v>
      </c>
      <c r="D285" s="13">
        <v>-1.37E-2</v>
      </c>
      <c r="E285" s="27">
        <v>45140</v>
      </c>
      <c r="F285" s="12">
        <v>17871.7</v>
      </c>
      <c r="G285" s="11">
        <v>8.4755809999999994E-3</v>
      </c>
      <c r="H285" s="13">
        <v>8.5000000000000006E-3</v>
      </c>
      <c r="J285" s="15"/>
      <c r="K285" s="11"/>
      <c r="L285" s="11"/>
      <c r="M285" s="11"/>
      <c r="N285" s="11"/>
    </row>
    <row r="286" spans="1:14" ht="15.75" customHeight="1">
      <c r="A286" s="27">
        <v>45109</v>
      </c>
      <c r="B286" s="11">
        <v>785.9</v>
      </c>
      <c r="C286" s="11">
        <v>-4.1999999999999997E-3</v>
      </c>
      <c r="D286" s="13">
        <v>-4.1999999999999997E-3</v>
      </c>
      <c r="E286" s="27">
        <v>45109</v>
      </c>
      <c r="F286" s="12">
        <v>17721.5</v>
      </c>
      <c r="G286" s="11">
        <v>-2.4261729999999998E-3</v>
      </c>
      <c r="H286" s="13">
        <v>-2.3999999999999998E-3</v>
      </c>
      <c r="J286" s="15"/>
      <c r="K286" s="11"/>
      <c r="L286" s="11"/>
      <c r="M286" s="11"/>
      <c r="N286" s="11"/>
    </row>
    <row r="287" spans="1:14" ht="15.75" customHeight="1">
      <c r="A287" s="27">
        <v>45079</v>
      </c>
      <c r="B287" s="11">
        <v>789.25</v>
      </c>
      <c r="C287" s="11">
        <v>-4.5999999999999999E-3</v>
      </c>
      <c r="D287" s="13">
        <v>-4.5999999999999999E-3</v>
      </c>
      <c r="E287" s="27">
        <v>45079</v>
      </c>
      <c r="F287" s="12">
        <v>17764.599999999999</v>
      </c>
      <c r="G287" s="11">
        <v>-5.0100680000000003E-3</v>
      </c>
      <c r="H287" s="13">
        <v>-5.0000000000000001E-3</v>
      </c>
      <c r="J287" s="15"/>
      <c r="K287" s="11"/>
      <c r="L287" s="11"/>
      <c r="M287" s="11"/>
      <c r="N287" s="11"/>
    </row>
    <row r="288" spans="1:14" ht="15.75" customHeight="1">
      <c r="A288" s="27">
        <v>44987</v>
      </c>
      <c r="B288" s="11">
        <v>792.9</v>
      </c>
      <c r="C288" s="11">
        <v>1.95E-2</v>
      </c>
      <c r="D288" s="13">
        <v>1.95E-2</v>
      </c>
      <c r="E288" s="27">
        <v>44987</v>
      </c>
      <c r="F288" s="12">
        <v>17854.05</v>
      </c>
      <c r="G288" s="11">
        <v>1.3835574E-2</v>
      </c>
      <c r="H288" s="13">
        <v>1.38E-2</v>
      </c>
      <c r="J288" s="15"/>
      <c r="K288" s="11"/>
      <c r="L288" s="11"/>
      <c r="M288" s="11"/>
      <c r="N288" s="11"/>
    </row>
    <row r="289" spans="1:14" ht="15.75" customHeight="1">
      <c r="A289" s="27">
        <v>44959</v>
      </c>
      <c r="B289" s="11">
        <v>777.75</v>
      </c>
      <c r="C289" s="11">
        <v>1.12E-2</v>
      </c>
      <c r="D289" s="13">
        <v>1.12E-2</v>
      </c>
      <c r="E289" s="27">
        <v>44959</v>
      </c>
      <c r="F289" s="12">
        <v>17610.400000000001</v>
      </c>
      <c r="G289" s="11">
        <v>-3.3491700000000001E-4</v>
      </c>
      <c r="H289" s="13">
        <v>-2.9999999999999997E-4</v>
      </c>
      <c r="J289" s="15"/>
      <c r="K289" s="11"/>
      <c r="L289" s="11"/>
      <c r="M289" s="11"/>
      <c r="N289" s="11"/>
    </row>
    <row r="290" spans="1:14" ht="15.75" customHeight="1">
      <c r="A290" s="27">
        <v>44928</v>
      </c>
      <c r="B290" s="11">
        <v>769.1</v>
      </c>
      <c r="C290" s="11">
        <v>-1.6000000000000001E-3</v>
      </c>
      <c r="D290" s="13">
        <v>-1.6000000000000001E-3</v>
      </c>
      <c r="E290" s="27">
        <v>44928</v>
      </c>
      <c r="F290" s="12">
        <v>17616.3</v>
      </c>
      <c r="G290" s="11">
        <v>-2.5959469999999999E-3</v>
      </c>
      <c r="H290" s="13">
        <v>-2.5999999999999999E-3</v>
      </c>
      <c r="J290" s="15"/>
      <c r="K290" s="11"/>
      <c r="L290" s="11"/>
      <c r="M290" s="11"/>
      <c r="N290" s="11"/>
    </row>
    <row r="291" spans="1:14" ht="15.75" customHeight="1">
      <c r="A291" s="11" t="s">
        <v>250</v>
      </c>
      <c r="B291" s="11">
        <v>770.3</v>
      </c>
      <c r="C291" s="11">
        <v>1E-4</v>
      </c>
      <c r="D291" s="13">
        <v>1E-4</v>
      </c>
      <c r="E291" s="11" t="s">
        <v>250</v>
      </c>
      <c r="F291" s="12">
        <v>17662.150000000001</v>
      </c>
      <c r="G291" s="11">
        <v>7.4792000000000001E-4</v>
      </c>
      <c r="H291" s="13">
        <v>6.9999999999999999E-4</v>
      </c>
      <c r="J291" s="15"/>
      <c r="K291" s="11"/>
      <c r="L291" s="11"/>
      <c r="M291" s="11"/>
      <c r="N291" s="11"/>
    </row>
    <row r="292" spans="1:14" ht="15.75" customHeight="1">
      <c r="A292" s="11" t="s">
        <v>251</v>
      </c>
      <c r="B292" s="11">
        <v>770.2</v>
      </c>
      <c r="C292" s="11">
        <v>-5.5999999999999999E-3</v>
      </c>
      <c r="D292" s="13">
        <v>-5.5999999999999999E-3</v>
      </c>
      <c r="E292" s="11" t="s">
        <v>251</v>
      </c>
      <c r="F292" s="12">
        <v>17648.95</v>
      </c>
      <c r="G292" s="11">
        <v>2.5334649999999999E-3</v>
      </c>
      <c r="H292" s="13">
        <v>2.5000000000000001E-3</v>
      </c>
      <c r="J292" s="15"/>
      <c r="K292" s="11"/>
      <c r="L292" s="11"/>
      <c r="M292" s="11"/>
      <c r="N292" s="11"/>
    </row>
    <row r="293" spans="1:14" ht="15.75" customHeight="1">
      <c r="A293" s="11" t="s">
        <v>252</v>
      </c>
      <c r="B293" s="11">
        <v>774.5</v>
      </c>
      <c r="C293" s="11">
        <v>-2.5999999999999999E-3</v>
      </c>
      <c r="D293" s="13">
        <v>-2.5999999999999999E-3</v>
      </c>
      <c r="E293" s="11" t="s">
        <v>252</v>
      </c>
      <c r="F293" s="12">
        <v>17604.349999999999</v>
      </c>
      <c r="G293" s="11">
        <v>-1.6074267999999999E-2</v>
      </c>
      <c r="H293" s="13">
        <v>-1.61E-2</v>
      </c>
      <c r="J293" s="15"/>
      <c r="K293" s="11"/>
      <c r="L293" s="11"/>
      <c r="M293" s="11"/>
      <c r="N293" s="11"/>
    </row>
    <row r="294" spans="1:14" ht="15.75" customHeight="1">
      <c r="A294" s="11" t="s">
        <v>253</v>
      </c>
      <c r="B294" s="11">
        <v>776.5</v>
      </c>
      <c r="C294" s="11">
        <v>1.1000000000000001E-3</v>
      </c>
      <c r="D294" s="13">
        <v>1.1000000000000001E-3</v>
      </c>
      <c r="E294" s="11" t="s">
        <v>253</v>
      </c>
      <c r="F294" s="12">
        <v>17891.95</v>
      </c>
      <c r="G294" s="11">
        <v>-1.2492893999999999E-2</v>
      </c>
      <c r="H294" s="13">
        <v>-1.2500000000000001E-2</v>
      </c>
      <c r="J294" s="15"/>
      <c r="K294" s="11"/>
      <c r="L294" s="11"/>
      <c r="M294" s="11"/>
      <c r="N294" s="11"/>
    </row>
    <row r="295" spans="1:14" ht="15.75" customHeight="1">
      <c r="A295" s="11" t="s">
        <v>254</v>
      </c>
      <c r="B295" s="11">
        <v>775.65</v>
      </c>
      <c r="C295" s="11">
        <v>3.8E-3</v>
      </c>
      <c r="D295" s="13">
        <v>3.8E-3</v>
      </c>
      <c r="E295" s="11" t="s">
        <v>254</v>
      </c>
      <c r="F295" s="12">
        <v>18118.3</v>
      </c>
      <c r="G295" s="31">
        <v>-1.3798000000000001E-5</v>
      </c>
      <c r="H295" s="13">
        <v>0</v>
      </c>
      <c r="J295" s="15"/>
      <c r="K295" s="11"/>
      <c r="L295" s="11"/>
      <c r="M295" s="11"/>
      <c r="N295" s="11"/>
    </row>
    <row r="296" spans="1:14" ht="15.75" customHeight="1">
      <c r="A296" s="11" t="s">
        <v>255</v>
      </c>
      <c r="B296" s="11">
        <v>772.7</v>
      </c>
      <c r="C296" s="11">
        <v>1.0800000000000001E-2</v>
      </c>
      <c r="D296" s="13">
        <v>1.0800000000000001E-2</v>
      </c>
      <c r="E296" s="11" t="s">
        <v>255</v>
      </c>
      <c r="F296" s="12">
        <v>18118.55</v>
      </c>
      <c r="G296" s="11">
        <v>5.0422549999999998E-3</v>
      </c>
      <c r="H296" s="13">
        <v>5.0000000000000001E-3</v>
      </c>
      <c r="J296" s="15"/>
      <c r="K296" s="11"/>
      <c r="L296" s="11"/>
      <c r="M296" s="11"/>
      <c r="N296" s="11"/>
    </row>
    <row r="297" spans="1:14" ht="15.75" customHeight="1">
      <c r="A297" s="11" t="s">
        <v>256</v>
      </c>
      <c r="B297" s="11">
        <v>764.45</v>
      </c>
      <c r="C297" s="11">
        <v>-9.7999999999999997E-3</v>
      </c>
      <c r="D297" s="13">
        <v>-9.7999999999999997E-3</v>
      </c>
      <c r="E297" s="11" t="s">
        <v>256</v>
      </c>
      <c r="F297" s="12">
        <v>18027.650000000001</v>
      </c>
      <c r="G297" s="11">
        <v>-4.4290179999999998E-3</v>
      </c>
      <c r="H297" s="13">
        <v>-4.4000000000000003E-3</v>
      </c>
      <c r="J297" s="15"/>
      <c r="K297" s="11"/>
      <c r="L297" s="11"/>
      <c r="M297" s="11"/>
      <c r="N297" s="11"/>
    </row>
    <row r="298" spans="1:14" ht="15.75" customHeight="1">
      <c r="A298" s="11" t="s">
        <v>257</v>
      </c>
      <c r="B298" s="11">
        <v>772</v>
      </c>
      <c r="C298" s="11">
        <v>-5.8999999999999999E-3</v>
      </c>
      <c r="D298" s="13">
        <v>-5.8999999999999999E-3</v>
      </c>
      <c r="E298" s="11" t="s">
        <v>257</v>
      </c>
      <c r="F298" s="12">
        <v>18107.849999999999</v>
      </c>
      <c r="G298" s="11">
        <v>-3.1653670000000001E-3</v>
      </c>
      <c r="H298" s="13">
        <v>-3.2000000000000002E-3</v>
      </c>
      <c r="J298" s="15"/>
      <c r="K298" s="11"/>
      <c r="L298" s="11"/>
      <c r="M298" s="11"/>
      <c r="N298" s="11"/>
    </row>
    <row r="299" spans="1:14" ht="15.75" customHeight="1">
      <c r="A299" s="11" t="s">
        <v>258</v>
      </c>
      <c r="B299" s="11">
        <v>776.55</v>
      </c>
      <c r="C299" s="11">
        <v>1.4200000000000001E-2</v>
      </c>
      <c r="D299" s="13">
        <v>1.4200000000000001E-2</v>
      </c>
      <c r="E299" s="11" t="s">
        <v>258</v>
      </c>
      <c r="F299" s="12">
        <v>18165.349999999999</v>
      </c>
      <c r="G299" s="11">
        <v>6.2066220000000002E-3</v>
      </c>
      <c r="H299" s="13">
        <v>6.1999999999999998E-3</v>
      </c>
      <c r="J299" s="15"/>
      <c r="K299" s="11"/>
      <c r="L299" s="11"/>
      <c r="M299" s="11"/>
      <c r="N299" s="11"/>
    </row>
    <row r="300" spans="1:14" ht="15.75" customHeight="1">
      <c r="A300" s="11" t="s">
        <v>259</v>
      </c>
      <c r="B300" s="11">
        <v>765.7</v>
      </c>
      <c r="C300" s="11">
        <v>8.6E-3</v>
      </c>
      <c r="D300" s="13">
        <v>8.6E-3</v>
      </c>
      <c r="E300" s="11" t="s">
        <v>259</v>
      </c>
      <c r="F300" s="12">
        <v>18053.3</v>
      </c>
      <c r="G300" s="11">
        <v>8.8545029999999997E-3</v>
      </c>
      <c r="H300" s="13">
        <v>8.8999999999999999E-3</v>
      </c>
      <c r="J300" s="15"/>
      <c r="K300" s="11"/>
      <c r="L300" s="11"/>
      <c r="M300" s="11"/>
      <c r="N300" s="11"/>
    </row>
    <row r="301" spans="1:14" ht="15.75" customHeight="1">
      <c r="A301" s="11" t="s">
        <v>260</v>
      </c>
      <c r="B301" s="11">
        <v>759.15</v>
      </c>
      <c r="C301" s="11">
        <v>-6.7000000000000002E-3</v>
      </c>
      <c r="D301" s="13">
        <v>-6.7000000000000002E-3</v>
      </c>
      <c r="E301" s="11" t="s">
        <v>260</v>
      </c>
      <c r="F301" s="12">
        <v>17894.849999999999</v>
      </c>
      <c r="G301" s="11">
        <v>-3.4388470000000001E-3</v>
      </c>
      <c r="H301" s="13">
        <v>-3.3999999999999998E-3</v>
      </c>
      <c r="J301" s="15"/>
      <c r="K301" s="11"/>
      <c r="L301" s="11"/>
      <c r="M301" s="11"/>
      <c r="N301" s="11"/>
    </row>
    <row r="302" spans="1:14" ht="15.75" customHeight="1">
      <c r="A302" s="11" t="s">
        <v>261</v>
      </c>
      <c r="B302" s="11">
        <v>764.3</v>
      </c>
      <c r="C302" s="11">
        <v>9.7999999999999997E-3</v>
      </c>
      <c r="D302" s="13">
        <v>9.7999999999999997E-3</v>
      </c>
      <c r="E302" s="11" t="s">
        <v>261</v>
      </c>
      <c r="F302" s="12">
        <v>17956.599999999999</v>
      </c>
      <c r="G302" s="11">
        <v>5.5100740000000002E-3</v>
      </c>
      <c r="H302" s="13">
        <v>5.4999999999999997E-3</v>
      </c>
      <c r="J302" s="15"/>
      <c r="K302" s="11"/>
      <c r="L302" s="11"/>
      <c r="M302" s="11"/>
      <c r="N302" s="11"/>
    </row>
    <row r="303" spans="1:14" ht="15.75" customHeight="1">
      <c r="A303" s="27">
        <v>45261</v>
      </c>
      <c r="B303" s="11">
        <v>756.9</v>
      </c>
      <c r="C303" s="11">
        <v>-1.1299999999999999E-2</v>
      </c>
      <c r="D303" s="13">
        <v>-1.1299999999999999E-2</v>
      </c>
      <c r="E303" s="27">
        <v>45261</v>
      </c>
      <c r="F303" s="12">
        <v>17858.2</v>
      </c>
      <c r="G303" s="11">
        <v>-2.0954749999999999E-3</v>
      </c>
      <c r="H303" s="13">
        <v>-2.0999999999999999E-3</v>
      </c>
      <c r="J303" s="15"/>
      <c r="K303" s="11"/>
      <c r="L303" s="11"/>
      <c r="M303" s="11"/>
      <c r="N303" s="11"/>
    </row>
    <row r="304" spans="1:14" ht="15.75" customHeight="1">
      <c r="A304" s="27">
        <v>45231</v>
      </c>
      <c r="B304" s="11">
        <v>765.55</v>
      </c>
      <c r="C304" s="11">
        <v>-3.44E-2</v>
      </c>
      <c r="D304" s="13">
        <v>-3.44E-2</v>
      </c>
      <c r="E304" s="27">
        <v>45231</v>
      </c>
      <c r="F304" s="12">
        <v>17895.7</v>
      </c>
      <c r="G304" s="11">
        <v>-1.029912E-3</v>
      </c>
      <c r="H304" s="13">
        <v>-1E-3</v>
      </c>
      <c r="J304" s="15"/>
      <c r="K304" s="11"/>
      <c r="L304" s="11"/>
      <c r="M304" s="11"/>
      <c r="N304" s="11"/>
    </row>
    <row r="305" spans="1:14" ht="15.75" customHeight="1">
      <c r="A305" s="27">
        <v>45200</v>
      </c>
      <c r="B305" s="11">
        <v>792.85</v>
      </c>
      <c r="C305" s="11">
        <v>-3.2399999999999998E-2</v>
      </c>
      <c r="D305" s="13">
        <v>-3.2399999999999998E-2</v>
      </c>
      <c r="E305" s="27">
        <v>45200</v>
      </c>
      <c r="F305" s="12">
        <v>17914.150000000001</v>
      </c>
      <c r="G305" s="11">
        <v>-1.0333569000000001E-2</v>
      </c>
      <c r="H305" s="13">
        <v>-1.03E-2</v>
      </c>
      <c r="J305" s="15"/>
      <c r="K305" s="11"/>
      <c r="L305" s="11"/>
      <c r="M305" s="11"/>
      <c r="N305" s="11"/>
    </row>
    <row r="306" spans="1:14" ht="15.75" customHeight="1">
      <c r="A306" s="27">
        <v>45170</v>
      </c>
      <c r="B306" s="11">
        <v>819.4</v>
      </c>
      <c r="C306" s="11">
        <v>2.9399999999999999E-2</v>
      </c>
      <c r="D306" s="13">
        <v>2.9399999999999999E-2</v>
      </c>
      <c r="E306" s="27">
        <v>45170</v>
      </c>
      <c r="F306" s="12">
        <v>18101.2</v>
      </c>
      <c r="G306" s="11">
        <v>1.3536250999999999E-2</v>
      </c>
      <c r="H306" s="13">
        <v>1.35E-2</v>
      </c>
      <c r="J306" s="15"/>
      <c r="K306" s="11"/>
      <c r="L306" s="11"/>
      <c r="M306" s="11"/>
      <c r="N306" s="11"/>
    </row>
    <row r="307" spans="1:14" ht="15.75" customHeight="1">
      <c r="A307" s="27">
        <v>45078</v>
      </c>
      <c r="B307" s="11">
        <v>796</v>
      </c>
      <c r="C307" s="11">
        <v>-1.38E-2</v>
      </c>
      <c r="D307" s="13">
        <v>-1.38E-2</v>
      </c>
      <c r="E307" s="27">
        <v>45078</v>
      </c>
      <c r="F307" s="12">
        <v>17859.45</v>
      </c>
      <c r="G307" s="11">
        <v>-7.3754390000000001E-3</v>
      </c>
      <c r="H307" s="13">
        <v>-7.4000000000000003E-3</v>
      </c>
      <c r="J307" s="15"/>
      <c r="K307" s="11"/>
      <c r="L307" s="11"/>
      <c r="M307" s="11"/>
      <c r="N307" s="11"/>
    </row>
    <row r="308" spans="1:14" ht="15.75" customHeight="1">
      <c r="A308" s="27">
        <v>45047</v>
      </c>
      <c r="B308" s="11">
        <v>807.1</v>
      </c>
      <c r="C308" s="11">
        <v>-5.7999999999999996E-3</v>
      </c>
      <c r="D308" s="13">
        <v>-5.7999999999999996E-3</v>
      </c>
      <c r="E308" s="27">
        <v>45047</v>
      </c>
      <c r="F308" s="12">
        <v>17992.150000000001</v>
      </c>
      <c r="G308" s="11">
        <v>-2.8155039999999999E-3</v>
      </c>
      <c r="H308" s="13">
        <v>-2.8E-3</v>
      </c>
      <c r="J308" s="15"/>
      <c r="K308" s="11"/>
      <c r="L308" s="11"/>
      <c r="M308" s="11"/>
      <c r="N308" s="11"/>
    </row>
    <row r="309" spans="1:14" ht="15.75" customHeight="1">
      <c r="A309" s="27">
        <v>45017</v>
      </c>
      <c r="B309" s="11">
        <v>811.8</v>
      </c>
      <c r="C309" s="11">
        <v>-7.1000000000000004E-3</v>
      </c>
      <c r="D309" s="13">
        <v>-7.1000000000000004E-3</v>
      </c>
      <c r="E309" s="27">
        <v>45017</v>
      </c>
      <c r="F309" s="12">
        <v>18042.95</v>
      </c>
      <c r="G309" s="11">
        <v>-1.0398984E-2</v>
      </c>
      <c r="H309" s="13">
        <v>-1.04E-2</v>
      </c>
      <c r="J309" s="15"/>
      <c r="K309" s="11"/>
      <c r="L309" s="11"/>
      <c r="M309" s="11"/>
      <c r="N309" s="11"/>
    </row>
    <row r="310" spans="1:14" ht="15.75" customHeight="1">
      <c r="A310" s="27">
        <v>44986</v>
      </c>
      <c r="B310" s="11">
        <v>817.6</v>
      </c>
      <c r="C310" s="11">
        <v>5.0000000000000001E-3</v>
      </c>
      <c r="D310" s="13">
        <v>5.0000000000000001E-3</v>
      </c>
      <c r="E310" s="27">
        <v>44986</v>
      </c>
      <c r="F310" s="12">
        <v>18232.55</v>
      </c>
      <c r="G310" s="11">
        <v>1.9288420000000001E-3</v>
      </c>
      <c r="H310" s="13">
        <v>1.9E-3</v>
      </c>
      <c r="J310" s="15"/>
      <c r="K310" s="11"/>
      <c r="L310" s="11"/>
      <c r="M310" s="11"/>
      <c r="N310" s="11"/>
    </row>
    <row r="311" spans="1:14" ht="15.75" customHeight="1">
      <c r="A311" s="27">
        <v>44958</v>
      </c>
      <c r="B311" s="11">
        <v>813.5</v>
      </c>
      <c r="C311" s="11">
        <v>9.1999999999999998E-3</v>
      </c>
      <c r="D311" s="13">
        <v>9.1999999999999998E-3</v>
      </c>
      <c r="E311" s="27">
        <v>44958</v>
      </c>
      <c r="F311" s="12">
        <v>18197.45</v>
      </c>
      <c r="G311" s="11">
        <v>5.0896700000000001E-3</v>
      </c>
      <c r="H311" s="13">
        <v>5.1000000000000004E-3</v>
      </c>
      <c r="J311" s="15"/>
      <c r="K311" s="11"/>
      <c r="L311" s="11"/>
      <c r="M311" s="11"/>
      <c r="N311" s="11"/>
    </row>
    <row r="312" spans="1:14" ht="15.75" customHeight="1">
      <c r="A312" s="11" t="s">
        <v>262</v>
      </c>
      <c r="B312" s="11">
        <v>806.1</v>
      </c>
      <c r="C312" s="11">
        <v>-1.78E-2</v>
      </c>
      <c r="D312" s="13">
        <v>-1.78E-2</v>
      </c>
      <c r="E312" s="11" t="s">
        <v>262</v>
      </c>
      <c r="F312" s="12">
        <v>18105.3</v>
      </c>
      <c r="G312" s="11">
        <v>-4.7111210000000004E-3</v>
      </c>
      <c r="H312" s="13">
        <v>-4.7000000000000002E-3</v>
      </c>
      <c r="J312" s="15"/>
      <c r="K312" s="11"/>
      <c r="L312" s="11"/>
      <c r="M312" s="11"/>
      <c r="N312" s="11"/>
    </row>
    <row r="313" spans="1:14" ht="15.75" customHeight="1">
      <c r="A313" s="11" t="s">
        <v>263</v>
      </c>
      <c r="B313" s="11">
        <v>820.75</v>
      </c>
      <c r="C313" s="11">
        <v>2.1100000000000001E-2</v>
      </c>
      <c r="D313" s="13">
        <v>2.1100000000000001E-2</v>
      </c>
      <c r="E313" s="11" t="s">
        <v>263</v>
      </c>
      <c r="F313" s="12">
        <v>18191</v>
      </c>
      <c r="G313" s="11">
        <v>3.7798319999999999E-3</v>
      </c>
      <c r="H313" s="13">
        <v>3.8E-3</v>
      </c>
      <c r="J313" s="15"/>
      <c r="K313" s="11"/>
      <c r="L313" s="11"/>
      <c r="M313" s="11"/>
      <c r="N313" s="11"/>
    </row>
    <row r="314" spans="1:14" ht="15.75" customHeight="1">
      <c r="A314" s="11" t="s">
        <v>264</v>
      </c>
      <c r="B314" s="11">
        <v>803.8</v>
      </c>
      <c r="C314" s="11">
        <v>-1.35E-2</v>
      </c>
      <c r="D314" s="13">
        <v>-1.35E-2</v>
      </c>
      <c r="E314" s="11" t="s">
        <v>264</v>
      </c>
      <c r="F314" s="12">
        <v>18122.5</v>
      </c>
      <c r="G314" s="11">
        <v>-5.4047199999999996E-4</v>
      </c>
      <c r="H314" s="13">
        <v>-5.0000000000000001E-4</v>
      </c>
      <c r="J314" s="15"/>
      <c r="K314" s="11"/>
      <c r="L314" s="11"/>
      <c r="M314" s="11"/>
      <c r="N314" s="11"/>
    </row>
    <row r="315" spans="1:14" ht="15.75" customHeight="1">
      <c r="A315" s="11" t="s">
        <v>265</v>
      </c>
      <c r="B315" s="11">
        <v>814.8</v>
      </c>
      <c r="C315" s="11">
        <v>4.7000000000000002E-3</v>
      </c>
      <c r="D315" s="13">
        <v>4.7000000000000002E-3</v>
      </c>
      <c r="E315" s="11" t="s">
        <v>265</v>
      </c>
      <c r="F315" s="12">
        <v>18132.3</v>
      </c>
      <c r="G315" s="11">
        <v>6.5335890000000002E-3</v>
      </c>
      <c r="H315" s="13">
        <v>6.4999999999999997E-3</v>
      </c>
      <c r="J315" s="15"/>
      <c r="K315" s="11"/>
      <c r="L315" s="11"/>
      <c r="M315" s="11"/>
      <c r="N315" s="11"/>
    </row>
    <row r="316" spans="1:14" ht="15.75" customHeight="1">
      <c r="A316" s="11" t="s">
        <v>266</v>
      </c>
      <c r="B316" s="11">
        <v>811</v>
      </c>
      <c r="C316" s="11">
        <v>2.8999999999999998E-3</v>
      </c>
      <c r="D316" s="13">
        <v>2.8999999999999998E-3</v>
      </c>
      <c r="E316" s="11" t="s">
        <v>266</v>
      </c>
      <c r="F316" s="12">
        <v>18014.599999999999</v>
      </c>
      <c r="G316" s="11">
        <v>1.1669699E-2</v>
      </c>
      <c r="H316" s="13">
        <v>1.17E-2</v>
      </c>
      <c r="J316" s="15"/>
      <c r="K316" s="11"/>
      <c r="L316" s="11"/>
      <c r="M316" s="11"/>
      <c r="N316" s="11"/>
    </row>
    <row r="317" spans="1:14" ht="15.75" customHeight="1">
      <c r="A317" s="11" t="s">
        <v>267</v>
      </c>
      <c r="B317" s="11">
        <v>808.65</v>
      </c>
      <c r="C317" s="11">
        <v>-9.7000000000000003E-3</v>
      </c>
      <c r="D317" s="13">
        <v>-9.7000000000000003E-3</v>
      </c>
      <c r="E317" s="11" t="s">
        <v>267</v>
      </c>
      <c r="F317" s="12">
        <v>17806.8</v>
      </c>
      <c r="G317" s="11">
        <v>-1.7683225E-2</v>
      </c>
      <c r="H317" s="13">
        <v>-1.77E-2</v>
      </c>
      <c r="J317" s="15"/>
      <c r="K317" s="11"/>
      <c r="L317" s="11"/>
      <c r="M317" s="11"/>
      <c r="N317" s="11"/>
    </row>
    <row r="318" spans="1:14" ht="15.75" customHeight="1">
      <c r="A318" s="11" t="s">
        <v>268</v>
      </c>
      <c r="B318" s="11">
        <v>816.6</v>
      </c>
      <c r="C318" s="11">
        <v>3.2000000000000002E-3</v>
      </c>
      <c r="D318" s="13">
        <v>3.2000000000000002E-3</v>
      </c>
      <c r="E318" s="11" t="s">
        <v>268</v>
      </c>
      <c r="F318" s="12">
        <v>18127.349999999999</v>
      </c>
      <c r="G318" s="11">
        <v>-3.942503E-3</v>
      </c>
      <c r="H318" s="13">
        <v>-3.8999999999999998E-3</v>
      </c>
      <c r="J318" s="15"/>
      <c r="K318" s="11"/>
      <c r="L318" s="11"/>
      <c r="M318" s="11"/>
      <c r="N318" s="11"/>
    </row>
    <row r="319" spans="1:14" ht="15.75" customHeight="1">
      <c r="A319" s="11" t="s">
        <v>269</v>
      </c>
      <c r="B319" s="11">
        <v>814</v>
      </c>
      <c r="C319" s="11">
        <v>-1.7999999999999999E-2</v>
      </c>
      <c r="D319" s="13">
        <v>-1.7999999999999999E-2</v>
      </c>
      <c r="E319" s="11" t="s">
        <v>269</v>
      </c>
      <c r="F319" s="12">
        <v>18199.099999999999</v>
      </c>
      <c r="G319" s="11">
        <v>-1.0127656000000001E-2</v>
      </c>
      <c r="H319" s="13">
        <v>-1.01E-2</v>
      </c>
      <c r="J319" s="15"/>
      <c r="K319" s="11"/>
      <c r="L319" s="11"/>
      <c r="M319" s="11"/>
      <c r="N319" s="11"/>
    </row>
    <row r="320" spans="1:14" ht="15.75" customHeight="1">
      <c r="A320" s="11" t="s">
        <v>270</v>
      </c>
      <c r="B320" s="11">
        <v>828.95</v>
      </c>
      <c r="C320" s="11">
        <v>-1.3599999999999999E-2</v>
      </c>
      <c r="D320" s="13">
        <v>-1.3599999999999999E-2</v>
      </c>
      <c r="E320" s="11" t="s">
        <v>270</v>
      </c>
      <c r="F320" s="12">
        <v>18385.3</v>
      </c>
      <c r="G320" s="11">
        <v>-1.9082050000000001E-3</v>
      </c>
      <c r="H320" s="13">
        <v>-1.9E-3</v>
      </c>
      <c r="J320" s="15"/>
      <c r="K320" s="11"/>
      <c r="L320" s="11"/>
      <c r="M320" s="11"/>
      <c r="N320" s="11"/>
    </row>
    <row r="321" spans="1:14" ht="15.75" customHeight="1">
      <c r="A321" s="11" t="s">
        <v>271</v>
      </c>
      <c r="B321" s="11">
        <v>840.4</v>
      </c>
      <c r="C321" s="11">
        <v>2.1499999999999998E-2</v>
      </c>
      <c r="D321" s="13">
        <v>2.1499999999999998E-2</v>
      </c>
      <c r="E321" s="11" t="s">
        <v>271</v>
      </c>
      <c r="F321" s="12">
        <v>18420.45</v>
      </c>
      <c r="G321" s="11">
        <v>8.2899989999999993E-3</v>
      </c>
      <c r="H321" s="13">
        <v>8.3000000000000001E-3</v>
      </c>
      <c r="J321" s="15"/>
      <c r="K321" s="11"/>
      <c r="L321" s="11"/>
      <c r="M321" s="11"/>
      <c r="N321" s="11"/>
    </row>
    <row r="322" spans="1:14" ht="15.75" customHeight="1">
      <c r="A322" s="11" t="s">
        <v>272</v>
      </c>
      <c r="B322" s="11">
        <v>822.75</v>
      </c>
      <c r="C322" s="11">
        <v>-4.4000000000000003E-3</v>
      </c>
      <c r="D322" s="13">
        <v>-4.4000000000000003E-3</v>
      </c>
      <c r="E322" s="11" t="s">
        <v>272</v>
      </c>
      <c r="F322" s="12">
        <v>18269</v>
      </c>
      <c r="G322" s="11">
        <v>-7.9229320000000006E-3</v>
      </c>
      <c r="H322" s="13">
        <v>-7.9000000000000008E-3</v>
      </c>
      <c r="J322" s="15"/>
      <c r="K322" s="11"/>
      <c r="L322" s="11"/>
      <c r="M322" s="11"/>
      <c r="N322" s="11"/>
    </row>
    <row r="323" spans="1:14" ht="15.75" customHeight="1">
      <c r="A323" s="11" t="s">
        <v>273</v>
      </c>
      <c r="B323" s="11">
        <v>826.35</v>
      </c>
      <c r="C323" s="11">
        <v>-3.3999999999999998E-3</v>
      </c>
      <c r="D323" s="13">
        <v>-3.3999999999999998E-3</v>
      </c>
      <c r="E323" s="11" t="s">
        <v>273</v>
      </c>
      <c r="F323" s="12">
        <v>18414.900000000001</v>
      </c>
      <c r="G323" s="11">
        <v>-1.3150914E-2</v>
      </c>
      <c r="H323" s="13">
        <v>-1.32E-2</v>
      </c>
      <c r="J323" s="15"/>
      <c r="K323" s="11"/>
      <c r="L323" s="11"/>
      <c r="M323" s="11"/>
      <c r="N323" s="11"/>
    </row>
    <row r="324" spans="1:14" ht="15.75" customHeight="1">
      <c r="A324" s="11" t="s">
        <v>274</v>
      </c>
      <c r="B324" s="11">
        <v>829.2</v>
      </c>
      <c r="C324" s="11">
        <v>-1.06E-2</v>
      </c>
      <c r="D324" s="13">
        <v>-1.06E-2</v>
      </c>
      <c r="E324" s="11" t="s">
        <v>274</v>
      </c>
      <c r="F324" s="12">
        <v>18660.3</v>
      </c>
      <c r="G324" s="11">
        <v>2.8106189999999999E-3</v>
      </c>
      <c r="H324" s="13">
        <v>2.8E-3</v>
      </c>
      <c r="J324" s="15"/>
      <c r="K324" s="11"/>
      <c r="L324" s="11"/>
      <c r="M324" s="11"/>
      <c r="N324" s="11"/>
    </row>
    <row r="325" spans="1:14" ht="15.75" customHeight="1">
      <c r="A325" s="11" t="s">
        <v>275</v>
      </c>
      <c r="B325" s="11">
        <v>838.05</v>
      </c>
      <c r="C325" s="11">
        <v>1.1599999999999999E-2</v>
      </c>
      <c r="D325" s="13">
        <v>1.1599999999999999E-2</v>
      </c>
      <c r="E325" s="11" t="s">
        <v>275</v>
      </c>
      <c r="F325" s="12">
        <v>18608</v>
      </c>
      <c r="G325" s="11">
        <v>5.9928150000000003E-3</v>
      </c>
      <c r="H325" s="13">
        <v>6.0000000000000001E-3</v>
      </c>
      <c r="J325" s="15"/>
      <c r="K325" s="11"/>
      <c r="L325" s="11"/>
      <c r="M325" s="11"/>
      <c r="N325" s="11"/>
    </row>
    <row r="326" spans="1:14" ht="15.75" customHeight="1">
      <c r="A326" s="40">
        <v>44907</v>
      </c>
      <c r="B326" s="11">
        <v>828.4</v>
      </c>
      <c r="C326" s="11">
        <v>-7.7999999999999996E-3</v>
      </c>
      <c r="D326" s="13">
        <v>-7.7999999999999996E-3</v>
      </c>
      <c r="E326" s="40">
        <v>44907</v>
      </c>
      <c r="F326" s="12">
        <v>18497.150000000001</v>
      </c>
      <c r="G326" s="31">
        <v>2.97352E-5</v>
      </c>
      <c r="H326" s="13">
        <v>0</v>
      </c>
      <c r="J326" s="15"/>
      <c r="K326" s="11"/>
      <c r="L326" s="11"/>
      <c r="M326" s="11"/>
      <c r="N326" s="11"/>
    </row>
    <row r="327" spans="1:14" ht="15.75" customHeight="1">
      <c r="A327" s="27">
        <v>44816</v>
      </c>
      <c r="B327" s="11">
        <v>834.9</v>
      </c>
      <c r="C327" s="11">
        <v>2.8E-3</v>
      </c>
      <c r="D327" s="13">
        <v>2.8E-3</v>
      </c>
      <c r="E327" s="27">
        <v>44816</v>
      </c>
      <c r="F327" s="12">
        <v>18496.599999999999</v>
      </c>
      <c r="G327" s="11">
        <v>-6.0587820000000004E-3</v>
      </c>
      <c r="H327" s="13">
        <v>-6.1000000000000004E-3</v>
      </c>
      <c r="J327" s="15"/>
      <c r="K327" s="11"/>
      <c r="L327" s="11"/>
      <c r="M327" s="11"/>
      <c r="N327" s="11"/>
    </row>
    <row r="328" spans="1:14" ht="15.75" customHeight="1">
      <c r="A328" s="27">
        <v>44785</v>
      </c>
      <c r="B328" s="11">
        <v>832.6</v>
      </c>
      <c r="C328" s="11">
        <v>-1.6999999999999999E-3</v>
      </c>
      <c r="D328" s="13">
        <v>-1.6999999999999999E-3</v>
      </c>
      <c r="E328" s="27">
        <v>44785</v>
      </c>
      <c r="F328" s="12">
        <v>18609.349999999999</v>
      </c>
      <c r="G328" s="11">
        <v>2.6319329999999999E-3</v>
      </c>
      <c r="H328" s="13">
        <v>2.5999999999999999E-3</v>
      </c>
      <c r="J328" s="15"/>
      <c r="K328" s="11"/>
      <c r="L328" s="11"/>
      <c r="M328" s="11"/>
      <c r="N328" s="11"/>
    </row>
    <row r="329" spans="1:14" ht="15.75" customHeight="1">
      <c r="A329" s="27">
        <v>44754</v>
      </c>
      <c r="B329" s="11">
        <v>834</v>
      </c>
      <c r="C329" s="11">
        <v>8.0000000000000004E-4</v>
      </c>
      <c r="D329" s="13">
        <v>8.0000000000000004E-4</v>
      </c>
      <c r="E329" s="27">
        <v>44754</v>
      </c>
      <c r="F329" s="12">
        <v>18560.5</v>
      </c>
      <c r="G329" s="11">
        <v>-4.411903E-3</v>
      </c>
      <c r="H329" s="13">
        <v>-4.4000000000000003E-3</v>
      </c>
      <c r="J329" s="15"/>
      <c r="K329" s="11"/>
      <c r="L329" s="11"/>
      <c r="M329" s="11"/>
      <c r="N329" s="11"/>
    </row>
    <row r="330" spans="1:14" ht="15.75" customHeight="1">
      <c r="A330" s="27">
        <v>44724</v>
      </c>
      <c r="B330" s="11">
        <v>833.35</v>
      </c>
      <c r="C330" s="11">
        <v>-1.2699999999999999E-2</v>
      </c>
      <c r="D330" s="13">
        <v>-1.2699999999999999E-2</v>
      </c>
      <c r="E330" s="27">
        <v>44724</v>
      </c>
      <c r="F330" s="12">
        <v>18642.75</v>
      </c>
      <c r="G330" s="11">
        <v>-3.117472E-3</v>
      </c>
      <c r="H330" s="13">
        <v>-3.0999999999999999E-3</v>
      </c>
      <c r="J330" s="15"/>
      <c r="K330" s="11"/>
      <c r="L330" s="11"/>
      <c r="M330" s="11"/>
      <c r="N330" s="11"/>
    </row>
    <row r="331" spans="1:14" ht="15.75" customHeight="1">
      <c r="A331" s="27">
        <v>44693</v>
      </c>
      <c r="B331" s="11">
        <v>844.1</v>
      </c>
      <c r="C331" s="11">
        <v>-5.4000000000000003E-3</v>
      </c>
      <c r="D331" s="13">
        <v>-5.4000000000000003E-3</v>
      </c>
      <c r="E331" s="27">
        <v>44693</v>
      </c>
      <c r="F331" s="12">
        <v>18701.05</v>
      </c>
      <c r="G331" s="11">
        <v>2.6476100000000002E-4</v>
      </c>
      <c r="H331" s="13">
        <v>2.9999999999999997E-4</v>
      </c>
      <c r="J331" s="15"/>
      <c r="K331" s="11"/>
      <c r="L331" s="11"/>
      <c r="M331" s="11"/>
      <c r="N331" s="11"/>
    </row>
    <row r="332" spans="1:14" ht="15.75" customHeight="1">
      <c r="A332" s="27">
        <v>44604</v>
      </c>
      <c r="B332" s="11">
        <v>848.65</v>
      </c>
      <c r="C332" s="11">
        <v>1E-4</v>
      </c>
      <c r="D332" s="13">
        <v>1E-4</v>
      </c>
      <c r="E332" s="27">
        <v>44604</v>
      </c>
      <c r="F332" s="12">
        <v>18696.099999999999</v>
      </c>
      <c r="G332" s="11">
        <v>-6.1873750000000002E-3</v>
      </c>
      <c r="H332" s="13">
        <v>-6.1999999999999998E-3</v>
      </c>
      <c r="J332" s="15"/>
      <c r="K332" s="11"/>
      <c r="L332" s="11"/>
      <c r="M332" s="11"/>
      <c r="N332" s="11"/>
    </row>
    <row r="333" spans="1:14" ht="15.75" customHeight="1">
      <c r="A333" s="27">
        <v>44573</v>
      </c>
      <c r="B333" s="11">
        <v>848.6</v>
      </c>
      <c r="C333" s="11">
        <v>-2.0000000000000001E-4</v>
      </c>
      <c r="D333" s="13">
        <v>-2.0000000000000001E-4</v>
      </c>
      <c r="E333" s="27">
        <v>44573</v>
      </c>
      <c r="F333" s="12">
        <v>18812.5</v>
      </c>
      <c r="G333" s="11">
        <v>2.8867139999999999E-3</v>
      </c>
      <c r="H333" s="13">
        <v>2.8999999999999998E-3</v>
      </c>
      <c r="J333" s="15"/>
      <c r="K333" s="11"/>
      <c r="L333" s="11"/>
      <c r="M333" s="11"/>
      <c r="N333" s="11"/>
    </row>
    <row r="334" spans="1:14" ht="15.75" customHeight="1">
      <c r="A334" s="11" t="s">
        <v>276</v>
      </c>
      <c r="B334" s="11">
        <v>848.75</v>
      </c>
      <c r="C334" s="11">
        <v>1.54E-2</v>
      </c>
      <c r="D334" s="13">
        <v>1.54E-2</v>
      </c>
      <c r="E334" s="11" t="s">
        <v>276</v>
      </c>
      <c r="F334" s="12">
        <v>18758.349999999999</v>
      </c>
      <c r="G334" s="11">
        <v>7.5356980000000004E-3</v>
      </c>
      <c r="H334" s="13">
        <v>7.4999999999999997E-3</v>
      </c>
      <c r="J334" s="15"/>
      <c r="K334" s="11"/>
      <c r="L334" s="11"/>
      <c r="M334" s="11"/>
      <c r="N334" s="11"/>
    </row>
    <row r="335" spans="1:14" ht="15.75" customHeight="1">
      <c r="A335" s="11" t="s">
        <v>277</v>
      </c>
      <c r="B335" s="11">
        <v>835.85</v>
      </c>
      <c r="C335" s="11">
        <v>-1.9E-3</v>
      </c>
      <c r="D335" s="13">
        <v>-1.9E-3</v>
      </c>
      <c r="E335" s="11" t="s">
        <v>277</v>
      </c>
      <c r="F335" s="12">
        <v>18618.05</v>
      </c>
      <c r="G335" s="11">
        <v>2.9790839999999999E-3</v>
      </c>
      <c r="H335" s="13">
        <v>3.0000000000000001E-3</v>
      </c>
      <c r="J335" s="15"/>
      <c r="K335" s="11"/>
      <c r="L335" s="11"/>
      <c r="M335" s="11"/>
      <c r="N335" s="11"/>
    </row>
    <row r="336" spans="1:14" ht="15.75" customHeight="1">
      <c r="A336" s="11" t="s">
        <v>278</v>
      </c>
      <c r="B336" s="11">
        <v>837.4</v>
      </c>
      <c r="C336" s="11">
        <v>-1.12E-2</v>
      </c>
      <c r="D336" s="13">
        <v>-1.12E-2</v>
      </c>
      <c r="E336" s="11" t="s">
        <v>278</v>
      </c>
      <c r="F336" s="12">
        <v>18562.75</v>
      </c>
      <c r="G336" s="11">
        <v>2.7008409999999998E-3</v>
      </c>
      <c r="H336" s="13">
        <v>2.7000000000000001E-3</v>
      </c>
      <c r="J336" s="15"/>
      <c r="K336" s="11"/>
      <c r="L336" s="11"/>
      <c r="M336" s="11"/>
      <c r="N336" s="11"/>
    </row>
    <row r="337" spans="1:14" ht="15.75" customHeight="1">
      <c r="A337" s="11" t="s">
        <v>279</v>
      </c>
      <c r="B337" s="11">
        <v>846.85</v>
      </c>
      <c r="C337" s="11">
        <v>-1.8E-3</v>
      </c>
      <c r="D337" s="13">
        <v>-1.8E-3</v>
      </c>
      <c r="E337" s="11" t="s">
        <v>279</v>
      </c>
      <c r="F337" s="12">
        <v>18512.75</v>
      </c>
      <c r="G337" s="11">
        <v>1.549981E-3</v>
      </c>
      <c r="H337" s="13">
        <v>1.6000000000000001E-3</v>
      </c>
      <c r="J337" s="15"/>
      <c r="K337" s="11"/>
      <c r="L337" s="11"/>
      <c r="M337" s="11"/>
      <c r="N337" s="11"/>
    </row>
    <row r="338" spans="1:14" ht="15.75" customHeight="1">
      <c r="A338" s="11" t="s">
        <v>280</v>
      </c>
      <c r="B338" s="11">
        <v>848.35</v>
      </c>
      <c r="C338" s="11">
        <v>6.0000000000000001E-3</v>
      </c>
      <c r="D338" s="13">
        <v>6.0000000000000001E-3</v>
      </c>
      <c r="E338" s="11" t="s">
        <v>280</v>
      </c>
      <c r="F338" s="12">
        <v>18484.099999999999</v>
      </c>
      <c r="G338" s="11">
        <v>1.1870970999999999E-2</v>
      </c>
      <c r="H338" s="13">
        <v>1.1900000000000001E-2</v>
      </c>
      <c r="J338" s="15"/>
      <c r="K338" s="11"/>
      <c r="L338" s="11"/>
      <c r="M338" s="11"/>
      <c r="N338" s="11"/>
    </row>
    <row r="339" spans="1:14" ht="15.75" customHeight="1">
      <c r="A339" s="11" t="s">
        <v>281</v>
      </c>
      <c r="B339" s="11">
        <v>843.25</v>
      </c>
      <c r="C339" s="11">
        <v>-5.1000000000000004E-3</v>
      </c>
      <c r="D339" s="13">
        <v>-5.1000000000000004E-3</v>
      </c>
      <c r="E339" s="11" t="s">
        <v>281</v>
      </c>
      <c r="F339" s="12">
        <v>18267.25</v>
      </c>
      <c r="G339" s="11">
        <v>1.2634149999999999E-3</v>
      </c>
      <c r="H339" s="13">
        <v>1.2999999999999999E-3</v>
      </c>
      <c r="J339" s="15"/>
      <c r="K339" s="11"/>
      <c r="L339" s="11"/>
      <c r="M339" s="11"/>
      <c r="N339" s="11"/>
    </row>
    <row r="340" spans="1:14" ht="15.75" customHeight="1">
      <c r="A340" s="11" t="s">
        <v>282</v>
      </c>
      <c r="B340" s="11">
        <v>847.6</v>
      </c>
      <c r="C340" s="11">
        <v>-4.1999999999999997E-3</v>
      </c>
      <c r="D340" s="13">
        <v>-4.1999999999999997E-3</v>
      </c>
      <c r="E340" s="11" t="s">
        <v>282</v>
      </c>
      <c r="F340" s="12">
        <v>18244.2</v>
      </c>
      <c r="G340" s="11">
        <v>4.6393299999999997E-3</v>
      </c>
      <c r="H340" s="13">
        <v>4.5999999999999999E-3</v>
      </c>
      <c r="J340" s="15"/>
      <c r="K340" s="11"/>
      <c r="L340" s="11"/>
      <c r="M340" s="11"/>
      <c r="N340" s="11"/>
    </row>
    <row r="341" spans="1:14" ht="15.75" customHeight="1">
      <c r="A341" s="11" t="s">
        <v>283</v>
      </c>
      <c r="B341" s="11">
        <v>851.2</v>
      </c>
      <c r="C341" s="11">
        <v>1.66E-2</v>
      </c>
      <c r="D341" s="13">
        <v>1.66E-2</v>
      </c>
      <c r="E341" s="11" t="s">
        <v>283</v>
      </c>
      <c r="F341" s="12">
        <v>18159.95</v>
      </c>
      <c r="G341" s="11">
        <v>-8.0676659999999994E-3</v>
      </c>
      <c r="H341" s="13">
        <v>-8.0999999999999996E-3</v>
      </c>
      <c r="J341" s="15"/>
      <c r="K341" s="11"/>
      <c r="L341" s="11"/>
      <c r="M341" s="11"/>
      <c r="N341" s="11"/>
    </row>
    <row r="342" spans="1:14" ht="15.75" customHeight="1">
      <c r="A342" s="11" t="s">
        <v>284</v>
      </c>
      <c r="B342" s="11">
        <v>837.3</v>
      </c>
      <c r="C342" s="11">
        <v>-1.0500000000000001E-2</v>
      </c>
      <c r="D342" s="13">
        <v>-1.0500000000000001E-2</v>
      </c>
      <c r="E342" s="11" t="s">
        <v>284</v>
      </c>
      <c r="F342" s="12">
        <v>18307.650000000001</v>
      </c>
      <c r="G342" s="11">
        <v>-1.9761340000000001E-3</v>
      </c>
      <c r="H342" s="13">
        <v>-2E-3</v>
      </c>
      <c r="J342" s="15"/>
      <c r="K342" s="11"/>
      <c r="L342" s="11"/>
      <c r="M342" s="11"/>
      <c r="N342" s="11"/>
    </row>
    <row r="343" spans="1:14" ht="15.75" customHeight="1">
      <c r="A343" s="11" t="s">
        <v>285</v>
      </c>
      <c r="B343" s="11">
        <v>846.15</v>
      </c>
      <c r="C343" s="11">
        <v>5.8999999999999999E-3</v>
      </c>
      <c r="D343" s="13">
        <v>5.8999999999999999E-3</v>
      </c>
      <c r="E343" s="11" t="s">
        <v>285</v>
      </c>
      <c r="F343" s="12">
        <v>18343.900000000001</v>
      </c>
      <c r="G343" s="11">
        <v>-3.571496E-3</v>
      </c>
      <c r="H343" s="13">
        <v>-3.5999999999999999E-3</v>
      </c>
      <c r="J343" s="15"/>
      <c r="K343" s="11"/>
      <c r="L343" s="11"/>
      <c r="M343" s="11"/>
      <c r="N343" s="11"/>
    </row>
    <row r="344" spans="1:14" ht="15.75" customHeight="1">
      <c r="A344" s="11" t="s">
        <v>286</v>
      </c>
      <c r="B344" s="11">
        <v>841.2</v>
      </c>
      <c r="C344" s="11">
        <v>7.1000000000000004E-3</v>
      </c>
      <c r="D344" s="13">
        <v>7.1000000000000004E-3</v>
      </c>
      <c r="E344" s="11" t="s">
        <v>286</v>
      </c>
      <c r="F344" s="12">
        <v>18409.650000000001</v>
      </c>
      <c r="G344" s="11">
        <v>3.3961100000000003E-4</v>
      </c>
      <c r="H344" s="13">
        <v>2.9999999999999997E-4</v>
      </c>
      <c r="J344" s="15"/>
      <c r="K344" s="11"/>
      <c r="L344" s="11"/>
      <c r="M344" s="11"/>
      <c r="N344" s="11"/>
    </row>
    <row r="345" spans="1:14" ht="15.75" customHeight="1">
      <c r="A345" s="11" t="s">
        <v>287</v>
      </c>
      <c r="B345" s="11">
        <v>835.25</v>
      </c>
      <c r="C345" s="11">
        <v>1.6199999999999999E-2</v>
      </c>
      <c r="D345" s="13">
        <v>1.6199999999999999E-2</v>
      </c>
      <c r="E345" s="11" t="s">
        <v>287</v>
      </c>
      <c r="F345" s="12">
        <v>18403.400000000001</v>
      </c>
      <c r="G345" s="11">
        <v>4.050924E-3</v>
      </c>
      <c r="H345" s="13">
        <v>4.1000000000000003E-3</v>
      </c>
      <c r="J345" s="15"/>
      <c r="K345" s="11"/>
      <c r="L345" s="11"/>
      <c r="M345" s="11"/>
      <c r="N345" s="11"/>
    </row>
    <row r="346" spans="1:14" ht="15.75" customHeight="1">
      <c r="A346" s="11" t="s">
        <v>288</v>
      </c>
      <c r="B346" s="11">
        <v>821.9</v>
      </c>
      <c r="C346" s="11">
        <v>-6.0000000000000001E-3</v>
      </c>
      <c r="D346" s="13">
        <v>-6.0000000000000001E-3</v>
      </c>
      <c r="E346" s="11" t="s">
        <v>288</v>
      </c>
      <c r="F346" s="12">
        <v>18329.150000000001</v>
      </c>
      <c r="G346" s="11">
        <v>-1.1199090000000001E-3</v>
      </c>
      <c r="H346" s="13">
        <v>-1.1000000000000001E-3</v>
      </c>
      <c r="J346" s="15"/>
      <c r="K346" s="11"/>
      <c r="L346" s="11"/>
      <c r="M346" s="11"/>
      <c r="N346" s="11"/>
    </row>
    <row r="347" spans="1:14" ht="15.75" customHeight="1">
      <c r="A347" s="40">
        <v>44876</v>
      </c>
      <c r="B347" s="11">
        <v>826.9</v>
      </c>
      <c r="C347" s="11">
        <v>1.4E-3</v>
      </c>
      <c r="D347" s="13">
        <v>1.4E-3</v>
      </c>
      <c r="E347" s="40">
        <v>44876</v>
      </c>
      <c r="F347" s="12">
        <v>18349.7</v>
      </c>
      <c r="G347" s="11">
        <v>1.7833172000000001E-2</v>
      </c>
      <c r="H347" s="13">
        <v>1.78E-2</v>
      </c>
      <c r="J347" s="15"/>
      <c r="K347" s="11"/>
      <c r="L347" s="11"/>
      <c r="M347" s="11"/>
      <c r="N347" s="11"/>
    </row>
    <row r="348" spans="1:14" ht="15.75" customHeight="1">
      <c r="A348" s="40">
        <v>44845</v>
      </c>
      <c r="B348" s="11">
        <v>825.75</v>
      </c>
      <c r="C348" s="11">
        <v>8.2000000000000007E-3</v>
      </c>
      <c r="D348" s="13">
        <v>8.2000000000000007E-3</v>
      </c>
      <c r="E348" s="40">
        <v>44845</v>
      </c>
      <c r="F348" s="12">
        <v>18028.2</v>
      </c>
      <c r="G348" s="11">
        <v>-7.0936829999999999E-3</v>
      </c>
      <c r="H348" s="13">
        <v>-7.1000000000000004E-3</v>
      </c>
      <c r="J348" s="15"/>
      <c r="K348" s="11"/>
      <c r="L348" s="11"/>
      <c r="M348" s="11"/>
      <c r="N348" s="11"/>
    </row>
    <row r="349" spans="1:14" ht="15.75" customHeight="1">
      <c r="A349" s="27">
        <v>44815</v>
      </c>
      <c r="B349" s="11">
        <v>819.05</v>
      </c>
      <c r="C349" s="11">
        <v>-4.4000000000000003E-3</v>
      </c>
      <c r="D349" s="13">
        <v>-4.4000000000000003E-3</v>
      </c>
      <c r="E349" s="27">
        <v>44815</v>
      </c>
      <c r="F349" s="12">
        <v>18157</v>
      </c>
      <c r="G349" s="11">
        <v>-2.5160959999999998E-3</v>
      </c>
      <c r="H349" s="13">
        <v>-2.5000000000000001E-3</v>
      </c>
      <c r="J349" s="15"/>
      <c r="K349" s="11"/>
      <c r="L349" s="11"/>
      <c r="M349" s="11"/>
      <c r="N349" s="11"/>
    </row>
    <row r="350" spans="1:14" ht="15.75" customHeight="1">
      <c r="A350" s="27">
        <v>44753</v>
      </c>
      <c r="B350" s="11">
        <v>822.7</v>
      </c>
      <c r="C350" s="11">
        <v>7.7000000000000002E-3</v>
      </c>
      <c r="D350" s="13">
        <v>7.7000000000000002E-3</v>
      </c>
      <c r="E350" s="27">
        <v>44753</v>
      </c>
      <c r="F350" s="12">
        <v>18202.8</v>
      </c>
      <c r="G350" s="11">
        <v>4.7275650000000004E-3</v>
      </c>
      <c r="H350" s="13">
        <v>4.7000000000000002E-3</v>
      </c>
      <c r="J350" s="15"/>
      <c r="K350" s="11"/>
      <c r="L350" s="11"/>
      <c r="M350" s="11"/>
      <c r="N350" s="11"/>
    </row>
    <row r="351" spans="1:14" ht="15.75" customHeight="1">
      <c r="A351" s="27">
        <v>44662</v>
      </c>
      <c r="B351" s="11">
        <v>816.4</v>
      </c>
      <c r="C351" s="11">
        <v>-2.7000000000000001E-3</v>
      </c>
      <c r="D351" s="13">
        <v>-2.7000000000000001E-3</v>
      </c>
      <c r="E351" s="27">
        <v>44662</v>
      </c>
      <c r="F351" s="12">
        <v>18117.150000000001</v>
      </c>
      <c r="G351" s="11">
        <v>3.5701029999999998E-3</v>
      </c>
      <c r="H351" s="13">
        <v>3.5999999999999999E-3</v>
      </c>
      <c r="J351" s="15"/>
      <c r="K351" s="11"/>
      <c r="L351" s="11"/>
      <c r="M351" s="11"/>
      <c r="N351" s="11"/>
    </row>
    <row r="352" spans="1:14" ht="15.75" customHeight="1">
      <c r="A352" s="27">
        <v>44631</v>
      </c>
      <c r="B352" s="11">
        <v>818.65</v>
      </c>
      <c r="C352" s="11">
        <v>1.09E-2</v>
      </c>
      <c r="D352" s="13">
        <v>1.09E-2</v>
      </c>
      <c r="E352" s="27">
        <v>44631</v>
      </c>
      <c r="F352" s="12">
        <v>18052.7</v>
      </c>
      <c r="G352" s="11">
        <v>-1.667326E-3</v>
      </c>
      <c r="H352" s="13">
        <v>-1.6999999999999999E-3</v>
      </c>
      <c r="J352" s="15"/>
      <c r="K352" s="11"/>
      <c r="L352" s="11"/>
      <c r="M352" s="11"/>
      <c r="N352" s="11"/>
    </row>
    <row r="353" spans="1:14" ht="15.75" customHeight="1">
      <c r="A353" s="27">
        <v>44603</v>
      </c>
      <c r="B353" s="11">
        <v>809.85</v>
      </c>
      <c r="C353" s="11">
        <v>-3.0800000000000001E-2</v>
      </c>
      <c r="D353" s="13">
        <v>-3.0800000000000001E-2</v>
      </c>
      <c r="E353" s="27">
        <v>44603</v>
      </c>
      <c r="F353" s="12">
        <v>18082.849999999999</v>
      </c>
      <c r="G353" s="11">
        <v>-3.4471549999999999E-3</v>
      </c>
      <c r="H353" s="13">
        <v>-3.3999999999999998E-3</v>
      </c>
      <c r="J353" s="15"/>
      <c r="K353" s="11"/>
      <c r="L353" s="11"/>
      <c r="M353" s="11"/>
      <c r="N353" s="11"/>
    </row>
    <row r="354" spans="1:14" ht="15.75" customHeight="1">
      <c r="A354" s="27">
        <v>44572</v>
      </c>
      <c r="B354" s="11">
        <v>835.55</v>
      </c>
      <c r="C354" s="11">
        <v>4.3E-3</v>
      </c>
      <c r="D354" s="13">
        <v>4.3E-3</v>
      </c>
      <c r="E354" s="27">
        <v>44572</v>
      </c>
      <c r="F354" s="12">
        <v>18145.400000000001</v>
      </c>
      <c r="G354" s="11">
        <v>7.3949879999999999E-3</v>
      </c>
      <c r="H354" s="13">
        <v>7.4000000000000003E-3</v>
      </c>
      <c r="J354" s="15"/>
      <c r="K354" s="11"/>
      <c r="L354" s="11"/>
      <c r="M354" s="11"/>
      <c r="N354" s="11"/>
    </row>
    <row r="355" spans="1:14" ht="15.75" customHeight="1">
      <c r="A355" s="11" t="s">
        <v>289</v>
      </c>
      <c r="B355" s="11">
        <v>832</v>
      </c>
      <c r="C355" s="11">
        <v>1.8499999999999999E-2</v>
      </c>
      <c r="D355" s="13">
        <v>1.8499999999999999E-2</v>
      </c>
      <c r="E355" s="11" t="s">
        <v>289</v>
      </c>
      <c r="F355" s="12">
        <v>18012.2</v>
      </c>
      <c r="G355" s="11">
        <v>1.2672319E-2</v>
      </c>
      <c r="H355" s="13">
        <v>1.2699999999999999E-2</v>
      </c>
      <c r="J355" s="15"/>
      <c r="K355" s="11"/>
      <c r="L355" s="11"/>
      <c r="M355" s="11"/>
      <c r="N355" s="11"/>
    </row>
    <row r="356" spans="1:14" ht="15.75" customHeight="1">
      <c r="A356" s="11" t="s">
        <v>290</v>
      </c>
      <c r="B356" s="11">
        <v>816.85</v>
      </c>
      <c r="C356" s="11">
        <v>-2.9999999999999997E-4</v>
      </c>
      <c r="D356" s="13">
        <v>-2.9999999999999997E-4</v>
      </c>
      <c r="E356" s="11" t="s">
        <v>290</v>
      </c>
      <c r="F356" s="12">
        <v>17786.8</v>
      </c>
      <c r="G356" s="11">
        <v>2.8105169999999998E-3</v>
      </c>
      <c r="H356" s="13">
        <v>2.8E-3</v>
      </c>
      <c r="J356" s="15"/>
      <c r="K356" s="11"/>
      <c r="L356" s="11"/>
      <c r="M356" s="11"/>
      <c r="N356" s="11"/>
    </row>
    <row r="357" spans="1:14" ht="15.75" customHeight="1">
      <c r="A357" s="11" t="s">
        <v>291</v>
      </c>
      <c r="B357" s="11">
        <v>817.1</v>
      </c>
      <c r="C357" s="11">
        <v>1.84E-2</v>
      </c>
      <c r="D357" s="13">
        <v>1.84E-2</v>
      </c>
      <c r="E357" s="11" t="s">
        <v>291</v>
      </c>
      <c r="F357" s="12">
        <v>17736.95</v>
      </c>
      <c r="G357" s="11">
        <v>4.56493E-3</v>
      </c>
      <c r="H357" s="13">
        <v>4.5999999999999999E-3</v>
      </c>
      <c r="J357" s="15"/>
      <c r="K357" s="11"/>
      <c r="L357" s="11"/>
      <c r="M357" s="11"/>
      <c r="N357" s="11"/>
    </row>
    <row r="358" spans="1:14" ht="15.75" customHeight="1">
      <c r="A358" s="11" t="s">
        <v>292</v>
      </c>
      <c r="B358" s="11">
        <v>802.3</v>
      </c>
      <c r="C358" s="11">
        <v>2.0000000000000001E-4</v>
      </c>
      <c r="D358" s="13">
        <v>2.0000000000000001E-4</v>
      </c>
      <c r="E358" s="11" t="s">
        <v>292</v>
      </c>
      <c r="F358" s="12">
        <v>17656.349999999999</v>
      </c>
      <c r="G358" s="11">
        <v>-4.1961000000000004E-3</v>
      </c>
      <c r="H358" s="13">
        <v>-4.1999999999999997E-3</v>
      </c>
      <c r="J358" s="15"/>
      <c r="K358" s="11"/>
      <c r="L358" s="11"/>
      <c r="M358" s="11"/>
      <c r="N358" s="11"/>
    </row>
    <row r="359" spans="1:14" ht="15.75" customHeight="1">
      <c r="A359" s="11" t="s">
        <v>293</v>
      </c>
      <c r="B359" s="11">
        <v>802.1</v>
      </c>
      <c r="C359" s="11">
        <v>5.7999999999999996E-3</v>
      </c>
      <c r="D359" s="13">
        <v>5.7999999999999996E-3</v>
      </c>
      <c r="E359" s="11" t="s">
        <v>293</v>
      </c>
      <c r="F359" s="12">
        <v>17730.75</v>
      </c>
      <c r="G359" s="11">
        <v>8.7874010000000002E-3</v>
      </c>
      <c r="H359" s="13">
        <v>8.8000000000000005E-3</v>
      </c>
      <c r="J359" s="15"/>
      <c r="K359" s="11"/>
      <c r="L359" s="11"/>
      <c r="M359" s="11"/>
      <c r="N359" s="11"/>
    </row>
    <row r="360" spans="1:14" ht="15.75" customHeight="1">
      <c r="A360" s="11" t="s">
        <v>294</v>
      </c>
      <c r="B360" s="11">
        <v>797.45</v>
      </c>
      <c r="C360" s="11">
        <v>5.7000000000000002E-3</v>
      </c>
      <c r="D360" s="13">
        <v>5.7000000000000002E-3</v>
      </c>
      <c r="E360" s="11" t="s">
        <v>294</v>
      </c>
      <c r="F360" s="12">
        <v>17576.3</v>
      </c>
      <c r="G360" s="11">
        <v>7.0314499999999996E-4</v>
      </c>
      <c r="H360" s="13">
        <v>6.9999999999999999E-4</v>
      </c>
      <c r="J360" s="15"/>
      <c r="K360" s="11"/>
      <c r="L360" s="11"/>
      <c r="M360" s="11"/>
      <c r="N360" s="11"/>
    </row>
    <row r="361" spans="1:14" ht="15.75" customHeight="1">
      <c r="A361" s="11" t="s">
        <v>295</v>
      </c>
      <c r="B361" s="11">
        <v>792.9</v>
      </c>
      <c r="C361" s="11">
        <v>1.21E-2</v>
      </c>
      <c r="D361" s="13">
        <v>1.21E-2</v>
      </c>
      <c r="E361" s="11" t="s">
        <v>295</v>
      </c>
      <c r="F361" s="12">
        <v>17563.95</v>
      </c>
      <c r="G361" s="11">
        <v>2.9522189999999999E-3</v>
      </c>
      <c r="H361" s="13">
        <v>3.0000000000000001E-3</v>
      </c>
      <c r="J361" s="15"/>
      <c r="K361" s="11"/>
      <c r="L361" s="11"/>
      <c r="M361" s="11"/>
      <c r="N361" s="11"/>
    </row>
    <row r="362" spans="1:14" ht="15.75" customHeight="1">
      <c r="A362" s="11" t="s">
        <v>296</v>
      </c>
      <c r="B362" s="11">
        <v>783.4</v>
      </c>
      <c r="C362" s="11">
        <v>2.9999999999999997E-4</v>
      </c>
      <c r="D362" s="13">
        <v>2.9999999999999997E-4</v>
      </c>
      <c r="E362" s="11" t="s">
        <v>296</v>
      </c>
      <c r="F362" s="12">
        <v>17512.25</v>
      </c>
      <c r="G362" s="11">
        <v>1.446793E-3</v>
      </c>
      <c r="H362" s="13">
        <v>1.4E-3</v>
      </c>
      <c r="J362" s="15"/>
      <c r="K362" s="11"/>
      <c r="L362" s="11"/>
      <c r="M362" s="11"/>
      <c r="N362" s="11"/>
    </row>
    <row r="363" spans="1:14" ht="15.75" customHeight="1">
      <c r="A363" s="11" t="s">
        <v>297</v>
      </c>
      <c r="B363" s="11">
        <v>783.15</v>
      </c>
      <c r="C363" s="11">
        <v>2.24E-2</v>
      </c>
      <c r="D363" s="13">
        <v>2.24E-2</v>
      </c>
      <c r="E363" s="11" t="s">
        <v>297</v>
      </c>
      <c r="F363" s="12">
        <v>17486.95</v>
      </c>
      <c r="G363" s="11">
        <v>1.0117377E-2</v>
      </c>
      <c r="H363" s="13">
        <v>1.01E-2</v>
      </c>
      <c r="J363" s="15"/>
      <c r="K363" s="11"/>
      <c r="L363" s="11"/>
      <c r="M363" s="11"/>
      <c r="N363" s="11"/>
    </row>
    <row r="364" spans="1:14" ht="15.75" customHeight="1">
      <c r="A364" s="11" t="s">
        <v>298</v>
      </c>
      <c r="B364" s="11">
        <v>766</v>
      </c>
      <c r="C364" s="11">
        <v>1E-4</v>
      </c>
      <c r="D364" s="13">
        <v>1E-4</v>
      </c>
      <c r="E364" s="11" t="s">
        <v>298</v>
      </c>
      <c r="F364" s="12">
        <v>17311.8</v>
      </c>
      <c r="G364" s="11">
        <v>7.3374959999999998E-3</v>
      </c>
      <c r="H364" s="13">
        <v>7.3000000000000001E-3</v>
      </c>
      <c r="J364" s="15"/>
      <c r="K364" s="11"/>
      <c r="L364" s="11"/>
      <c r="M364" s="11"/>
      <c r="N364" s="11"/>
    </row>
    <row r="365" spans="1:14" ht="15.75" customHeight="1">
      <c r="A365" s="11" t="s">
        <v>299</v>
      </c>
      <c r="B365" s="11">
        <v>765.95</v>
      </c>
      <c r="C365" s="11">
        <v>-3.8E-3</v>
      </c>
      <c r="D365" s="13">
        <v>-3.8E-3</v>
      </c>
      <c r="E365" s="11" t="s">
        <v>299</v>
      </c>
      <c r="F365" s="12">
        <v>17185.7</v>
      </c>
      <c r="G365" s="11">
        <v>1.0070911E-2</v>
      </c>
      <c r="H365" s="13">
        <v>1.01E-2</v>
      </c>
      <c r="J365" s="15"/>
      <c r="K365" s="11"/>
      <c r="L365" s="11"/>
      <c r="M365" s="11"/>
      <c r="N365" s="11"/>
    </row>
    <row r="366" spans="1:14" ht="15.75" customHeight="1">
      <c r="A366" s="11" t="s">
        <v>300</v>
      </c>
      <c r="B366" s="11">
        <v>768.9</v>
      </c>
      <c r="C366" s="11">
        <v>-8.6E-3</v>
      </c>
      <c r="D366" s="13">
        <v>-8.6E-3</v>
      </c>
      <c r="E366" s="11" t="s">
        <v>300</v>
      </c>
      <c r="F366" s="12">
        <v>17014.349999999999</v>
      </c>
      <c r="G366" s="11">
        <v>-6.3800840000000003E-3</v>
      </c>
      <c r="H366" s="13">
        <v>-6.4000000000000003E-3</v>
      </c>
      <c r="J366" s="15"/>
      <c r="K366" s="11"/>
      <c r="L366" s="11"/>
      <c r="M366" s="11"/>
      <c r="N366" s="11"/>
    </row>
    <row r="367" spans="1:14" ht="15.75" customHeight="1">
      <c r="A367" s="40">
        <v>44905</v>
      </c>
      <c r="B367" s="11">
        <v>775.55</v>
      </c>
      <c r="C367" s="11">
        <v>-6.1000000000000004E-3</v>
      </c>
      <c r="D367" s="13">
        <v>-6.1000000000000004E-3</v>
      </c>
      <c r="E367" s="40">
        <v>44905</v>
      </c>
      <c r="F367" s="12">
        <v>17123.599999999999</v>
      </c>
      <c r="G367" s="11">
        <v>8.2462149999999994E-3</v>
      </c>
      <c r="H367" s="13">
        <v>8.2000000000000007E-3</v>
      </c>
      <c r="J367" s="15"/>
      <c r="K367" s="11"/>
      <c r="L367" s="11"/>
      <c r="M367" s="11"/>
      <c r="N367" s="11"/>
    </row>
    <row r="368" spans="1:14" ht="15.75" customHeight="1">
      <c r="A368" s="40">
        <v>44875</v>
      </c>
      <c r="B368" s="11">
        <v>780.3</v>
      </c>
      <c r="C368" s="11">
        <v>-1.52E-2</v>
      </c>
      <c r="D368" s="13">
        <v>-1.52E-2</v>
      </c>
      <c r="E368" s="40">
        <v>44875</v>
      </c>
      <c r="F368" s="12">
        <v>16983.55</v>
      </c>
      <c r="G368" s="11">
        <v>-1.4932429000000001E-2</v>
      </c>
      <c r="H368" s="13">
        <v>-1.49E-2</v>
      </c>
      <c r="J368" s="15"/>
      <c r="K368" s="11"/>
      <c r="L368" s="11"/>
      <c r="M368" s="11"/>
      <c r="N368" s="11"/>
    </row>
    <row r="369" spans="1:14" ht="15.75" customHeight="1">
      <c r="A369" s="40">
        <v>44844</v>
      </c>
      <c r="B369" s="11">
        <v>792.35</v>
      </c>
      <c r="C369" s="11">
        <v>-8.9999999999999998E-4</v>
      </c>
      <c r="D369" s="13">
        <v>-8.9999999999999998E-4</v>
      </c>
      <c r="E369" s="40">
        <v>44844</v>
      </c>
      <c r="F369" s="12">
        <v>17241</v>
      </c>
      <c r="G369" s="11">
        <v>-4.2536229999999998E-3</v>
      </c>
      <c r="H369" s="13">
        <v>-4.3E-3</v>
      </c>
      <c r="J369" s="15"/>
      <c r="K369" s="11"/>
      <c r="L369" s="11"/>
      <c r="M369" s="11"/>
      <c r="N369" s="11"/>
    </row>
    <row r="370" spans="1:14" ht="15.75" customHeight="1">
      <c r="A370" s="27">
        <v>44752</v>
      </c>
      <c r="B370" s="11">
        <v>793.1</v>
      </c>
      <c r="C370" s="11">
        <v>5.7000000000000002E-3</v>
      </c>
      <c r="D370" s="13">
        <v>5.7000000000000002E-3</v>
      </c>
      <c r="E370" s="27">
        <v>44752</v>
      </c>
      <c r="F370" s="12">
        <v>17314.650000000001</v>
      </c>
      <c r="G370" s="11">
        <v>-9.8951099999999999E-4</v>
      </c>
      <c r="H370" s="13">
        <v>-1E-3</v>
      </c>
      <c r="J370" s="15"/>
      <c r="K370" s="11"/>
      <c r="L370" s="11"/>
      <c r="M370" s="11"/>
      <c r="N370" s="11"/>
    </row>
    <row r="371" spans="1:14" ht="15.75" customHeight="1">
      <c r="A371" s="27">
        <v>44722</v>
      </c>
      <c r="B371" s="11">
        <v>788.6</v>
      </c>
      <c r="C371" s="11">
        <v>-2.4899999999999999E-2</v>
      </c>
      <c r="D371" s="13">
        <v>-2.4899999999999999E-2</v>
      </c>
      <c r="E371" s="27">
        <v>44722</v>
      </c>
      <c r="F371" s="12">
        <v>17331.8</v>
      </c>
      <c r="G371" s="11">
        <v>3.328644E-3</v>
      </c>
      <c r="H371" s="13">
        <v>3.3E-3</v>
      </c>
      <c r="J371" s="15"/>
      <c r="K371" s="11"/>
      <c r="L371" s="11"/>
      <c r="M371" s="11"/>
      <c r="N371" s="11"/>
    </row>
    <row r="372" spans="1:14" ht="15.75" customHeight="1">
      <c r="A372" s="27">
        <v>44661</v>
      </c>
      <c r="B372" s="11">
        <v>808.7</v>
      </c>
      <c r="C372" s="11">
        <v>6.7000000000000002E-3</v>
      </c>
      <c r="D372" s="13">
        <v>6.7000000000000002E-3</v>
      </c>
      <c r="E372" s="27">
        <v>44661</v>
      </c>
      <c r="F372" s="12">
        <v>17274.3</v>
      </c>
      <c r="G372" s="11">
        <v>2.2913600999999999E-2</v>
      </c>
      <c r="H372" s="13">
        <v>2.29E-2</v>
      </c>
      <c r="J372" s="15"/>
      <c r="K372" s="11"/>
      <c r="L372" s="11"/>
      <c r="M372" s="11"/>
      <c r="N372" s="11"/>
    </row>
    <row r="373" spans="1:14" ht="15.75" customHeight="1">
      <c r="A373" s="27">
        <v>44630</v>
      </c>
      <c r="B373" s="11">
        <v>803.35</v>
      </c>
      <c r="C373" s="11">
        <v>4.3E-3</v>
      </c>
      <c r="D373" s="13">
        <v>4.3E-3</v>
      </c>
      <c r="E373" s="27">
        <v>44630</v>
      </c>
      <c r="F373" s="12">
        <v>16887.349999999999</v>
      </c>
      <c r="G373" s="11">
        <v>-1.2109264E-2</v>
      </c>
      <c r="H373" s="13">
        <v>-1.21E-2</v>
      </c>
      <c r="J373" s="15"/>
      <c r="K373" s="11"/>
      <c r="L373" s="11"/>
      <c r="M373" s="11"/>
      <c r="N373" s="11"/>
    </row>
    <row r="374" spans="1:14" ht="15.75" customHeight="1">
      <c r="A374" s="11" t="s">
        <v>301</v>
      </c>
      <c r="B374" s="11">
        <v>799.9</v>
      </c>
      <c r="C374" s="11">
        <v>4.6100000000000002E-2</v>
      </c>
      <c r="D374" s="13">
        <v>4.6100000000000002E-2</v>
      </c>
      <c r="E374" s="11" t="s">
        <v>301</v>
      </c>
      <c r="F374" s="12">
        <v>17094.349999999999</v>
      </c>
      <c r="G374" s="11">
        <v>1.6425756E-2</v>
      </c>
      <c r="H374" s="13">
        <v>1.6400000000000001E-2</v>
      </c>
      <c r="J374" s="15"/>
      <c r="K374" s="11"/>
      <c r="L374" s="11"/>
      <c r="M374" s="11"/>
      <c r="N374" s="11"/>
    </row>
    <row r="375" spans="1:14" ht="15.75" customHeight="1">
      <c r="A375" s="11" t="s">
        <v>302</v>
      </c>
      <c r="B375" s="11">
        <v>764.65</v>
      </c>
      <c r="C375" s="11">
        <v>4.1999999999999997E-3</v>
      </c>
      <c r="D375" s="13">
        <v>4.1999999999999997E-3</v>
      </c>
      <c r="E375" s="11" t="s">
        <v>302</v>
      </c>
      <c r="F375" s="12">
        <v>16818.099999999999</v>
      </c>
      <c r="G375" s="11">
        <v>-2.4023349999999998E-3</v>
      </c>
      <c r="H375" s="13">
        <v>-2.3999999999999998E-3</v>
      </c>
      <c r="J375" s="15"/>
      <c r="K375" s="11"/>
      <c r="L375" s="11"/>
      <c r="M375" s="11"/>
      <c r="N375" s="11"/>
    </row>
    <row r="376" spans="1:14" ht="15.75" customHeight="1">
      <c r="A376" s="11" t="s">
        <v>303</v>
      </c>
      <c r="B376" s="11">
        <v>761.45</v>
      </c>
      <c r="C376" s="11">
        <v>1.1000000000000001E-3</v>
      </c>
      <c r="D376" s="13">
        <v>1.1000000000000001E-3</v>
      </c>
      <c r="E376" s="11" t="s">
        <v>303</v>
      </c>
      <c r="F376" s="12">
        <v>16858.599999999999</v>
      </c>
      <c r="G376" s="11">
        <v>-8.7491329999999992E-3</v>
      </c>
      <c r="H376" s="13">
        <v>-8.6999999999999994E-3</v>
      </c>
      <c r="J376" s="15"/>
      <c r="K376" s="11"/>
      <c r="L376" s="11"/>
      <c r="M376" s="11"/>
      <c r="N376" s="11"/>
    </row>
    <row r="377" spans="1:14" ht="15.75" customHeight="1">
      <c r="A377" s="11" t="s">
        <v>304</v>
      </c>
      <c r="B377" s="11">
        <v>760.6</v>
      </c>
      <c r="C377" s="11">
        <v>7.4000000000000003E-3</v>
      </c>
      <c r="D377" s="13">
        <v>7.4000000000000003E-3</v>
      </c>
      <c r="E377" s="11" t="s">
        <v>304</v>
      </c>
      <c r="F377" s="12">
        <v>17007.400000000001</v>
      </c>
      <c r="G377" s="11">
        <v>-5.2302800000000003E-4</v>
      </c>
      <c r="H377" s="13">
        <v>-5.0000000000000001E-4</v>
      </c>
      <c r="J377" s="15"/>
      <c r="K377" s="11"/>
      <c r="L377" s="11"/>
      <c r="M377" s="11"/>
      <c r="N377" s="11"/>
    </row>
    <row r="378" spans="1:14" ht="15.75" customHeight="1">
      <c r="A378" s="11" t="s">
        <v>305</v>
      </c>
      <c r="B378" s="11">
        <v>755.05</v>
      </c>
      <c r="C378" s="11">
        <v>-2.1100000000000001E-2</v>
      </c>
      <c r="D378" s="13">
        <v>-2.1100000000000001E-2</v>
      </c>
      <c r="E378" s="11" t="s">
        <v>305</v>
      </c>
      <c r="F378" s="12">
        <v>17016.3</v>
      </c>
      <c r="G378" s="11">
        <v>-1.7951389000000002E-2</v>
      </c>
      <c r="H378" s="13">
        <v>-1.7999999999999999E-2</v>
      </c>
      <c r="J378" s="15"/>
      <c r="K378" s="11"/>
      <c r="L378" s="11"/>
      <c r="M378" s="11"/>
      <c r="N378" s="11"/>
    </row>
    <row r="379" spans="1:14" ht="15.75" customHeight="1">
      <c r="A379" s="11" t="s">
        <v>306</v>
      </c>
      <c r="B379" s="11">
        <v>771.35</v>
      </c>
      <c r="C379" s="11">
        <v>-1.6299999999999999E-2</v>
      </c>
      <c r="D379" s="13">
        <v>-1.6299999999999999E-2</v>
      </c>
      <c r="E379" s="11" t="s">
        <v>306</v>
      </c>
      <c r="F379" s="12">
        <v>17327.349999999999</v>
      </c>
      <c r="G379" s="11">
        <v>-1.7155612000000001E-2</v>
      </c>
      <c r="H379" s="13">
        <v>-1.72E-2</v>
      </c>
      <c r="J379" s="15"/>
      <c r="K379" s="11"/>
      <c r="L379" s="11"/>
      <c r="M379" s="11"/>
      <c r="N379" s="11"/>
    </row>
    <row r="380" spans="1:14" ht="15.75" customHeight="1">
      <c r="A380" s="11" t="s">
        <v>307</v>
      </c>
      <c r="B380" s="11">
        <v>784.1</v>
      </c>
      <c r="C380" s="11">
        <v>5.0000000000000001E-3</v>
      </c>
      <c r="D380" s="13">
        <v>5.0000000000000001E-3</v>
      </c>
      <c r="E380" s="11" t="s">
        <v>307</v>
      </c>
      <c r="F380" s="12">
        <v>17629.8</v>
      </c>
      <c r="G380" s="11">
        <v>-4.9976439999999999E-3</v>
      </c>
      <c r="H380" s="13">
        <v>-5.0000000000000001E-3</v>
      </c>
      <c r="J380" s="15"/>
      <c r="K380" s="11"/>
      <c r="L380" s="11"/>
      <c r="M380" s="11"/>
      <c r="N380" s="11"/>
    </row>
    <row r="381" spans="1:14" ht="15.75" customHeight="1">
      <c r="A381" s="11" t="s">
        <v>308</v>
      </c>
      <c r="B381" s="11">
        <v>780.2</v>
      </c>
      <c r="C381" s="11">
        <v>-1.5100000000000001E-2</v>
      </c>
      <c r="D381" s="13">
        <v>-1.5100000000000001E-2</v>
      </c>
      <c r="E381" s="11" t="s">
        <v>308</v>
      </c>
      <c r="F381" s="12">
        <v>17718.349999999999</v>
      </c>
      <c r="G381" s="11">
        <v>-5.4949839999999996E-3</v>
      </c>
      <c r="H381" s="13">
        <v>-5.4999999999999997E-3</v>
      </c>
      <c r="J381" s="15"/>
      <c r="K381" s="11"/>
      <c r="L381" s="11"/>
      <c r="M381" s="11"/>
      <c r="N381" s="11"/>
    </row>
    <row r="382" spans="1:14" ht="15.75" customHeight="1">
      <c r="A382" s="11" t="s">
        <v>309</v>
      </c>
      <c r="B382" s="11">
        <v>792.15</v>
      </c>
      <c r="C382" s="11">
        <v>1.2E-2</v>
      </c>
      <c r="D382" s="13">
        <v>1.2E-2</v>
      </c>
      <c r="E382" s="11" t="s">
        <v>309</v>
      </c>
      <c r="F382" s="12">
        <v>17816.25</v>
      </c>
      <c r="G382" s="11">
        <v>1.1008810000000001E-2</v>
      </c>
      <c r="H382" s="13">
        <v>1.0999999999999999E-2</v>
      </c>
      <c r="J382" s="15"/>
      <c r="K382" s="11"/>
      <c r="L382" s="11"/>
      <c r="M382" s="11"/>
      <c r="N382" s="11"/>
    </row>
    <row r="383" spans="1:14" ht="15.75" customHeight="1">
      <c r="A383" s="11" t="s">
        <v>310</v>
      </c>
      <c r="B383" s="11">
        <v>782.75</v>
      </c>
      <c r="C383" s="11">
        <v>4.0000000000000001E-3</v>
      </c>
      <c r="D383" s="13">
        <v>4.0000000000000001E-3</v>
      </c>
      <c r="E383" s="11" t="s">
        <v>310</v>
      </c>
      <c r="F383" s="12">
        <v>17622.25</v>
      </c>
      <c r="G383" s="11">
        <v>5.2136659999999996E-3</v>
      </c>
      <c r="H383" s="13">
        <v>5.1999999999999998E-3</v>
      </c>
      <c r="J383" s="15"/>
      <c r="K383" s="11"/>
      <c r="L383" s="11"/>
      <c r="M383" s="11"/>
      <c r="N383" s="11"/>
    </row>
    <row r="384" spans="1:14" ht="15.75" customHeight="1">
      <c r="A384" s="11" t="s">
        <v>311</v>
      </c>
      <c r="B384" s="11">
        <v>779.65</v>
      </c>
      <c r="C384" s="11">
        <v>-6.8999999999999999E-3</v>
      </c>
      <c r="D384" s="13">
        <v>-6.8999999999999999E-3</v>
      </c>
      <c r="E384" s="11" t="s">
        <v>311</v>
      </c>
      <c r="F384" s="12">
        <v>17530.849999999999</v>
      </c>
      <c r="G384" s="11">
        <v>-1.9384809999999999E-2</v>
      </c>
      <c r="H384" s="13">
        <v>-1.9400000000000001E-2</v>
      </c>
      <c r="J384" s="15"/>
      <c r="K384" s="11"/>
      <c r="L384" s="11"/>
      <c r="M384" s="11"/>
      <c r="N384" s="11"/>
    </row>
    <row r="385" spans="1:14" ht="15.75" customHeight="1">
      <c r="A385" s="11" t="s">
        <v>312</v>
      </c>
      <c r="B385" s="11">
        <v>785.1</v>
      </c>
      <c r="C385" s="11">
        <v>2.2000000000000001E-3</v>
      </c>
      <c r="D385" s="13">
        <v>2.2000000000000001E-3</v>
      </c>
      <c r="E385" s="11" t="s">
        <v>312</v>
      </c>
      <c r="F385" s="12">
        <v>17877.400000000001</v>
      </c>
      <c r="G385" s="11">
        <v>-7.0179819999999999E-3</v>
      </c>
      <c r="H385" s="13">
        <v>-7.0000000000000001E-3</v>
      </c>
      <c r="J385" s="15"/>
      <c r="K385" s="11"/>
      <c r="L385" s="11"/>
      <c r="M385" s="11"/>
      <c r="N385" s="11"/>
    </row>
    <row r="386" spans="1:14" ht="15.75" customHeight="1">
      <c r="A386" s="11" t="s">
        <v>313</v>
      </c>
      <c r="B386" s="11">
        <v>783.35</v>
      </c>
      <c r="C386" s="11">
        <v>-1.1000000000000001E-3</v>
      </c>
      <c r="D386" s="13">
        <v>-1.1000000000000001E-3</v>
      </c>
      <c r="E386" s="11" t="s">
        <v>313</v>
      </c>
      <c r="F386" s="12">
        <v>18003.75</v>
      </c>
      <c r="G386" s="11">
        <v>-3.6690550000000001E-3</v>
      </c>
      <c r="H386" s="13">
        <v>-3.7000000000000002E-3</v>
      </c>
      <c r="J386" s="15"/>
      <c r="K386" s="11"/>
      <c r="L386" s="11"/>
      <c r="M386" s="11"/>
      <c r="N386" s="11"/>
    </row>
    <row r="387" spans="1:14" ht="15.75" customHeight="1">
      <c r="A387" s="11" t="s">
        <v>314</v>
      </c>
      <c r="B387" s="11">
        <v>784.25</v>
      </c>
      <c r="C387" s="11">
        <v>1.9599999999999999E-2</v>
      </c>
      <c r="D387" s="13">
        <v>1.9599999999999999E-2</v>
      </c>
      <c r="E387" s="11" t="s">
        <v>314</v>
      </c>
      <c r="F387" s="12">
        <v>18070.05</v>
      </c>
      <c r="G387" s="11">
        <v>7.4541360000000001E-3</v>
      </c>
      <c r="H387" s="13">
        <v>7.4999999999999997E-3</v>
      </c>
      <c r="J387" s="15"/>
      <c r="K387" s="11"/>
      <c r="L387" s="11"/>
      <c r="M387" s="11"/>
      <c r="N387" s="11"/>
    </row>
    <row r="388" spans="1:14" ht="15.75" customHeight="1">
      <c r="A388" s="27">
        <v>44904</v>
      </c>
      <c r="B388" s="11">
        <v>769.15</v>
      </c>
      <c r="C388" s="11">
        <v>4.4000000000000003E-3</v>
      </c>
      <c r="D388" s="13">
        <v>4.4000000000000003E-3</v>
      </c>
      <c r="E388" s="27">
        <v>44904</v>
      </c>
      <c r="F388" s="12">
        <v>17936.349999999999</v>
      </c>
      <c r="G388" s="11">
        <v>5.7756960000000003E-3</v>
      </c>
      <c r="H388" s="13">
        <v>5.7999999999999996E-3</v>
      </c>
      <c r="J388" s="15"/>
      <c r="K388" s="11"/>
      <c r="L388" s="11"/>
      <c r="M388" s="11"/>
      <c r="N388" s="11"/>
    </row>
    <row r="389" spans="1:14" ht="15.75" customHeight="1">
      <c r="A389" s="27">
        <v>44813</v>
      </c>
      <c r="B389" s="11">
        <v>765.75</v>
      </c>
      <c r="C389" s="11">
        <v>-5.3E-3</v>
      </c>
      <c r="D389" s="13">
        <v>-5.3E-3</v>
      </c>
      <c r="E389" s="27">
        <v>44813</v>
      </c>
      <c r="F389" s="12">
        <v>17833.349999999999</v>
      </c>
      <c r="G389" s="11">
        <v>1.9439570000000001E-3</v>
      </c>
      <c r="H389" s="13">
        <v>1.9E-3</v>
      </c>
      <c r="J389" s="15"/>
      <c r="K389" s="11"/>
      <c r="L389" s="11"/>
      <c r="M389" s="11"/>
      <c r="N389" s="11"/>
    </row>
    <row r="390" spans="1:14" ht="15.75" customHeight="1">
      <c r="A390" s="27">
        <v>44782</v>
      </c>
      <c r="B390" s="11">
        <v>769.8</v>
      </c>
      <c r="C390" s="11">
        <v>2.2200000000000001E-2</v>
      </c>
      <c r="D390" s="13">
        <v>2.2200000000000001E-2</v>
      </c>
      <c r="E390" s="27">
        <v>44782</v>
      </c>
      <c r="F390" s="12">
        <v>17798.75</v>
      </c>
      <c r="G390" s="11">
        <v>9.8925349999999992E-3</v>
      </c>
      <c r="H390" s="13">
        <v>9.9000000000000008E-3</v>
      </c>
      <c r="J390" s="15"/>
      <c r="K390" s="11"/>
      <c r="L390" s="11"/>
      <c r="M390" s="11"/>
      <c r="N390" s="11"/>
    </row>
    <row r="391" spans="1:14" ht="15.75" customHeight="1">
      <c r="A391" s="27">
        <v>44751</v>
      </c>
      <c r="B391" s="11">
        <v>753.1</v>
      </c>
      <c r="C391" s="11">
        <v>-1.0699999999999999E-2</v>
      </c>
      <c r="D391" s="13">
        <v>-1.0699999999999999E-2</v>
      </c>
      <c r="E391" s="27">
        <v>44751</v>
      </c>
      <c r="F391" s="12">
        <v>17624.400000000001</v>
      </c>
      <c r="G391" s="11">
        <v>-1.7671449999999999E-3</v>
      </c>
      <c r="H391" s="13">
        <v>-1.8E-3</v>
      </c>
      <c r="J391" s="15"/>
      <c r="K391" s="11"/>
      <c r="L391" s="11"/>
      <c r="M391" s="11"/>
      <c r="N391" s="11"/>
    </row>
    <row r="392" spans="1:14" ht="15.75" customHeight="1">
      <c r="A392" s="27">
        <v>44721</v>
      </c>
      <c r="B392" s="11">
        <v>761.25</v>
      </c>
      <c r="C392" s="11">
        <v>2.8199999999999999E-2</v>
      </c>
      <c r="D392" s="13">
        <v>2.8199999999999999E-2</v>
      </c>
      <c r="E392" s="27">
        <v>44721</v>
      </c>
      <c r="F392" s="12">
        <v>17655.599999999999</v>
      </c>
      <c r="G392" s="11">
        <v>-5.7738699999999995E-4</v>
      </c>
      <c r="H392" s="13">
        <v>-5.9999999999999995E-4</v>
      </c>
      <c r="J392" s="15"/>
      <c r="K392" s="11"/>
      <c r="L392" s="11"/>
      <c r="M392" s="11"/>
      <c r="N392" s="11"/>
    </row>
    <row r="393" spans="1:14" ht="15.75" customHeight="1">
      <c r="A393" s="27">
        <v>44690</v>
      </c>
      <c r="B393" s="11">
        <v>740.4</v>
      </c>
      <c r="C393" s="11">
        <v>7.3000000000000001E-3</v>
      </c>
      <c r="D393" s="13">
        <v>7.3000000000000001E-3</v>
      </c>
      <c r="E393" s="27">
        <v>44690</v>
      </c>
      <c r="F393" s="12">
        <v>17665.8</v>
      </c>
      <c r="G393" s="11">
        <v>7.2037610000000004E-3</v>
      </c>
      <c r="H393" s="13">
        <v>7.1999999999999998E-3</v>
      </c>
      <c r="J393" s="15"/>
      <c r="K393" s="11"/>
      <c r="L393" s="11"/>
      <c r="M393" s="11"/>
      <c r="N393" s="11"/>
    </row>
    <row r="394" spans="1:14" ht="15.75" customHeight="1">
      <c r="A394" s="27">
        <v>44601</v>
      </c>
      <c r="B394" s="11">
        <v>735</v>
      </c>
      <c r="C394" s="11">
        <v>-1E-4</v>
      </c>
      <c r="D394" s="13">
        <v>-1E-4</v>
      </c>
      <c r="E394" s="27">
        <v>44601</v>
      </c>
      <c r="F394" s="12">
        <v>17539.45</v>
      </c>
      <c r="G394" s="11">
        <v>-1.9096200000000001E-4</v>
      </c>
      <c r="H394" s="13">
        <v>-2.0000000000000001E-4</v>
      </c>
      <c r="J394" s="15"/>
      <c r="K394" s="11"/>
      <c r="L394" s="11"/>
      <c r="M394" s="11"/>
      <c r="N394" s="11"/>
    </row>
    <row r="395" spans="1:14" ht="15.75" customHeight="1">
      <c r="A395" s="27">
        <v>44570</v>
      </c>
      <c r="B395" s="11">
        <v>735.05</v>
      </c>
      <c r="C395" s="11">
        <v>1.1599999999999999E-2</v>
      </c>
      <c r="D395" s="13">
        <v>1.1599999999999999E-2</v>
      </c>
      <c r="E395" s="27">
        <v>44570</v>
      </c>
      <c r="F395" s="12">
        <v>17542.8</v>
      </c>
      <c r="G395" s="11">
        <v>-1.2190796E-2</v>
      </c>
      <c r="H395" s="13">
        <v>-1.2200000000000001E-2</v>
      </c>
      <c r="J395" s="15"/>
      <c r="K395" s="11"/>
      <c r="L395" s="11"/>
      <c r="M395" s="11"/>
      <c r="N395" s="11"/>
    </row>
    <row r="396" spans="1:14" ht="15.75" customHeight="1">
      <c r="A396" s="11" t="s">
        <v>315</v>
      </c>
      <c r="B396" s="11">
        <v>726.6</v>
      </c>
      <c r="C396" s="11">
        <v>8.3000000000000001E-3</v>
      </c>
      <c r="D396" s="13">
        <v>8.3000000000000001E-3</v>
      </c>
      <c r="E396" s="11" t="s">
        <v>315</v>
      </c>
      <c r="F396" s="12">
        <v>17759.3</v>
      </c>
      <c r="G396" s="11">
        <v>2.5784241999999999E-2</v>
      </c>
      <c r="H396" s="13">
        <v>2.58E-2</v>
      </c>
      <c r="J396" s="15"/>
      <c r="K396" s="11"/>
      <c r="L396" s="11"/>
      <c r="M396" s="11"/>
      <c r="N396" s="11"/>
    </row>
    <row r="397" spans="1:14" ht="15.75" customHeight="1">
      <c r="A397" s="11" t="s">
        <v>316</v>
      </c>
      <c r="B397" s="11">
        <v>720.6</v>
      </c>
      <c r="C397" s="11">
        <v>-1.4E-2</v>
      </c>
      <c r="D397" s="13">
        <v>-1.4E-2</v>
      </c>
      <c r="E397" s="11" t="s">
        <v>316</v>
      </c>
      <c r="F397" s="12">
        <v>17312.900000000001</v>
      </c>
      <c r="G397" s="11">
        <v>-1.4009989E-2</v>
      </c>
      <c r="H397" s="13">
        <v>-1.4E-2</v>
      </c>
      <c r="J397" s="15"/>
      <c r="K397" s="11"/>
      <c r="L397" s="11"/>
      <c r="M397" s="11"/>
      <c r="N397" s="11"/>
    </row>
    <row r="398" spans="1:14" ht="15.75" customHeight="1">
      <c r="A398" s="11" t="s">
        <v>317</v>
      </c>
      <c r="B398" s="11">
        <v>730.85</v>
      </c>
      <c r="C398" s="11">
        <v>-1.37E-2</v>
      </c>
      <c r="D398" s="13">
        <v>-1.37E-2</v>
      </c>
      <c r="E398" s="11" t="s">
        <v>317</v>
      </c>
      <c r="F398" s="12">
        <v>17558.900000000001</v>
      </c>
      <c r="G398" s="11">
        <v>2.0801890000000001E-3</v>
      </c>
      <c r="H398" s="13">
        <v>2.0999999999999999E-3</v>
      </c>
      <c r="J398" s="15"/>
      <c r="K398" s="11"/>
      <c r="L398" s="11"/>
      <c r="M398" s="11"/>
      <c r="N398" s="11"/>
    </row>
    <row r="399" spans="1:14" ht="15.75" customHeight="1">
      <c r="A399" s="11" t="s">
        <v>318</v>
      </c>
      <c r="B399" s="11">
        <v>741</v>
      </c>
      <c r="C399" s="11">
        <v>3.0000000000000001E-3</v>
      </c>
      <c r="D399" s="13">
        <v>3.0000000000000001E-3</v>
      </c>
      <c r="E399" s="11" t="s">
        <v>318</v>
      </c>
      <c r="F399" s="12">
        <v>17522.45</v>
      </c>
      <c r="G399" s="11">
        <v>-4.6861819999999997E-3</v>
      </c>
      <c r="H399" s="13">
        <v>-4.7000000000000002E-3</v>
      </c>
      <c r="J399" s="15"/>
      <c r="K399" s="11"/>
      <c r="L399" s="11"/>
      <c r="M399" s="11"/>
      <c r="N399" s="11"/>
    </row>
    <row r="400" spans="1:14" ht="15.75" customHeight="1">
      <c r="A400" s="11" t="s">
        <v>319</v>
      </c>
      <c r="B400" s="11">
        <v>738.75</v>
      </c>
      <c r="C400" s="11">
        <v>1.6000000000000001E-3</v>
      </c>
      <c r="D400" s="13">
        <v>1.6000000000000001E-3</v>
      </c>
      <c r="E400" s="11" t="s">
        <v>319</v>
      </c>
      <c r="F400" s="12">
        <v>17604.95</v>
      </c>
      <c r="G400" s="11">
        <v>1.561656E-3</v>
      </c>
      <c r="H400" s="13">
        <v>1.6000000000000001E-3</v>
      </c>
      <c r="J400" s="15"/>
      <c r="K400" s="11"/>
      <c r="L400" s="11"/>
      <c r="M400" s="11"/>
      <c r="N400" s="11"/>
    </row>
    <row r="401" spans="1:14" ht="15.75" customHeight="1">
      <c r="A401" s="11" t="s">
        <v>320</v>
      </c>
      <c r="B401" s="11">
        <v>737.6</v>
      </c>
      <c r="C401" s="11">
        <v>1.37E-2</v>
      </c>
      <c r="D401" s="13">
        <v>1.37E-2</v>
      </c>
      <c r="E401" s="11" t="s">
        <v>320</v>
      </c>
      <c r="F401" s="12">
        <v>17577.5</v>
      </c>
      <c r="G401" s="11">
        <v>4.9626369999999998E-3</v>
      </c>
      <c r="H401" s="13">
        <v>5.0000000000000001E-3</v>
      </c>
      <c r="J401" s="15"/>
      <c r="K401" s="11"/>
      <c r="L401" s="11"/>
      <c r="M401" s="11"/>
      <c r="N401" s="11"/>
    </row>
    <row r="402" spans="1:14" ht="15.75" customHeight="1">
      <c r="A402" s="11" t="s">
        <v>321</v>
      </c>
      <c r="B402" s="11">
        <v>727.6</v>
      </c>
      <c r="C402" s="11">
        <v>-6.4000000000000003E-3</v>
      </c>
      <c r="D402" s="13">
        <v>-6.4000000000000003E-3</v>
      </c>
      <c r="E402" s="11" t="s">
        <v>321</v>
      </c>
      <c r="F402" s="12">
        <v>17490.7</v>
      </c>
      <c r="G402" s="11">
        <v>-1.5077329E-2</v>
      </c>
      <c r="H402" s="13">
        <v>-1.5100000000000001E-2</v>
      </c>
      <c r="J402" s="15"/>
      <c r="K402" s="11"/>
      <c r="L402" s="11"/>
      <c r="M402" s="11"/>
      <c r="N402" s="11"/>
    </row>
    <row r="403" spans="1:14" ht="15.75" customHeight="1">
      <c r="A403" s="11" t="s">
        <v>322</v>
      </c>
      <c r="B403" s="11">
        <v>732.3</v>
      </c>
      <c r="C403" s="11">
        <v>-1.1999999999999999E-3</v>
      </c>
      <c r="D403" s="13">
        <v>-1.1999999999999999E-3</v>
      </c>
      <c r="E403" s="11" t="s">
        <v>322</v>
      </c>
      <c r="F403" s="12">
        <v>17758.45</v>
      </c>
      <c r="G403" s="11">
        <v>-1.1029432E-2</v>
      </c>
      <c r="H403" s="13">
        <v>-1.0999999999999999E-2</v>
      </c>
      <c r="J403" s="15"/>
      <c r="K403" s="11"/>
      <c r="L403" s="11"/>
      <c r="M403" s="11"/>
      <c r="N403" s="11"/>
    </row>
    <row r="404" spans="1:14" ht="15.75" customHeight="1">
      <c r="A404" s="11" t="s">
        <v>323</v>
      </c>
      <c r="B404" s="11">
        <v>733.2</v>
      </c>
      <c r="C404" s="11">
        <v>1.4200000000000001E-2</v>
      </c>
      <c r="D404" s="13">
        <v>1.4200000000000001E-2</v>
      </c>
      <c r="E404" s="11" t="s">
        <v>323</v>
      </c>
      <c r="F404" s="12">
        <v>17956.5</v>
      </c>
      <c r="G404" s="11">
        <v>6.8267000000000002E-4</v>
      </c>
      <c r="H404" s="13">
        <v>6.9999999999999999E-4</v>
      </c>
      <c r="J404" s="15"/>
      <c r="K404" s="11"/>
      <c r="L404" s="11"/>
      <c r="M404" s="11"/>
      <c r="N404" s="11"/>
    </row>
    <row r="405" spans="1:14" ht="15.75" customHeight="1">
      <c r="A405" s="11" t="s">
        <v>324</v>
      </c>
      <c r="B405" s="11">
        <v>722.95</v>
      </c>
      <c r="C405" s="11">
        <v>2.6800000000000001E-2</v>
      </c>
      <c r="D405" s="13">
        <v>2.6800000000000001E-2</v>
      </c>
      <c r="E405" s="11" t="s">
        <v>324</v>
      </c>
      <c r="F405" s="12">
        <v>17944.25</v>
      </c>
      <c r="G405" s="11">
        <v>6.6759230000000003E-3</v>
      </c>
      <c r="H405" s="13">
        <v>6.7000000000000002E-3</v>
      </c>
      <c r="J405" s="15"/>
      <c r="K405" s="11"/>
      <c r="L405" s="11"/>
      <c r="M405" s="11"/>
      <c r="N405" s="11"/>
    </row>
    <row r="406" spans="1:14" ht="15.75" customHeight="1">
      <c r="A406" s="11" t="s">
        <v>325</v>
      </c>
      <c r="B406" s="11">
        <v>704.1</v>
      </c>
      <c r="C406" s="11">
        <v>-7.9000000000000008E-3</v>
      </c>
      <c r="D406" s="13">
        <v>-7.9000000000000008E-3</v>
      </c>
      <c r="E406" s="11" t="s">
        <v>325</v>
      </c>
      <c r="F406" s="12">
        <v>17825.25</v>
      </c>
      <c r="G406" s="11">
        <v>7.181542E-3</v>
      </c>
      <c r="H406" s="13">
        <v>7.1999999999999998E-3</v>
      </c>
      <c r="J406" s="15"/>
      <c r="K406" s="11"/>
      <c r="L406" s="11"/>
      <c r="M406" s="11"/>
      <c r="N406" s="11"/>
    </row>
    <row r="407" spans="1:14" ht="15.75" customHeight="1">
      <c r="A407" s="27">
        <v>44903</v>
      </c>
      <c r="B407" s="11">
        <v>709.7</v>
      </c>
      <c r="C407" s="11">
        <v>-1E-4</v>
      </c>
      <c r="D407" s="13">
        <v>-1E-4</v>
      </c>
      <c r="E407" s="27">
        <v>44903</v>
      </c>
      <c r="F407" s="12">
        <v>17698.150000000001</v>
      </c>
      <c r="G407" s="11">
        <v>2.2169999999999998E-3</v>
      </c>
      <c r="H407" s="13">
        <v>2.2000000000000001E-3</v>
      </c>
      <c r="J407" s="15"/>
      <c r="K407" s="11"/>
      <c r="L407" s="11"/>
      <c r="M407" s="11"/>
      <c r="N407" s="11"/>
    </row>
    <row r="408" spans="1:14" ht="15.75" customHeight="1">
      <c r="A408" s="27">
        <v>44873</v>
      </c>
      <c r="B408" s="11">
        <v>709.8</v>
      </c>
      <c r="C408" s="11">
        <v>-7.6E-3</v>
      </c>
      <c r="D408" s="13">
        <v>-7.6E-3</v>
      </c>
      <c r="E408" s="27">
        <v>44873</v>
      </c>
      <c r="F408" s="12">
        <v>17659</v>
      </c>
      <c r="G408" s="11">
        <v>7.0859290000000004E-3</v>
      </c>
      <c r="H408" s="13">
        <v>7.1000000000000004E-3</v>
      </c>
      <c r="J408" s="15"/>
      <c r="K408" s="11"/>
      <c r="L408" s="11"/>
      <c r="M408" s="11"/>
      <c r="N408" s="11"/>
    </row>
    <row r="409" spans="1:14" ht="15.75" customHeight="1">
      <c r="A409" s="27">
        <v>44842</v>
      </c>
      <c r="B409" s="11">
        <v>715.25</v>
      </c>
      <c r="C409" s="11">
        <v>1.55E-2</v>
      </c>
      <c r="D409" s="13">
        <v>1.55E-2</v>
      </c>
      <c r="E409" s="27">
        <v>44842</v>
      </c>
      <c r="F409" s="12">
        <v>17534.75</v>
      </c>
      <c r="G409" s="11">
        <v>5.5063900000000001E-4</v>
      </c>
      <c r="H409" s="13">
        <v>5.9999999999999995E-4</v>
      </c>
      <c r="J409" s="15"/>
      <c r="K409" s="11"/>
      <c r="L409" s="11"/>
      <c r="M409" s="11"/>
      <c r="N409" s="11"/>
    </row>
    <row r="410" spans="1:14" ht="15.75" customHeight="1">
      <c r="A410" s="27">
        <v>44781</v>
      </c>
      <c r="B410" s="11">
        <v>704.35</v>
      </c>
      <c r="C410" s="11">
        <v>1E-3</v>
      </c>
      <c r="D410" s="13">
        <v>1E-3</v>
      </c>
      <c r="E410" s="27">
        <v>44781</v>
      </c>
      <c r="F410" s="12">
        <v>17525.099999999999</v>
      </c>
      <c r="G410" s="11">
        <v>7.3343870000000004E-3</v>
      </c>
      <c r="H410" s="13">
        <v>7.3000000000000001E-3</v>
      </c>
      <c r="J410" s="15"/>
      <c r="K410" s="11"/>
      <c r="L410" s="11"/>
      <c r="M410" s="11"/>
      <c r="N410" s="11"/>
    </row>
    <row r="411" spans="1:14" ht="15.75" customHeight="1">
      <c r="A411" s="27">
        <v>44689</v>
      </c>
      <c r="B411" s="11">
        <v>703.65</v>
      </c>
      <c r="C411" s="11">
        <v>1.35E-2</v>
      </c>
      <c r="D411" s="13">
        <v>1.35E-2</v>
      </c>
      <c r="E411" s="27">
        <v>44689</v>
      </c>
      <c r="F411" s="12">
        <v>17397.5</v>
      </c>
      <c r="G411" s="11">
        <v>8.9172700000000004E-4</v>
      </c>
      <c r="H411" s="13">
        <v>8.9999999999999998E-4</v>
      </c>
      <c r="J411" s="15"/>
      <c r="K411" s="11"/>
      <c r="L411" s="11"/>
      <c r="M411" s="11"/>
      <c r="N411" s="11"/>
    </row>
    <row r="412" spans="1:14" ht="15.75" customHeight="1">
      <c r="A412" s="27">
        <v>44659</v>
      </c>
      <c r="B412" s="11">
        <v>694.3</v>
      </c>
      <c r="C412" s="11">
        <v>1.6999999999999999E-3</v>
      </c>
      <c r="D412" s="13">
        <v>1.6999999999999999E-3</v>
      </c>
      <c r="E412" s="27">
        <v>44659</v>
      </c>
      <c r="F412" s="12">
        <v>17382</v>
      </c>
      <c r="G412" s="11">
        <v>-3.5368900000000002E-4</v>
      </c>
      <c r="H412" s="13">
        <v>-4.0000000000000002E-4</v>
      </c>
      <c r="J412" s="15"/>
      <c r="K412" s="11"/>
      <c r="L412" s="11"/>
      <c r="M412" s="11"/>
      <c r="N412" s="11"/>
    </row>
    <row r="413" spans="1:14" ht="15.75" customHeight="1">
      <c r="A413" s="27">
        <v>44628</v>
      </c>
      <c r="B413" s="11">
        <v>693.15</v>
      </c>
      <c r="C413" s="11">
        <v>9.1999999999999998E-3</v>
      </c>
      <c r="D413" s="13">
        <v>9.1999999999999998E-3</v>
      </c>
      <c r="E413" s="27">
        <v>44628</v>
      </c>
      <c r="F413" s="12">
        <v>17388.150000000001</v>
      </c>
      <c r="G413" s="11">
        <v>2.4617409999999999E-3</v>
      </c>
      <c r="H413" s="13">
        <v>2.5000000000000001E-3</v>
      </c>
      <c r="J413" s="15"/>
      <c r="K413" s="11"/>
      <c r="L413" s="11"/>
      <c r="M413" s="11"/>
      <c r="N413" s="11"/>
    </row>
    <row r="414" spans="1:14" ht="15.75" customHeight="1">
      <c r="A414" s="27">
        <v>44600</v>
      </c>
      <c r="B414" s="11">
        <v>686.8</v>
      </c>
      <c r="C414" s="11">
        <v>-1.0999999999999999E-2</v>
      </c>
      <c r="D414" s="13">
        <v>-1.0999999999999999E-2</v>
      </c>
      <c r="E414" s="27">
        <v>44600</v>
      </c>
      <c r="F414" s="12">
        <v>17345.45</v>
      </c>
      <c r="G414" s="11">
        <v>3.1141799999999999E-4</v>
      </c>
      <c r="H414" s="13">
        <v>2.9999999999999997E-4</v>
      </c>
      <c r="J414" s="15"/>
      <c r="K414" s="11"/>
      <c r="L414" s="11"/>
      <c r="M414" s="11"/>
      <c r="N414" s="11"/>
    </row>
    <row r="415" spans="1:14" ht="15.75" customHeight="1">
      <c r="A415" s="27">
        <v>44569</v>
      </c>
      <c r="B415" s="11">
        <v>694.45</v>
      </c>
      <c r="C415" s="11">
        <v>2.4299999999999999E-2</v>
      </c>
      <c r="D415" s="13">
        <v>2.4299999999999999E-2</v>
      </c>
      <c r="E415" s="27">
        <v>44569</v>
      </c>
      <c r="F415" s="12">
        <v>17340.05</v>
      </c>
      <c r="G415" s="11">
        <v>1.0595485999999999E-2</v>
      </c>
      <c r="H415" s="13">
        <v>1.06E-2</v>
      </c>
      <c r="J415" s="15"/>
      <c r="K415" s="11"/>
      <c r="L415" s="11"/>
      <c r="M415" s="11"/>
      <c r="N415" s="11"/>
    </row>
    <row r="416" spans="1:14" ht="15.75" customHeight="1">
      <c r="A416" s="11" t="s">
        <v>326</v>
      </c>
      <c r="B416" s="11">
        <v>677.95</v>
      </c>
      <c r="C416" s="11">
        <v>1.66E-2</v>
      </c>
      <c r="D416" s="13">
        <v>1.66E-2</v>
      </c>
      <c r="E416" s="11" t="s">
        <v>326</v>
      </c>
      <c r="F416" s="12">
        <v>17158.25</v>
      </c>
      <c r="G416" s="11">
        <v>1.3505929999999999E-2</v>
      </c>
      <c r="H416" s="13">
        <v>1.35E-2</v>
      </c>
      <c r="J416" s="15"/>
      <c r="K416" s="11"/>
      <c r="L416" s="11"/>
      <c r="M416" s="11"/>
      <c r="N416" s="11"/>
    </row>
    <row r="417" spans="1:14" ht="15.75" customHeight="1">
      <c r="A417" s="11" t="s">
        <v>327</v>
      </c>
      <c r="B417" s="11">
        <v>666.85</v>
      </c>
      <c r="C417" s="11">
        <v>-1.1900000000000001E-2</v>
      </c>
      <c r="D417" s="13">
        <v>-1.1900000000000001E-2</v>
      </c>
      <c r="E417" s="11" t="s">
        <v>327</v>
      </c>
      <c r="F417" s="12">
        <v>16929.599999999999</v>
      </c>
      <c r="G417" s="11">
        <v>1.7293802E-2</v>
      </c>
      <c r="H417" s="13">
        <v>1.7299999999999999E-2</v>
      </c>
      <c r="J417" s="15"/>
      <c r="K417" s="11"/>
      <c r="L417" s="11"/>
      <c r="M417" s="11"/>
      <c r="N417" s="11"/>
    </row>
    <row r="418" spans="1:14" ht="15.75" customHeight="1">
      <c r="A418" s="11" t="s">
        <v>328</v>
      </c>
      <c r="B418" s="11">
        <v>674.9</v>
      </c>
      <c r="C418" s="11">
        <v>-1.34E-2</v>
      </c>
      <c r="D418" s="13">
        <v>-1.34E-2</v>
      </c>
      <c r="E418" s="11" t="s">
        <v>328</v>
      </c>
      <c r="F418" s="12">
        <v>16641.8</v>
      </c>
      <c r="G418" s="11">
        <v>9.582106E-3</v>
      </c>
      <c r="H418" s="13">
        <v>9.5999999999999992E-3</v>
      </c>
      <c r="J418" s="15"/>
      <c r="K418" s="11"/>
      <c r="L418" s="11"/>
      <c r="M418" s="11"/>
      <c r="N418" s="11"/>
    </row>
    <row r="419" spans="1:14" ht="15.75" customHeight="1">
      <c r="A419" s="11" t="s">
        <v>329</v>
      </c>
      <c r="B419" s="11">
        <v>684.1</v>
      </c>
      <c r="C419" s="11">
        <v>8.3999999999999995E-3</v>
      </c>
      <c r="D419" s="13">
        <v>8.3999999999999995E-3</v>
      </c>
      <c r="E419" s="11" t="s">
        <v>329</v>
      </c>
      <c r="F419" s="12">
        <v>16483.849999999999</v>
      </c>
      <c r="G419" s="11">
        <v>-8.8479349999999995E-3</v>
      </c>
      <c r="H419" s="13">
        <v>-8.8000000000000005E-3</v>
      </c>
      <c r="J419" s="15"/>
      <c r="K419" s="11"/>
      <c r="L419" s="11"/>
      <c r="M419" s="11"/>
      <c r="N419" s="11"/>
    </row>
    <row r="420" spans="1:14" ht="15.75" customHeight="1">
      <c r="A420" s="11" t="s">
        <v>330</v>
      </c>
      <c r="B420" s="11">
        <v>678.4</v>
      </c>
      <c r="C420" s="11">
        <v>-6.9999999999999999E-4</v>
      </c>
      <c r="D420" s="13">
        <v>-6.9999999999999999E-4</v>
      </c>
      <c r="E420" s="11" t="s">
        <v>330</v>
      </c>
      <c r="F420" s="12">
        <v>16631</v>
      </c>
      <c r="G420" s="11">
        <v>-5.2902460000000002E-3</v>
      </c>
      <c r="H420" s="13">
        <v>-5.3E-3</v>
      </c>
      <c r="J420" s="15"/>
      <c r="K420" s="11"/>
      <c r="L420" s="11"/>
      <c r="M420" s="11"/>
      <c r="N420" s="11"/>
    </row>
    <row r="421" spans="1:14" ht="15.75" customHeight="1">
      <c r="A421" s="11" t="s">
        <v>331</v>
      </c>
      <c r="B421" s="11">
        <v>678.85</v>
      </c>
      <c r="C421" s="11">
        <v>6.9999999999999999E-4</v>
      </c>
      <c r="D421" s="13">
        <v>6.9999999999999999E-4</v>
      </c>
      <c r="E421" s="11" t="s">
        <v>331</v>
      </c>
      <c r="F421" s="12">
        <v>16719.45</v>
      </c>
      <c r="G421" s="11">
        <v>6.8773430000000002E-3</v>
      </c>
      <c r="H421" s="13">
        <v>6.8999999999999999E-3</v>
      </c>
      <c r="J421" s="15"/>
      <c r="K421" s="11"/>
      <c r="L421" s="11"/>
      <c r="M421" s="11"/>
      <c r="N421" s="11"/>
    </row>
    <row r="422" spans="1:14" ht="15.75" customHeight="1">
      <c r="A422" s="11" t="s">
        <v>332</v>
      </c>
      <c r="B422" s="11">
        <v>678.35</v>
      </c>
      <c r="C422" s="11">
        <v>1.15E-2</v>
      </c>
      <c r="D422" s="13">
        <v>1.15E-2</v>
      </c>
      <c r="E422" s="11" t="s">
        <v>332</v>
      </c>
      <c r="F422" s="12">
        <v>16605.25</v>
      </c>
      <c r="G422" s="11">
        <v>5.1086960000000002E-3</v>
      </c>
      <c r="H422" s="13">
        <v>5.1000000000000004E-3</v>
      </c>
      <c r="J422" s="15"/>
      <c r="K422" s="11"/>
      <c r="L422" s="11"/>
      <c r="M422" s="11"/>
      <c r="N422" s="11"/>
    </row>
    <row r="423" spans="1:14" ht="15.75" customHeight="1">
      <c r="A423" s="11" t="s">
        <v>333</v>
      </c>
      <c r="B423" s="11">
        <v>670.65</v>
      </c>
      <c r="C423" s="11">
        <v>-3.3E-3</v>
      </c>
      <c r="D423" s="13">
        <v>-3.3E-3</v>
      </c>
      <c r="E423" s="11" t="s">
        <v>333</v>
      </c>
      <c r="F423" s="12">
        <v>16520.849999999999</v>
      </c>
      <c r="G423" s="11">
        <v>1.1033899999999999E-2</v>
      </c>
      <c r="H423" s="13">
        <v>1.0999999999999999E-2</v>
      </c>
      <c r="J423" s="15"/>
      <c r="K423" s="11"/>
      <c r="L423" s="11"/>
      <c r="M423" s="11"/>
      <c r="N423" s="11"/>
    </row>
    <row r="424" spans="1:14" ht="15.75" customHeight="1">
      <c r="A424" s="11" t="s">
        <v>334</v>
      </c>
      <c r="B424" s="11">
        <v>672.9</v>
      </c>
      <c r="C424" s="11">
        <v>1.49E-2</v>
      </c>
      <c r="D424" s="13">
        <v>1.49E-2</v>
      </c>
      <c r="E424" s="11" t="s">
        <v>334</v>
      </c>
      <c r="F424" s="12">
        <v>16340.55</v>
      </c>
      <c r="G424" s="11">
        <v>3.8117759999999998E-3</v>
      </c>
      <c r="H424" s="13">
        <v>3.8E-3</v>
      </c>
      <c r="J424" s="15"/>
      <c r="K424" s="11"/>
      <c r="L424" s="11"/>
      <c r="M424" s="11"/>
      <c r="N424" s="11"/>
    </row>
    <row r="425" spans="1:14" ht="15.75" customHeight="1">
      <c r="A425" s="11" t="s">
        <v>335</v>
      </c>
      <c r="B425" s="11">
        <v>663.05</v>
      </c>
      <c r="C425" s="11">
        <v>1.7299999999999999E-2</v>
      </c>
      <c r="D425" s="13">
        <v>1.7299999999999999E-2</v>
      </c>
      <c r="E425" s="11" t="s">
        <v>335</v>
      </c>
      <c r="F425" s="12">
        <v>16278.5</v>
      </c>
      <c r="G425" s="11">
        <v>1.4287317000000001E-2</v>
      </c>
      <c r="H425" s="13">
        <v>1.43E-2</v>
      </c>
      <c r="J425" s="15"/>
      <c r="K425" s="11"/>
      <c r="L425" s="11"/>
      <c r="M425" s="11"/>
      <c r="N425" s="11"/>
    </row>
    <row r="426" spans="1:14" ht="15.75" customHeight="1">
      <c r="A426" s="11" t="s">
        <v>336</v>
      </c>
      <c r="B426" s="11">
        <v>651.79999999999995</v>
      </c>
      <c r="C426" s="11">
        <v>1.5800000000000002E-2</v>
      </c>
      <c r="D426" s="13">
        <v>1.5800000000000002E-2</v>
      </c>
      <c r="E426" s="11" t="s">
        <v>336</v>
      </c>
      <c r="F426" s="12">
        <v>16049.2</v>
      </c>
      <c r="G426" s="11">
        <v>6.9359699999999996E-3</v>
      </c>
      <c r="H426" s="13">
        <v>6.8999999999999999E-3</v>
      </c>
      <c r="J426" s="15"/>
      <c r="K426" s="11"/>
      <c r="L426" s="11"/>
      <c r="M426" s="11"/>
      <c r="N426" s="11"/>
    </row>
    <row r="427" spans="1:14" ht="15.75" customHeight="1">
      <c r="A427" s="11" t="s">
        <v>337</v>
      </c>
      <c r="B427" s="11">
        <v>641.65</v>
      </c>
      <c r="C427" s="11">
        <v>-2.8999999999999998E-3</v>
      </c>
      <c r="D427" s="13">
        <v>-2.8999999999999998E-3</v>
      </c>
      <c r="E427" s="11" t="s">
        <v>337</v>
      </c>
      <c r="F427" s="12">
        <v>15938.65</v>
      </c>
      <c r="G427" s="11">
        <v>-1.753655E-3</v>
      </c>
      <c r="H427" s="13">
        <v>-1.8E-3</v>
      </c>
      <c r="J427" s="15"/>
      <c r="K427" s="11"/>
      <c r="L427" s="11"/>
      <c r="M427" s="11"/>
      <c r="N427" s="11"/>
    </row>
    <row r="428" spans="1:14" ht="15.75" customHeight="1">
      <c r="A428" s="11" t="s">
        <v>338</v>
      </c>
      <c r="B428" s="11">
        <v>643.5</v>
      </c>
      <c r="C428" s="11">
        <v>-2.9399999999999999E-2</v>
      </c>
      <c r="D428" s="13">
        <v>-2.9399999999999999E-2</v>
      </c>
      <c r="E428" s="11" t="s">
        <v>338</v>
      </c>
      <c r="F428" s="12">
        <v>15966.65</v>
      </c>
      <c r="G428" s="11">
        <v>-5.7073289999999997E-3</v>
      </c>
      <c r="H428" s="13">
        <v>-5.7000000000000002E-3</v>
      </c>
      <c r="J428" s="15"/>
      <c r="K428" s="11"/>
      <c r="L428" s="11"/>
      <c r="M428" s="11"/>
      <c r="N428" s="11"/>
    </row>
    <row r="429" spans="1:14" ht="15.75" customHeight="1">
      <c r="A429" s="27">
        <v>44902</v>
      </c>
      <c r="B429" s="11">
        <v>663</v>
      </c>
      <c r="C429" s="11">
        <v>3.7000000000000002E-3</v>
      </c>
      <c r="D429" s="13">
        <v>3.7000000000000002E-3</v>
      </c>
      <c r="E429" s="27">
        <v>44902</v>
      </c>
      <c r="F429" s="12">
        <v>16058.3</v>
      </c>
      <c r="G429" s="11">
        <v>-9.7249629999999997E-3</v>
      </c>
      <c r="H429" s="13">
        <v>-9.7000000000000003E-3</v>
      </c>
      <c r="J429" s="15"/>
      <c r="K429" s="11"/>
      <c r="L429" s="11"/>
      <c r="M429" s="11"/>
      <c r="N429" s="11"/>
    </row>
    <row r="430" spans="1:14" ht="15.75" customHeight="1">
      <c r="A430" s="27">
        <v>44872</v>
      </c>
      <c r="B430" s="11">
        <v>660.55</v>
      </c>
      <c r="C430" s="11">
        <v>-4.9799999999999997E-2</v>
      </c>
      <c r="D430" s="13">
        <v>-4.9799999999999997E-2</v>
      </c>
      <c r="E430" s="27">
        <v>44872</v>
      </c>
      <c r="F430" s="12">
        <v>16216</v>
      </c>
      <c r="G430" s="11">
        <v>-2.8359000000000001E-4</v>
      </c>
      <c r="H430" s="13">
        <v>-2.9999999999999997E-4</v>
      </c>
      <c r="J430" s="15"/>
      <c r="K430" s="11"/>
      <c r="L430" s="11"/>
      <c r="M430" s="11"/>
      <c r="N430" s="11"/>
    </row>
    <row r="431" spans="1:14" ht="15.75" customHeight="1">
      <c r="A431" s="27">
        <v>44780</v>
      </c>
      <c r="B431" s="11">
        <v>695.15</v>
      </c>
      <c r="C431" s="11">
        <v>1.2200000000000001E-2</v>
      </c>
      <c r="D431" s="13">
        <v>1.2200000000000001E-2</v>
      </c>
      <c r="E431" s="27">
        <v>44780</v>
      </c>
      <c r="F431" s="12">
        <v>16220.6</v>
      </c>
      <c r="G431" s="11">
        <v>5.4360959999999996E-3</v>
      </c>
      <c r="H431" s="13">
        <v>5.4000000000000003E-3</v>
      </c>
      <c r="J431" s="15"/>
      <c r="K431" s="11"/>
      <c r="L431" s="11"/>
      <c r="M431" s="11"/>
      <c r="N431" s="11"/>
    </row>
    <row r="432" spans="1:14" ht="15.75" customHeight="1">
      <c r="A432" s="27">
        <v>44749</v>
      </c>
      <c r="B432" s="11">
        <v>686.8</v>
      </c>
      <c r="C432" s="11">
        <v>-1.03E-2</v>
      </c>
      <c r="D432" s="13">
        <v>-1.03E-2</v>
      </c>
      <c r="E432" s="27">
        <v>44749</v>
      </c>
      <c r="F432" s="12">
        <v>16132.9</v>
      </c>
      <c r="G432" s="11">
        <v>8.9494550000000003E-3</v>
      </c>
      <c r="H432" s="13">
        <v>8.8999999999999999E-3</v>
      </c>
      <c r="J432" s="15"/>
      <c r="K432" s="11"/>
      <c r="L432" s="11"/>
      <c r="M432" s="11"/>
      <c r="N432" s="11"/>
    </row>
    <row r="433" spans="1:14" ht="15.75" customHeight="1">
      <c r="A433" s="27">
        <v>44719</v>
      </c>
      <c r="B433" s="11">
        <v>693.95</v>
      </c>
      <c r="C433" s="11">
        <v>1.3899999999999999E-2</v>
      </c>
      <c r="D433" s="13">
        <v>1.3899999999999999E-2</v>
      </c>
      <c r="E433" s="27">
        <v>44719</v>
      </c>
      <c r="F433" s="12">
        <v>15989.8</v>
      </c>
      <c r="G433" s="11">
        <v>1.1318177E-2</v>
      </c>
      <c r="H433" s="13">
        <v>1.1299999999999999E-2</v>
      </c>
      <c r="J433" s="15"/>
      <c r="K433" s="11"/>
      <c r="L433" s="11"/>
      <c r="M433" s="11"/>
      <c r="N433" s="11"/>
    </row>
    <row r="434" spans="1:14" ht="15.75" customHeight="1">
      <c r="A434" s="27">
        <v>44688</v>
      </c>
      <c r="B434" s="11">
        <v>684.45</v>
      </c>
      <c r="C434" s="11">
        <v>3.7000000000000002E-3</v>
      </c>
      <c r="D434" s="13">
        <v>3.7000000000000002E-3</v>
      </c>
      <c r="E434" s="27">
        <v>44688</v>
      </c>
      <c r="F434" s="12">
        <v>15810.85</v>
      </c>
      <c r="G434" s="11">
        <v>-1.547171E-3</v>
      </c>
      <c r="H434" s="13">
        <v>-1.5E-3</v>
      </c>
      <c r="J434" s="15"/>
      <c r="K434" s="11"/>
      <c r="L434" s="11"/>
      <c r="M434" s="11"/>
      <c r="N434" s="11"/>
    </row>
    <row r="435" spans="1:14" ht="15.75" customHeight="1">
      <c r="A435" s="27">
        <v>44658</v>
      </c>
      <c r="B435" s="11">
        <v>681.9</v>
      </c>
      <c r="C435" s="11">
        <v>1.2500000000000001E-2</v>
      </c>
      <c r="D435" s="13">
        <v>1.2500000000000001E-2</v>
      </c>
      <c r="E435" s="27">
        <v>44658</v>
      </c>
      <c r="F435" s="12">
        <v>15835.35</v>
      </c>
      <c r="G435" s="11">
        <v>5.2882010000000002E-3</v>
      </c>
      <c r="H435" s="13">
        <v>5.3E-3</v>
      </c>
      <c r="J435" s="15"/>
      <c r="K435" s="11"/>
      <c r="L435" s="11"/>
      <c r="M435" s="11"/>
      <c r="N435" s="11"/>
    </row>
    <row r="436" spans="1:14" ht="15.75" customHeight="1">
      <c r="A436" s="27">
        <v>44568</v>
      </c>
      <c r="B436" s="11">
        <v>673.45</v>
      </c>
      <c r="C436" s="11">
        <v>-1.6799999999999999E-2</v>
      </c>
      <c r="D436" s="13">
        <v>-1.6799999999999999E-2</v>
      </c>
      <c r="E436" s="27">
        <v>44568</v>
      </c>
      <c r="F436" s="12">
        <v>15752.05</v>
      </c>
      <c r="G436" s="11">
        <v>-1.787044E-3</v>
      </c>
      <c r="H436" s="13">
        <v>-1.8E-3</v>
      </c>
      <c r="J436" s="15"/>
      <c r="K436" s="11"/>
      <c r="L436" s="11"/>
      <c r="M436" s="11"/>
      <c r="N436" s="11"/>
    </row>
    <row r="437" spans="1:14" ht="15.75" customHeight="1">
      <c r="A437" s="11" t="s">
        <v>339</v>
      </c>
      <c r="B437" s="11">
        <v>684.95</v>
      </c>
      <c r="C437" s="11">
        <v>-4.1000000000000003E-3</v>
      </c>
      <c r="D437" s="13">
        <v>-4.1000000000000003E-3</v>
      </c>
      <c r="E437" s="11" t="s">
        <v>339</v>
      </c>
      <c r="F437" s="12">
        <v>15780.25</v>
      </c>
      <c r="G437" s="11">
        <v>-1.193106E-3</v>
      </c>
      <c r="H437" s="13">
        <v>-1.1999999999999999E-3</v>
      </c>
      <c r="J437" s="15"/>
      <c r="K437" s="11"/>
      <c r="L437" s="11"/>
      <c r="M437" s="11"/>
      <c r="N437" s="11"/>
    </row>
    <row r="438" spans="1:14" ht="15.75" customHeight="1">
      <c r="A438" s="11" t="s">
        <v>340</v>
      </c>
      <c r="B438" s="11">
        <v>687.8</v>
      </c>
      <c r="C438" s="11">
        <v>9.7999999999999997E-3</v>
      </c>
      <c r="D438" s="13">
        <v>9.7999999999999997E-3</v>
      </c>
      <c r="E438" s="11" t="s">
        <v>340</v>
      </c>
      <c r="F438" s="12">
        <v>15799.1</v>
      </c>
      <c r="G438" s="11">
        <v>-3.2239339999999999E-3</v>
      </c>
      <c r="H438" s="13">
        <v>-3.2000000000000002E-3</v>
      </c>
      <c r="J438" s="15"/>
      <c r="K438" s="11"/>
      <c r="L438" s="11"/>
      <c r="M438" s="11"/>
      <c r="N438" s="11"/>
    </row>
    <row r="439" spans="1:14" ht="15.75" customHeight="1">
      <c r="A439" s="11" t="s">
        <v>341</v>
      </c>
      <c r="B439" s="11">
        <v>681.15</v>
      </c>
      <c r="C439" s="11">
        <v>-4.1000000000000003E-3</v>
      </c>
      <c r="D439" s="13">
        <v>-4.1000000000000003E-3</v>
      </c>
      <c r="E439" s="11" t="s">
        <v>341</v>
      </c>
      <c r="F439" s="12">
        <v>15850.2</v>
      </c>
      <c r="G439" s="11">
        <v>1.1464089999999999E-3</v>
      </c>
      <c r="H439" s="13">
        <v>1.1000000000000001E-3</v>
      </c>
      <c r="J439" s="15"/>
      <c r="K439" s="11"/>
      <c r="L439" s="11"/>
      <c r="M439" s="11"/>
      <c r="N439" s="11"/>
    </row>
    <row r="440" spans="1:14" ht="15.75" customHeight="1">
      <c r="A440" s="11" t="s">
        <v>342</v>
      </c>
      <c r="B440" s="11">
        <v>683.95</v>
      </c>
      <c r="C440" s="11">
        <v>1.9E-2</v>
      </c>
      <c r="D440" s="13">
        <v>1.9E-2</v>
      </c>
      <c r="E440" s="11" t="s">
        <v>342</v>
      </c>
      <c r="F440" s="12">
        <v>15832.05</v>
      </c>
      <c r="G440" s="11">
        <v>8.4590029999999997E-3</v>
      </c>
      <c r="H440" s="13">
        <v>8.5000000000000006E-3</v>
      </c>
      <c r="J440" s="15"/>
      <c r="K440" s="11"/>
      <c r="L440" s="11"/>
      <c r="M440" s="11"/>
      <c r="N440" s="11"/>
    </row>
    <row r="441" spans="1:14" ht="15.75" customHeight="1">
      <c r="A441" s="11" t="s">
        <v>343</v>
      </c>
      <c r="B441" s="11">
        <v>671.2</v>
      </c>
      <c r="C441" s="11">
        <v>1.67E-2</v>
      </c>
      <c r="D441" s="13">
        <v>1.67E-2</v>
      </c>
      <c r="E441" s="11" t="s">
        <v>343</v>
      </c>
      <c r="F441" s="12">
        <v>15699.25</v>
      </c>
      <c r="G441" s="11">
        <v>9.1664980000000004E-3</v>
      </c>
      <c r="H441" s="13">
        <v>9.1999999999999998E-3</v>
      </c>
      <c r="J441" s="15"/>
      <c r="K441" s="11"/>
      <c r="L441" s="11"/>
      <c r="M441" s="11"/>
      <c r="N441" s="11"/>
    </row>
    <row r="442" spans="1:14" ht="15.75" customHeight="1">
      <c r="A442" s="11" t="s">
        <v>344</v>
      </c>
      <c r="B442" s="11">
        <v>660.2</v>
      </c>
      <c r="C442" s="11">
        <v>2.7E-2</v>
      </c>
      <c r="D442" s="13">
        <v>2.7E-2</v>
      </c>
      <c r="E442" s="11" t="s">
        <v>344</v>
      </c>
      <c r="F442" s="12">
        <v>15556.65</v>
      </c>
      <c r="G442" s="11">
        <v>9.3004090000000008E-3</v>
      </c>
      <c r="H442" s="13">
        <v>9.2999999999999992E-3</v>
      </c>
      <c r="J442" s="15"/>
      <c r="K442" s="11"/>
      <c r="L442" s="11"/>
      <c r="M442" s="11"/>
      <c r="N442" s="11"/>
    </row>
    <row r="443" spans="1:14" ht="15.75" customHeight="1">
      <c r="A443" s="11" t="s">
        <v>345</v>
      </c>
      <c r="B443" s="11">
        <v>642.85</v>
      </c>
      <c r="C443" s="11">
        <v>-1.7500000000000002E-2</v>
      </c>
      <c r="D443" s="13">
        <v>-1.7500000000000002E-2</v>
      </c>
      <c r="E443" s="11" t="s">
        <v>345</v>
      </c>
      <c r="F443" s="12">
        <v>15413.3</v>
      </c>
      <c r="G443" s="11">
        <v>-1.4419265000000001E-2</v>
      </c>
      <c r="H443" s="13">
        <v>-1.44E-2</v>
      </c>
      <c r="J443" s="15"/>
      <c r="K443" s="11"/>
      <c r="L443" s="11"/>
      <c r="M443" s="11"/>
      <c r="N443" s="11"/>
    </row>
    <row r="444" spans="1:14" ht="15.75" customHeight="1">
      <c r="A444" s="11" t="s">
        <v>346</v>
      </c>
      <c r="B444" s="11">
        <v>654.29999999999995</v>
      </c>
      <c r="C444" s="11">
        <v>2.0899999999999998E-2</v>
      </c>
      <c r="D444" s="13">
        <v>2.0899999999999998E-2</v>
      </c>
      <c r="E444" s="11" t="s">
        <v>346</v>
      </c>
      <c r="F444" s="12">
        <v>15638.8</v>
      </c>
      <c r="G444" s="11">
        <v>1.8804377000000001E-2</v>
      </c>
      <c r="H444" s="13">
        <v>1.8800000000000001E-2</v>
      </c>
      <c r="J444" s="15"/>
      <c r="K444" s="11"/>
      <c r="L444" s="11"/>
      <c r="M444" s="11"/>
      <c r="N444" s="11"/>
    </row>
    <row r="445" spans="1:14" ht="15.75" customHeight="1">
      <c r="A445" s="11" t="s">
        <v>347</v>
      </c>
      <c r="B445" s="11">
        <v>640.9</v>
      </c>
      <c r="C445" s="11">
        <v>-4.3E-3</v>
      </c>
      <c r="D445" s="13">
        <v>-4.3E-3</v>
      </c>
      <c r="E445" s="11" t="s">
        <v>347</v>
      </c>
      <c r="F445" s="12">
        <v>15350.15</v>
      </c>
      <c r="G445" s="11">
        <v>3.7041880000000002E-3</v>
      </c>
      <c r="H445" s="13">
        <v>3.7000000000000002E-3</v>
      </c>
      <c r="J445" s="15"/>
      <c r="K445" s="11"/>
      <c r="L445" s="11"/>
      <c r="M445" s="11"/>
      <c r="N445" s="11"/>
    </row>
    <row r="446" spans="1:14" ht="15.75" customHeight="1">
      <c r="A446" s="11" t="s">
        <v>348</v>
      </c>
      <c r="B446" s="11">
        <v>643.65</v>
      </c>
      <c r="C446" s="11">
        <v>-1.61E-2</v>
      </c>
      <c r="D446" s="13">
        <v>-1.61E-2</v>
      </c>
      <c r="E446" s="11" t="s">
        <v>348</v>
      </c>
      <c r="F446" s="12">
        <v>15293.5</v>
      </c>
      <c r="G446" s="11">
        <v>-4.3683189999999998E-3</v>
      </c>
      <c r="H446" s="13">
        <v>-4.4000000000000003E-3</v>
      </c>
      <c r="J446" s="15"/>
      <c r="K446" s="11"/>
      <c r="L446" s="11"/>
      <c r="M446" s="11"/>
      <c r="N446" s="11"/>
    </row>
    <row r="447" spans="1:14" ht="15.75" customHeight="1">
      <c r="A447" s="11" t="s">
        <v>349</v>
      </c>
      <c r="B447" s="11">
        <v>654.20000000000005</v>
      </c>
      <c r="C447" s="11">
        <v>-4.0899999999999999E-2</v>
      </c>
      <c r="D447" s="13">
        <v>-4.0899999999999999E-2</v>
      </c>
      <c r="E447" s="11" t="s">
        <v>349</v>
      </c>
      <c r="F447" s="12">
        <v>15360.6</v>
      </c>
      <c r="G447" s="11">
        <v>-2.1128398999999999E-2</v>
      </c>
      <c r="H447" s="13">
        <v>-2.1100000000000001E-2</v>
      </c>
      <c r="J447" s="15"/>
      <c r="K447" s="11"/>
      <c r="L447" s="11"/>
      <c r="M447" s="11"/>
      <c r="N447" s="11"/>
    </row>
    <row r="448" spans="1:14" ht="15.75" customHeight="1">
      <c r="A448" s="11" t="s">
        <v>350</v>
      </c>
      <c r="B448" s="11">
        <v>682.1</v>
      </c>
      <c r="C448" s="11">
        <v>1E-4</v>
      </c>
      <c r="D448" s="13">
        <v>1E-4</v>
      </c>
      <c r="E448" s="11" t="s">
        <v>350</v>
      </c>
      <c r="F448" s="12">
        <v>15692.15</v>
      </c>
      <c r="G448" s="11">
        <v>-2.5393939999999999E-3</v>
      </c>
      <c r="H448" s="13">
        <v>-2.5000000000000001E-3</v>
      </c>
      <c r="J448" s="15"/>
      <c r="K448" s="11"/>
      <c r="L448" s="11"/>
      <c r="M448" s="11"/>
      <c r="N448" s="11"/>
    </row>
    <row r="449" spans="1:14" ht="15.75" customHeight="1">
      <c r="A449" s="11" t="s">
        <v>351</v>
      </c>
      <c r="B449" s="11">
        <v>682.05</v>
      </c>
      <c r="C449" s="11">
        <v>1.6E-2</v>
      </c>
      <c r="D449" s="13">
        <v>1.6E-2</v>
      </c>
      <c r="E449" s="11" t="s">
        <v>351</v>
      </c>
      <c r="F449" s="12">
        <v>15732.1</v>
      </c>
      <c r="G449" s="11">
        <v>-2.6815599999999999E-3</v>
      </c>
      <c r="H449" s="13">
        <v>-2.7000000000000001E-3</v>
      </c>
      <c r="J449" s="15"/>
      <c r="K449" s="11"/>
      <c r="L449" s="11"/>
      <c r="M449" s="11"/>
      <c r="N449" s="11"/>
    </row>
    <row r="450" spans="1:14" ht="15.75" customHeight="1">
      <c r="A450" s="11" t="s">
        <v>352</v>
      </c>
      <c r="B450" s="11">
        <v>671.3</v>
      </c>
      <c r="C450" s="11">
        <v>-3.0000000000000001E-3</v>
      </c>
      <c r="D450" s="13">
        <v>-3.0000000000000001E-3</v>
      </c>
      <c r="E450" s="11" t="s">
        <v>352</v>
      </c>
      <c r="F450" s="12">
        <v>15774.4</v>
      </c>
      <c r="G450" s="11">
        <v>-2.6379784999999999E-2</v>
      </c>
      <c r="H450" s="13">
        <v>-2.64E-2</v>
      </c>
      <c r="J450" s="15"/>
      <c r="K450" s="11"/>
      <c r="L450" s="11"/>
      <c r="M450" s="11"/>
      <c r="N450" s="11"/>
    </row>
    <row r="451" spans="1:14" ht="15.75" customHeight="1">
      <c r="A451" s="27">
        <v>44840</v>
      </c>
      <c r="B451" s="11">
        <v>673.35</v>
      </c>
      <c r="C451" s="11">
        <v>-4.4000000000000003E-3</v>
      </c>
      <c r="D451" s="13">
        <v>-4.4000000000000003E-3</v>
      </c>
      <c r="E451" s="27">
        <v>44840</v>
      </c>
      <c r="F451" s="12">
        <v>16201.8</v>
      </c>
      <c r="G451" s="11">
        <v>-1.6767710000000002E-2</v>
      </c>
      <c r="H451" s="13">
        <v>-1.6799999999999999E-2</v>
      </c>
      <c r="J451" s="15"/>
      <c r="K451" s="11"/>
      <c r="L451" s="11"/>
      <c r="M451" s="11"/>
      <c r="N451" s="11"/>
    </row>
    <row r="452" spans="1:14" ht="15.75" customHeight="1">
      <c r="A452" s="27">
        <v>44810</v>
      </c>
      <c r="B452" s="11">
        <v>676.35</v>
      </c>
      <c r="C452" s="11">
        <v>1.9699999999999999E-2</v>
      </c>
      <c r="D452" s="13">
        <v>1.9699999999999999E-2</v>
      </c>
      <c r="E452" s="27">
        <v>44810</v>
      </c>
      <c r="F452" s="12">
        <v>16478.099999999999</v>
      </c>
      <c r="G452" s="11">
        <v>7.4497519999999996E-3</v>
      </c>
      <c r="H452" s="13">
        <v>7.4000000000000003E-3</v>
      </c>
      <c r="J452" s="15"/>
      <c r="K452" s="11"/>
      <c r="L452" s="11"/>
      <c r="M452" s="11"/>
      <c r="N452" s="11"/>
    </row>
    <row r="453" spans="1:14" ht="15.75" customHeight="1">
      <c r="A453" s="27">
        <v>44779</v>
      </c>
      <c r="B453" s="11">
        <v>663.3</v>
      </c>
      <c r="C453" s="11">
        <v>-3.2099999999999997E-2</v>
      </c>
      <c r="D453" s="13">
        <v>-3.2099999999999997E-2</v>
      </c>
      <c r="E453" s="27">
        <v>44779</v>
      </c>
      <c r="F453" s="12">
        <v>16356.25</v>
      </c>
      <c r="G453" s="11">
        <v>-3.6609839999999999E-3</v>
      </c>
      <c r="H453" s="13">
        <v>-3.7000000000000002E-3</v>
      </c>
      <c r="J453" s="15"/>
      <c r="K453" s="11"/>
      <c r="L453" s="11"/>
      <c r="M453" s="11"/>
      <c r="N453" s="11"/>
    </row>
    <row r="454" spans="1:14" ht="15.75" customHeight="1">
      <c r="A454" s="27">
        <v>44748</v>
      </c>
      <c r="B454" s="11">
        <v>685.3</v>
      </c>
      <c r="C454" s="11">
        <v>3.3999999999999998E-3</v>
      </c>
      <c r="D454" s="13">
        <v>3.3999999999999998E-3</v>
      </c>
      <c r="E454" s="27">
        <v>44748</v>
      </c>
      <c r="F454" s="12">
        <v>16416.349999999999</v>
      </c>
      <c r="G454" s="11">
        <v>-9.2458760000000001E-3</v>
      </c>
      <c r="H454" s="13">
        <v>-9.1999999999999998E-3</v>
      </c>
      <c r="J454" s="15"/>
      <c r="K454" s="11"/>
      <c r="L454" s="11"/>
      <c r="M454" s="11"/>
      <c r="N454" s="11"/>
    </row>
    <row r="455" spans="1:14" ht="15.75" customHeight="1">
      <c r="A455" s="27">
        <v>44718</v>
      </c>
      <c r="B455" s="11">
        <v>682.95</v>
      </c>
      <c r="C455" s="11">
        <v>-5.1999999999999998E-3</v>
      </c>
      <c r="D455" s="13">
        <v>-5.1999999999999998E-3</v>
      </c>
      <c r="E455" s="27">
        <v>44718</v>
      </c>
      <c r="F455" s="12">
        <v>16569.55</v>
      </c>
      <c r="G455" s="11">
        <v>-8.8939499999999996E-4</v>
      </c>
      <c r="H455" s="13">
        <v>-8.9999999999999998E-4</v>
      </c>
      <c r="J455" s="15"/>
      <c r="K455" s="11"/>
      <c r="L455" s="11"/>
      <c r="M455" s="11"/>
      <c r="N455" s="11"/>
    </row>
    <row r="456" spans="1:14" ht="15.75" customHeight="1">
      <c r="A456" s="27">
        <v>44626</v>
      </c>
      <c r="B456" s="11">
        <v>686.5</v>
      </c>
      <c r="C456" s="11">
        <v>-1.3599999999999999E-2</v>
      </c>
      <c r="D456" s="13">
        <v>-1.3599999999999999E-2</v>
      </c>
      <c r="E456" s="27">
        <v>44626</v>
      </c>
      <c r="F456" s="12">
        <v>16584.3</v>
      </c>
      <c r="G456" s="11">
        <v>-2.6280969999999998E-3</v>
      </c>
      <c r="H456" s="13">
        <v>-2.5999999999999999E-3</v>
      </c>
      <c r="J456" s="15"/>
      <c r="K456" s="11"/>
      <c r="L456" s="11"/>
      <c r="M456" s="11"/>
      <c r="N456" s="11"/>
    </row>
    <row r="457" spans="1:14" ht="15.75" customHeight="1">
      <c r="A457" s="27">
        <v>44598</v>
      </c>
      <c r="B457" s="11">
        <v>695.95</v>
      </c>
      <c r="C457" s="11">
        <v>1.9E-3</v>
      </c>
      <c r="D457" s="13">
        <v>1.9E-3</v>
      </c>
      <c r="E457" s="27">
        <v>44598</v>
      </c>
      <c r="F457" s="12">
        <v>16628</v>
      </c>
      <c r="G457" s="11">
        <v>6.3700049999999998E-3</v>
      </c>
      <c r="H457" s="13">
        <v>6.4000000000000003E-3</v>
      </c>
      <c r="J457" s="15"/>
      <c r="K457" s="11"/>
      <c r="L457" s="11"/>
      <c r="M457" s="11"/>
      <c r="N457" s="11"/>
    </row>
    <row r="458" spans="1:14" ht="15.75" customHeight="1">
      <c r="A458" s="27">
        <v>44567</v>
      </c>
      <c r="B458" s="11">
        <v>694.65</v>
      </c>
      <c r="C458" s="11">
        <v>-7.9000000000000008E-3</v>
      </c>
      <c r="D458" s="13">
        <v>-7.9000000000000008E-3</v>
      </c>
      <c r="E458" s="27">
        <v>44567</v>
      </c>
      <c r="F458" s="12">
        <v>16522.75</v>
      </c>
      <c r="G458" s="11">
        <v>-3.7263600000000002E-3</v>
      </c>
      <c r="H458" s="13">
        <v>-3.7000000000000002E-3</v>
      </c>
      <c r="J458" s="15"/>
      <c r="K458" s="11"/>
      <c r="L458" s="11"/>
      <c r="M458" s="11"/>
      <c r="N458" s="11"/>
    </row>
    <row r="459" spans="1:14" ht="15.75" customHeight="1">
      <c r="A459" s="11" t="s">
        <v>353</v>
      </c>
      <c r="B459" s="11">
        <v>700.2</v>
      </c>
      <c r="C459" s="11">
        <v>1.6000000000000001E-3</v>
      </c>
      <c r="D459" s="13">
        <v>1.6000000000000001E-3</v>
      </c>
      <c r="E459" s="11" t="s">
        <v>353</v>
      </c>
      <c r="F459" s="12">
        <v>16584.55</v>
      </c>
      <c r="G459" s="11">
        <v>-4.6124579999999998E-3</v>
      </c>
      <c r="H459" s="13">
        <v>-4.5999999999999999E-3</v>
      </c>
      <c r="J459" s="15"/>
      <c r="K459" s="11"/>
      <c r="L459" s="11"/>
      <c r="M459" s="11"/>
      <c r="N459" s="11"/>
    </row>
    <row r="460" spans="1:14" ht="15.75" customHeight="1">
      <c r="A460" s="11" t="s">
        <v>354</v>
      </c>
      <c r="B460" s="11">
        <v>699.05</v>
      </c>
      <c r="C460" s="11">
        <v>2.1399999999999999E-2</v>
      </c>
      <c r="D460" s="13">
        <v>2.1399999999999999E-2</v>
      </c>
      <c r="E460" s="11" t="s">
        <v>354</v>
      </c>
      <c r="F460" s="12">
        <v>16661.400000000001</v>
      </c>
      <c r="G460" s="11">
        <v>1.8893192999999999E-2</v>
      </c>
      <c r="H460" s="13">
        <v>1.89E-2</v>
      </c>
      <c r="J460" s="15"/>
      <c r="K460" s="11"/>
      <c r="L460" s="11"/>
      <c r="M460" s="11"/>
      <c r="N460" s="11"/>
    </row>
    <row r="461" spans="1:14" ht="15.75" customHeight="1">
      <c r="A461" s="11" t="s">
        <v>355</v>
      </c>
      <c r="B461" s="11">
        <v>684.4</v>
      </c>
      <c r="C461" s="11">
        <v>-1.3299999999999999E-2</v>
      </c>
      <c r="D461" s="13">
        <v>-1.3299999999999999E-2</v>
      </c>
      <c r="E461" s="11" t="s">
        <v>355</v>
      </c>
      <c r="F461" s="12">
        <v>16352.45</v>
      </c>
      <c r="G461" s="11">
        <v>1.127386E-2</v>
      </c>
      <c r="H461" s="13">
        <v>1.1299999999999999E-2</v>
      </c>
      <c r="J461" s="15"/>
      <c r="K461" s="11"/>
      <c r="L461" s="11"/>
      <c r="M461" s="11"/>
      <c r="N461" s="11"/>
    </row>
    <row r="462" spans="1:14" ht="15.75" customHeight="1">
      <c r="A462" s="11" t="s">
        <v>356</v>
      </c>
      <c r="B462" s="11">
        <v>693.65</v>
      </c>
      <c r="C462" s="11">
        <v>7.9000000000000008E-3</v>
      </c>
      <c r="D462" s="13">
        <v>7.9000000000000008E-3</v>
      </c>
      <c r="E462" s="11" t="s">
        <v>356</v>
      </c>
      <c r="F462" s="12">
        <v>16170.15</v>
      </c>
      <c r="G462" s="11">
        <v>9.0073510000000002E-3</v>
      </c>
      <c r="H462" s="13">
        <v>8.9999999999999993E-3</v>
      </c>
      <c r="J462" s="15"/>
      <c r="K462" s="11"/>
      <c r="L462" s="11"/>
      <c r="M462" s="11"/>
      <c r="N462" s="11"/>
    </row>
    <row r="463" spans="1:14" ht="15.75" customHeight="1">
      <c r="A463" s="11" t="s">
        <v>357</v>
      </c>
      <c r="B463" s="11">
        <v>688.2</v>
      </c>
      <c r="C463" s="11">
        <v>1.47E-2</v>
      </c>
      <c r="D463" s="13">
        <v>1.47E-2</v>
      </c>
      <c r="E463" s="11" t="s">
        <v>357</v>
      </c>
      <c r="F463" s="12">
        <v>16025.8</v>
      </c>
      <c r="G463" s="11">
        <v>-6.1611829999999998E-3</v>
      </c>
      <c r="H463" s="13">
        <v>-6.1999999999999998E-3</v>
      </c>
      <c r="J463" s="15"/>
      <c r="K463" s="11"/>
      <c r="L463" s="11"/>
      <c r="M463" s="11"/>
      <c r="N463" s="11"/>
    </row>
    <row r="464" spans="1:14" ht="15.75" customHeight="1">
      <c r="A464" s="11" t="s">
        <v>358</v>
      </c>
      <c r="B464" s="11">
        <v>678.2</v>
      </c>
      <c r="C464" s="11">
        <v>-1.12E-2</v>
      </c>
      <c r="D464" s="13">
        <v>-1.12E-2</v>
      </c>
      <c r="E464" s="11" t="s">
        <v>358</v>
      </c>
      <c r="F464" s="12">
        <v>16125.15</v>
      </c>
      <c r="G464" s="11">
        <v>-5.5227660000000001E-3</v>
      </c>
      <c r="H464" s="13">
        <v>-5.4999999999999997E-3</v>
      </c>
      <c r="J464" s="15"/>
      <c r="K464" s="11"/>
      <c r="L464" s="11"/>
      <c r="M464" s="11"/>
      <c r="N464" s="11"/>
    </row>
    <row r="465" spans="1:14" ht="15.75" customHeight="1">
      <c r="A465" s="11" t="s">
        <v>359</v>
      </c>
      <c r="B465" s="11">
        <v>685.85</v>
      </c>
      <c r="C465" s="11">
        <v>-3.0000000000000001E-3</v>
      </c>
      <c r="D465" s="13">
        <v>-3.0000000000000001E-3</v>
      </c>
      <c r="E465" s="11" t="s">
        <v>359</v>
      </c>
      <c r="F465" s="12">
        <v>16214.7</v>
      </c>
      <c r="G465" s="11">
        <v>-3.16301E-3</v>
      </c>
      <c r="H465" s="13">
        <v>-3.2000000000000002E-3</v>
      </c>
      <c r="J465" s="15"/>
      <c r="K465" s="11"/>
      <c r="L465" s="11"/>
      <c r="M465" s="11"/>
      <c r="N465" s="11"/>
    </row>
    <row r="466" spans="1:14" ht="15.75" customHeight="1">
      <c r="A466" s="11" t="s">
        <v>360</v>
      </c>
      <c r="B466" s="11">
        <v>687.9</v>
      </c>
      <c r="C466" s="11">
        <v>2.0199999999999999E-2</v>
      </c>
      <c r="D466" s="13">
        <v>2.0199999999999999E-2</v>
      </c>
      <c r="E466" s="11" t="s">
        <v>360</v>
      </c>
      <c r="F466" s="12">
        <v>16266.15</v>
      </c>
      <c r="G466" s="11">
        <v>2.889104E-2</v>
      </c>
      <c r="H466" s="13">
        <v>2.8899999999999999E-2</v>
      </c>
      <c r="J466" s="15"/>
      <c r="K466" s="11"/>
      <c r="L466" s="11"/>
      <c r="M466" s="11"/>
      <c r="N466" s="11"/>
    </row>
    <row r="467" spans="1:14" ht="15.75" customHeight="1">
      <c r="A467" s="11" t="s">
        <v>361</v>
      </c>
      <c r="B467" s="11">
        <v>674.25</v>
      </c>
      <c r="C467" s="11">
        <v>-3.15E-2</v>
      </c>
      <c r="D467" s="13">
        <v>-3.15E-2</v>
      </c>
      <c r="E467" s="11" t="s">
        <v>361</v>
      </c>
      <c r="F467" s="12">
        <v>15809.4</v>
      </c>
      <c r="G467" s="11">
        <v>-2.6532760999999998E-2</v>
      </c>
      <c r="H467" s="13">
        <v>-2.6499999999999999E-2</v>
      </c>
      <c r="J467" s="15"/>
      <c r="K467" s="11"/>
      <c r="L467" s="11"/>
      <c r="M467" s="11"/>
      <c r="N467" s="11"/>
    </row>
    <row r="468" spans="1:14" ht="15.75" customHeight="1">
      <c r="A468" s="11" t="s">
        <v>362</v>
      </c>
      <c r="B468" s="11">
        <v>696.15</v>
      </c>
      <c r="C468" s="11">
        <v>-1.54E-2</v>
      </c>
      <c r="D468" s="13">
        <v>-1.54E-2</v>
      </c>
      <c r="E468" s="11" t="s">
        <v>362</v>
      </c>
      <c r="F468" s="12">
        <v>16240.3</v>
      </c>
      <c r="G468" s="11">
        <v>-1.1685619999999999E-3</v>
      </c>
      <c r="H468" s="13">
        <v>-1.1999999999999999E-3</v>
      </c>
      <c r="J468" s="15"/>
      <c r="K468" s="11"/>
      <c r="L468" s="11"/>
      <c r="M468" s="11"/>
      <c r="N468" s="11"/>
    </row>
    <row r="469" spans="1:14" ht="15.75" customHeight="1">
      <c r="A469" s="11" t="s">
        <v>363</v>
      </c>
      <c r="B469" s="11">
        <v>707.05</v>
      </c>
      <c r="C469" s="11">
        <v>0.02</v>
      </c>
      <c r="D469" s="13">
        <v>0.02</v>
      </c>
      <c r="E469" s="11" t="s">
        <v>363</v>
      </c>
      <c r="F469" s="12">
        <v>16259.3</v>
      </c>
      <c r="G469" s="11">
        <v>2.6321936000000001E-2</v>
      </c>
      <c r="H469" s="13">
        <v>2.63E-2</v>
      </c>
      <c r="J469" s="15"/>
      <c r="K469" s="11"/>
      <c r="L469" s="11"/>
      <c r="M469" s="11"/>
      <c r="N469" s="11"/>
    </row>
    <row r="470" spans="1:14" ht="15.75" customHeight="1">
      <c r="A470" s="11" t="s">
        <v>364</v>
      </c>
      <c r="B470" s="11">
        <v>693.2</v>
      </c>
      <c r="C470" s="11">
        <v>4.7999999999999996E-3</v>
      </c>
      <c r="D470" s="13">
        <v>4.7999999999999996E-3</v>
      </c>
      <c r="E470" s="11" t="s">
        <v>364</v>
      </c>
      <c r="F470" s="12">
        <v>15842.3</v>
      </c>
      <c r="G470" s="11">
        <v>3.811268E-3</v>
      </c>
      <c r="H470" s="13">
        <v>3.8E-3</v>
      </c>
      <c r="J470" s="15"/>
      <c r="K470" s="11"/>
      <c r="L470" s="11"/>
      <c r="M470" s="11"/>
      <c r="N470" s="11"/>
    </row>
    <row r="471" spans="1:14" ht="15.75" customHeight="1">
      <c r="A471" s="11" t="s">
        <v>365</v>
      </c>
      <c r="B471" s="11">
        <v>689.9</v>
      </c>
      <c r="C471" s="11">
        <v>-2.1999999999999999E-2</v>
      </c>
      <c r="D471" s="13">
        <v>-2.1999999999999999E-2</v>
      </c>
      <c r="E471" s="11" t="s">
        <v>365</v>
      </c>
      <c r="F471" s="12">
        <v>15782.15</v>
      </c>
      <c r="G471" s="11">
        <v>-1.635248E-3</v>
      </c>
      <c r="H471" s="13">
        <v>-1.6000000000000001E-3</v>
      </c>
      <c r="J471" s="15"/>
      <c r="K471" s="11"/>
      <c r="L471" s="11"/>
      <c r="M471" s="11"/>
      <c r="N471" s="11"/>
    </row>
    <row r="472" spans="1:14" ht="15.75" customHeight="1">
      <c r="A472" s="27">
        <v>44900</v>
      </c>
      <c r="B472" s="11">
        <v>705.4</v>
      </c>
      <c r="C472" s="11">
        <v>-2.41E-2</v>
      </c>
      <c r="D472" s="13">
        <v>-2.41E-2</v>
      </c>
      <c r="E472" s="27">
        <v>44900</v>
      </c>
      <c r="F472" s="12">
        <v>15808</v>
      </c>
      <c r="G472" s="11">
        <v>-2.2211775999999999E-2</v>
      </c>
      <c r="H472" s="13">
        <v>-2.2200000000000001E-2</v>
      </c>
      <c r="J472" s="15"/>
      <c r="K472" s="11"/>
      <c r="L472" s="11"/>
      <c r="M472" s="11"/>
      <c r="N472" s="11"/>
    </row>
    <row r="473" spans="1:14" ht="15.75" customHeight="1">
      <c r="A473" s="27">
        <v>44870</v>
      </c>
      <c r="B473" s="11">
        <v>722.85</v>
      </c>
      <c r="C473" s="11">
        <v>4.4000000000000003E-3</v>
      </c>
      <c r="D473" s="13">
        <v>4.4000000000000003E-3</v>
      </c>
      <c r="E473" s="27">
        <v>44870</v>
      </c>
      <c r="F473" s="12">
        <v>16167.1</v>
      </c>
      <c r="G473" s="11">
        <v>-4.4919809999999999E-3</v>
      </c>
      <c r="H473" s="13">
        <v>-4.4999999999999997E-3</v>
      </c>
      <c r="J473" s="15"/>
      <c r="K473" s="11"/>
      <c r="L473" s="11"/>
      <c r="M473" s="11"/>
      <c r="N473" s="11"/>
    </row>
    <row r="474" spans="1:14" ht="15.75" customHeight="1">
      <c r="A474" s="27">
        <v>44839</v>
      </c>
      <c r="B474" s="11">
        <v>719.65</v>
      </c>
      <c r="C474" s="11">
        <v>1.15E-2</v>
      </c>
      <c r="D474" s="13">
        <v>1.15E-2</v>
      </c>
      <c r="E474" s="27">
        <v>44839</v>
      </c>
      <c r="F474" s="12">
        <v>16240.05</v>
      </c>
      <c r="G474" s="11">
        <v>-3.7909810000000001E-3</v>
      </c>
      <c r="H474" s="13">
        <v>-3.8E-3</v>
      </c>
      <c r="J474" s="15"/>
      <c r="K474" s="11"/>
      <c r="L474" s="11"/>
      <c r="M474" s="11"/>
      <c r="N474" s="11"/>
    </row>
    <row r="475" spans="1:14" ht="15.75" customHeight="1">
      <c r="A475" s="27">
        <v>44809</v>
      </c>
      <c r="B475" s="11">
        <v>711.5</v>
      </c>
      <c r="C475" s="11">
        <v>1.8E-3</v>
      </c>
      <c r="D475" s="13">
        <v>1.8E-3</v>
      </c>
      <c r="E475" s="27">
        <v>44809</v>
      </c>
      <c r="F475" s="12">
        <v>16301.85</v>
      </c>
      <c r="G475" s="11">
        <v>-6.6661589999999996E-3</v>
      </c>
      <c r="H475" s="13">
        <v>-6.7000000000000002E-3</v>
      </c>
      <c r="J475" s="15"/>
      <c r="K475" s="11"/>
      <c r="L475" s="11"/>
      <c r="M475" s="11"/>
      <c r="N475" s="11"/>
    </row>
    <row r="476" spans="1:14" ht="15.75" customHeight="1">
      <c r="A476" s="27">
        <v>44717</v>
      </c>
      <c r="B476" s="11">
        <v>710.25</v>
      </c>
      <c r="C476" s="11">
        <v>-1.21E-2</v>
      </c>
      <c r="D476" s="13">
        <v>-1.21E-2</v>
      </c>
      <c r="E476" s="27">
        <v>44717</v>
      </c>
      <c r="F476" s="12">
        <v>16411.25</v>
      </c>
      <c r="G476" s="11">
        <v>-1.6268398999999999E-2</v>
      </c>
      <c r="H476" s="13">
        <v>-1.6299999999999999E-2</v>
      </c>
      <c r="J476" s="15"/>
      <c r="K476" s="11"/>
      <c r="L476" s="11"/>
      <c r="M476" s="11"/>
      <c r="N476" s="11"/>
    </row>
    <row r="477" spans="1:14" ht="15.75" customHeight="1">
      <c r="A477" s="27">
        <v>44686</v>
      </c>
      <c r="B477" s="11">
        <v>718.95</v>
      </c>
      <c r="C477" s="11">
        <v>-4.7999999999999996E-3</v>
      </c>
      <c r="D477" s="13">
        <v>-4.7999999999999996E-3</v>
      </c>
      <c r="E477" s="27">
        <v>44686</v>
      </c>
      <c r="F477" s="12">
        <v>16682.650000000001</v>
      </c>
      <c r="G477" s="11">
        <v>3.02801E-4</v>
      </c>
      <c r="H477" s="13">
        <v>2.9999999999999997E-4</v>
      </c>
      <c r="J477" s="15"/>
      <c r="K477" s="11"/>
      <c r="L477" s="11"/>
      <c r="M477" s="11"/>
      <c r="N477" s="11"/>
    </row>
    <row r="478" spans="1:14" ht="15.75" customHeight="1">
      <c r="A478" s="27">
        <v>44656</v>
      </c>
      <c r="B478" s="11">
        <v>722.4</v>
      </c>
      <c r="C478" s="11">
        <v>-2.5600000000000001E-2</v>
      </c>
      <c r="D478" s="13">
        <v>-2.5600000000000001E-2</v>
      </c>
      <c r="E478" s="27">
        <v>44656</v>
      </c>
      <c r="F478" s="12">
        <v>16677.599999999999</v>
      </c>
      <c r="G478" s="11">
        <v>-2.2936182999999999E-2</v>
      </c>
      <c r="H478" s="13">
        <v>-2.29E-2</v>
      </c>
      <c r="J478" s="15"/>
      <c r="K478" s="11"/>
      <c r="L478" s="11"/>
      <c r="M478" s="11"/>
      <c r="N478" s="11"/>
    </row>
    <row r="479" spans="1:14" ht="15.75" customHeight="1">
      <c r="A479" s="27">
        <v>44597</v>
      </c>
      <c r="B479" s="11">
        <v>741.35</v>
      </c>
      <c r="C479" s="11">
        <v>3.2000000000000002E-3</v>
      </c>
      <c r="D479" s="13">
        <v>3.2000000000000002E-3</v>
      </c>
      <c r="E479" s="27">
        <v>44597</v>
      </c>
      <c r="F479" s="12">
        <v>17069.099999999999</v>
      </c>
      <c r="G479" s="11">
        <v>-1.955849E-3</v>
      </c>
      <c r="H479" s="13">
        <v>-2E-3</v>
      </c>
      <c r="J479" s="15"/>
      <c r="K479" s="11"/>
      <c r="L479" s="11"/>
      <c r="M479" s="11"/>
      <c r="N479" s="11"/>
    </row>
    <row r="480" spans="1:14" ht="15.75" customHeight="1">
      <c r="A480" s="11" t="s">
        <v>366</v>
      </c>
      <c r="B480" s="11">
        <v>739</v>
      </c>
      <c r="C480" s="11">
        <v>-1.12E-2</v>
      </c>
      <c r="D480" s="13">
        <v>-1.12E-2</v>
      </c>
      <c r="E480" s="11" t="s">
        <v>366</v>
      </c>
      <c r="F480" s="12">
        <v>17102.55</v>
      </c>
      <c r="G480" s="11">
        <v>-8.2632409999999993E-3</v>
      </c>
      <c r="H480" s="13">
        <v>-8.3000000000000001E-3</v>
      </c>
      <c r="J480" s="15"/>
      <c r="K480" s="11"/>
      <c r="L480" s="11"/>
      <c r="M480" s="11"/>
      <c r="N480" s="11"/>
    </row>
    <row r="481" spans="1:14" ht="15.75" customHeight="1">
      <c r="A481" s="11" t="s">
        <v>367</v>
      </c>
      <c r="B481" s="11">
        <v>747.35</v>
      </c>
      <c r="C481" s="11">
        <v>-6.7999999999999996E-3</v>
      </c>
      <c r="D481" s="13">
        <v>-6.7999999999999996E-3</v>
      </c>
      <c r="E481" s="11" t="s">
        <v>367</v>
      </c>
      <c r="F481" s="12">
        <v>17245.05</v>
      </c>
      <c r="G481" s="11">
        <v>1.2128486000000001E-2</v>
      </c>
      <c r="H481" s="13">
        <v>1.21E-2</v>
      </c>
      <c r="J481" s="15"/>
      <c r="K481" s="11"/>
      <c r="L481" s="11"/>
      <c r="M481" s="11"/>
      <c r="N481" s="11"/>
    </row>
    <row r="482" spans="1:14" ht="15.75" customHeight="1">
      <c r="A482" s="11" t="s">
        <v>368</v>
      </c>
      <c r="B482" s="11">
        <v>752.5</v>
      </c>
      <c r="C482" s="11">
        <v>-5.0000000000000001E-3</v>
      </c>
      <c r="D482" s="13">
        <v>-5.0000000000000001E-3</v>
      </c>
      <c r="E482" s="11" t="s">
        <v>368</v>
      </c>
      <c r="F482" s="12">
        <v>17038.400000000001</v>
      </c>
      <c r="G482" s="11">
        <v>-9.4414210000000002E-3</v>
      </c>
      <c r="H482" s="13">
        <v>-9.4000000000000004E-3</v>
      </c>
      <c r="J482" s="15"/>
      <c r="K482" s="11"/>
      <c r="L482" s="11"/>
      <c r="M482" s="11"/>
      <c r="N482" s="11"/>
    </row>
    <row r="483" spans="1:14" ht="15.75" customHeight="1">
      <c r="A483" s="11" t="s">
        <v>369</v>
      </c>
      <c r="B483" s="11">
        <v>756.3</v>
      </c>
      <c r="C483" s="11">
        <v>2.29E-2</v>
      </c>
      <c r="D483" s="13">
        <v>2.29E-2</v>
      </c>
      <c r="E483" s="11" t="s">
        <v>369</v>
      </c>
      <c r="F483" s="12">
        <v>17200.8</v>
      </c>
      <c r="G483" s="11">
        <v>1.4560029E-2</v>
      </c>
      <c r="H483" s="13">
        <v>1.46E-2</v>
      </c>
      <c r="J483" s="15"/>
      <c r="K483" s="11"/>
      <c r="L483" s="11"/>
      <c r="M483" s="11"/>
      <c r="N483" s="11"/>
    </row>
    <row r="484" spans="1:14" ht="15.75" customHeight="1">
      <c r="A484" s="11" t="s">
        <v>370</v>
      </c>
      <c r="B484" s="11">
        <v>739.35</v>
      </c>
      <c r="C484" s="11">
        <v>8.0000000000000004E-4</v>
      </c>
      <c r="D484" s="13">
        <v>8.0000000000000004E-4</v>
      </c>
      <c r="E484" s="11" t="s">
        <v>370</v>
      </c>
      <c r="F484" s="12">
        <v>16953.95</v>
      </c>
      <c r="G484" s="11">
        <v>-1.2695122E-2</v>
      </c>
      <c r="H484" s="13">
        <v>-1.2699999999999999E-2</v>
      </c>
      <c r="J484" s="15"/>
      <c r="K484" s="11"/>
      <c r="L484" s="11"/>
      <c r="M484" s="11"/>
      <c r="N484" s="11"/>
    </row>
    <row r="485" spans="1:14" ht="15.75" customHeight="1">
      <c r="A485" s="11" t="s">
        <v>371</v>
      </c>
      <c r="B485" s="11">
        <v>738.75</v>
      </c>
      <c r="C485" s="11">
        <v>4.1000000000000003E-3</v>
      </c>
      <c r="D485" s="13">
        <v>4.1000000000000003E-3</v>
      </c>
      <c r="E485" s="11" t="s">
        <v>371</v>
      </c>
      <c r="F485" s="12">
        <v>17171.95</v>
      </c>
      <c r="G485" s="11">
        <v>-1.268643E-2</v>
      </c>
      <c r="H485" s="13">
        <v>-1.2699999999999999E-2</v>
      </c>
      <c r="J485" s="15"/>
      <c r="K485" s="11"/>
      <c r="L485" s="11"/>
      <c r="M485" s="11"/>
      <c r="N485" s="11"/>
    </row>
    <row r="486" spans="1:14" ht="15.75" customHeight="1">
      <c r="A486" s="11" t="s">
        <v>372</v>
      </c>
      <c r="B486" s="11">
        <v>735.75</v>
      </c>
      <c r="C486" s="11">
        <v>-4.8999999999999998E-3</v>
      </c>
      <c r="D486" s="13">
        <v>-4.8999999999999998E-3</v>
      </c>
      <c r="E486" s="11" t="s">
        <v>372</v>
      </c>
      <c r="F486" s="12">
        <v>17392.599999999999</v>
      </c>
      <c r="G486" s="11">
        <v>1.4941747E-2</v>
      </c>
      <c r="H486" s="13">
        <v>1.49E-2</v>
      </c>
      <c r="J486" s="15"/>
      <c r="K486" s="11"/>
      <c r="L486" s="11"/>
      <c r="M486" s="11"/>
      <c r="N486" s="11"/>
    </row>
    <row r="487" spans="1:14" ht="15.75" customHeight="1">
      <c r="A487" s="11" t="s">
        <v>373</v>
      </c>
      <c r="B487" s="11">
        <v>739.35</v>
      </c>
      <c r="C487" s="11">
        <v>2.1899999999999999E-2</v>
      </c>
      <c r="D487" s="13">
        <v>2.1899999999999999E-2</v>
      </c>
      <c r="E487" s="11" t="s">
        <v>373</v>
      </c>
      <c r="F487" s="12">
        <v>17136.55</v>
      </c>
      <c r="G487" s="11">
        <v>1.0490222E-2</v>
      </c>
      <c r="H487" s="13">
        <v>1.0500000000000001E-2</v>
      </c>
      <c r="J487" s="15"/>
      <c r="K487" s="11"/>
      <c r="L487" s="11"/>
      <c r="M487" s="11"/>
      <c r="N487" s="11"/>
    </row>
    <row r="488" spans="1:14" ht="15.75" customHeight="1">
      <c r="A488" s="11" t="s">
        <v>374</v>
      </c>
      <c r="B488" s="11">
        <v>723.5</v>
      </c>
      <c r="C488" s="11">
        <v>-8.2000000000000007E-3</v>
      </c>
      <c r="D488" s="13">
        <v>-8.2000000000000007E-3</v>
      </c>
      <c r="E488" s="11" t="s">
        <v>374</v>
      </c>
      <c r="F488" s="12">
        <v>16958.650000000001</v>
      </c>
      <c r="G488" s="11">
        <v>-1.2519179E-2</v>
      </c>
      <c r="H488" s="13">
        <v>-1.2500000000000001E-2</v>
      </c>
      <c r="J488" s="15"/>
      <c r="K488" s="11"/>
      <c r="L488" s="11"/>
      <c r="M488" s="11"/>
      <c r="N488" s="11"/>
    </row>
    <row r="489" spans="1:14" ht="15.75" customHeight="1">
      <c r="A489" s="11" t="s">
        <v>375</v>
      </c>
      <c r="B489" s="11">
        <v>729.5</v>
      </c>
      <c r="C489" s="11">
        <v>-1.5100000000000001E-2</v>
      </c>
      <c r="D489" s="13">
        <v>-1.5100000000000001E-2</v>
      </c>
      <c r="E489" s="11" t="s">
        <v>375</v>
      </c>
      <c r="F489" s="12">
        <v>17173.650000000001</v>
      </c>
      <c r="G489" s="11">
        <v>-1.7281187999999999E-2</v>
      </c>
      <c r="H489" s="13">
        <v>-1.7299999999999999E-2</v>
      </c>
      <c r="J489" s="15"/>
      <c r="K489" s="11"/>
      <c r="L489" s="11"/>
      <c r="M489" s="11"/>
      <c r="N489" s="11"/>
    </row>
    <row r="490" spans="1:14" ht="15.75" customHeight="1">
      <c r="A490" s="11" t="s">
        <v>376</v>
      </c>
      <c r="B490" s="11">
        <v>740.65</v>
      </c>
      <c r="C490" s="11">
        <v>-1.2999999999999999E-3</v>
      </c>
      <c r="D490" s="13">
        <v>-1.2999999999999999E-3</v>
      </c>
      <c r="E490" s="11" t="s">
        <v>376</v>
      </c>
      <c r="F490" s="12">
        <v>17475.650000000001</v>
      </c>
      <c r="G490" s="11">
        <v>-3.1174589999999999E-3</v>
      </c>
      <c r="H490" s="13">
        <v>-3.0999999999999999E-3</v>
      </c>
      <c r="J490" s="15"/>
      <c r="K490" s="11"/>
      <c r="L490" s="11"/>
      <c r="M490" s="11"/>
      <c r="N490" s="11"/>
    </row>
    <row r="491" spans="1:14" ht="15.75" customHeight="1">
      <c r="A491" s="27">
        <v>44899</v>
      </c>
      <c r="B491" s="11">
        <v>741.65</v>
      </c>
      <c r="C491" s="11">
        <v>-2.1600000000000001E-2</v>
      </c>
      <c r="D491" s="13">
        <v>-2.1600000000000001E-2</v>
      </c>
      <c r="E491" s="27">
        <v>44899</v>
      </c>
      <c r="F491" s="12">
        <v>17530.3</v>
      </c>
      <c r="G491" s="11">
        <v>-8.1838989999999997E-3</v>
      </c>
      <c r="H491" s="13">
        <v>-8.2000000000000007E-3</v>
      </c>
      <c r="J491" s="15"/>
      <c r="K491" s="11"/>
      <c r="L491" s="11"/>
      <c r="M491" s="11"/>
      <c r="N491" s="11"/>
    </row>
    <row r="492" spans="1:14" ht="15.75" customHeight="1">
      <c r="A492" s="27">
        <v>44869</v>
      </c>
      <c r="B492" s="11">
        <v>758.05</v>
      </c>
      <c r="C492" s="11">
        <v>-5.3E-3</v>
      </c>
      <c r="D492" s="13">
        <v>-5.3E-3</v>
      </c>
      <c r="E492" s="27">
        <v>44869</v>
      </c>
      <c r="F492" s="12">
        <v>17674.95</v>
      </c>
      <c r="G492" s="11">
        <v>-6.1514760000000003E-3</v>
      </c>
      <c r="H492" s="13">
        <v>-6.1999999999999998E-3</v>
      </c>
      <c r="J492" s="15"/>
      <c r="K492" s="11"/>
      <c r="L492" s="11"/>
      <c r="M492" s="11"/>
      <c r="N492" s="11"/>
    </row>
    <row r="493" spans="1:14" ht="15.75" customHeight="1">
      <c r="A493" s="27">
        <v>44777</v>
      </c>
      <c r="B493" s="11">
        <v>762.1</v>
      </c>
      <c r="C493" s="11">
        <v>-4.0000000000000002E-4</v>
      </c>
      <c r="D493" s="13">
        <v>-4.0000000000000002E-4</v>
      </c>
      <c r="E493" s="27">
        <v>44777</v>
      </c>
      <c r="F493" s="12">
        <v>17784.349999999999</v>
      </c>
      <c r="G493" s="11">
        <v>8.2088260000000007E-3</v>
      </c>
      <c r="H493" s="13">
        <v>8.2000000000000007E-3</v>
      </c>
      <c r="J493" s="15"/>
      <c r="K493" s="11"/>
      <c r="L493" s="11"/>
      <c r="M493" s="11"/>
      <c r="N493" s="11"/>
    </row>
    <row r="494" spans="1:14" ht="15.75" customHeight="1">
      <c r="A494" s="27">
        <v>44746</v>
      </c>
      <c r="B494" s="11">
        <v>762.4</v>
      </c>
      <c r="C494" s="11">
        <v>-1.7100000000000001E-2</v>
      </c>
      <c r="D494" s="13">
        <v>-1.7100000000000001E-2</v>
      </c>
      <c r="E494" s="27">
        <v>44746</v>
      </c>
      <c r="F494" s="12">
        <v>17639.55</v>
      </c>
      <c r="G494" s="11">
        <v>-9.4397630000000003E-3</v>
      </c>
      <c r="H494" s="13">
        <v>-9.4000000000000004E-3</v>
      </c>
      <c r="J494" s="15"/>
      <c r="K494" s="11"/>
      <c r="L494" s="11"/>
      <c r="M494" s="11"/>
      <c r="N494" s="11"/>
    </row>
    <row r="495" spans="1:14" ht="15.75" customHeight="1">
      <c r="A495" s="27">
        <v>44716</v>
      </c>
      <c r="B495" s="11">
        <v>775.65</v>
      </c>
      <c r="C495" s="11">
        <v>1.18E-2</v>
      </c>
      <c r="D495" s="13">
        <v>1.18E-2</v>
      </c>
      <c r="E495" s="27">
        <v>44716</v>
      </c>
      <c r="F495" s="12">
        <v>17807.650000000001</v>
      </c>
      <c r="G495" s="11">
        <v>-8.3391809999999993E-3</v>
      </c>
      <c r="H495" s="13">
        <v>-8.3000000000000001E-3</v>
      </c>
      <c r="J495" s="15"/>
      <c r="K495" s="11"/>
      <c r="L495" s="11"/>
      <c r="M495" s="11"/>
      <c r="N495" s="11"/>
    </row>
    <row r="496" spans="1:14" ht="15.75" customHeight="1">
      <c r="A496" s="27">
        <v>44685</v>
      </c>
      <c r="B496" s="11">
        <v>766.6</v>
      </c>
      <c r="C496" s="11">
        <v>-1.6000000000000001E-3</v>
      </c>
      <c r="D496" s="13">
        <v>-1.6000000000000001E-3</v>
      </c>
      <c r="E496" s="27">
        <v>44685</v>
      </c>
      <c r="F496" s="12">
        <v>17957.400000000001</v>
      </c>
      <c r="G496" s="11">
        <v>-5.317558E-3</v>
      </c>
      <c r="H496" s="13">
        <v>-5.3E-3</v>
      </c>
      <c r="J496" s="15"/>
      <c r="K496" s="11"/>
      <c r="L496" s="11"/>
      <c r="M496" s="11"/>
      <c r="N496" s="11"/>
    </row>
    <row r="497" spans="1:14" ht="15.75" customHeight="1">
      <c r="A497" s="27">
        <v>44655</v>
      </c>
      <c r="B497" s="11">
        <v>767.8</v>
      </c>
      <c r="C497" s="11">
        <v>1.23E-2</v>
      </c>
      <c r="D497" s="13">
        <v>1.23E-2</v>
      </c>
      <c r="E497" s="27">
        <v>44655</v>
      </c>
      <c r="F497" s="12">
        <v>18053.400000000001</v>
      </c>
      <c r="G497" s="11">
        <v>2.1671774000000001E-2</v>
      </c>
      <c r="H497" s="13">
        <v>2.1700000000000001E-2</v>
      </c>
      <c r="J497" s="15"/>
      <c r="K497" s="11"/>
      <c r="L497" s="11"/>
      <c r="M497" s="11"/>
      <c r="N497" s="11"/>
    </row>
    <row r="498" spans="1:14" ht="15.75" customHeight="1">
      <c r="A498" s="27">
        <v>44565</v>
      </c>
      <c r="B498" s="11">
        <v>758.5</v>
      </c>
      <c r="C498" s="11">
        <v>4.7000000000000002E-3</v>
      </c>
      <c r="D498" s="13">
        <v>4.7000000000000002E-3</v>
      </c>
      <c r="E498" s="27">
        <v>44565</v>
      </c>
      <c r="F498" s="12">
        <v>17670.45</v>
      </c>
      <c r="G498" s="11">
        <v>1.177801E-2</v>
      </c>
      <c r="H498" s="13">
        <v>1.18E-2</v>
      </c>
      <c r="J498" s="15"/>
      <c r="K498" s="11"/>
      <c r="L498" s="11"/>
      <c r="M498" s="11"/>
      <c r="N498" s="11"/>
    </row>
    <row r="499" spans="1:14" ht="15.75" customHeight="1">
      <c r="A499" s="11" t="s">
        <v>377</v>
      </c>
      <c r="B499" s="11">
        <v>754.95</v>
      </c>
      <c r="C499" s="11">
        <v>7.3000000000000001E-3</v>
      </c>
      <c r="D499" s="13">
        <v>7.3000000000000001E-3</v>
      </c>
      <c r="E499" s="11" t="s">
        <v>377</v>
      </c>
      <c r="F499" s="12">
        <v>17464.75</v>
      </c>
      <c r="G499" s="11">
        <v>-1.9144769999999999E-3</v>
      </c>
      <c r="H499" s="13">
        <v>-1.9E-3</v>
      </c>
      <c r="J499" s="15"/>
      <c r="K499" s="11"/>
      <c r="L499" s="11"/>
      <c r="M499" s="11"/>
      <c r="N499" s="11"/>
    </row>
    <row r="500" spans="1:14" ht="15.75" customHeight="1">
      <c r="A500" s="11" t="s">
        <v>378</v>
      </c>
      <c r="B500" s="11">
        <v>749.5</v>
      </c>
      <c r="C500" s="11">
        <v>-7.1999999999999998E-3</v>
      </c>
      <c r="D500" s="13">
        <v>-7.1999999999999998E-3</v>
      </c>
      <c r="E500" s="11" t="s">
        <v>378</v>
      </c>
      <c r="F500" s="12">
        <v>17498.25</v>
      </c>
      <c r="G500" s="11">
        <v>9.9825109999999995E-3</v>
      </c>
      <c r="H500" s="13">
        <v>0.01</v>
      </c>
      <c r="J500" s="15"/>
      <c r="K500" s="11"/>
      <c r="L500" s="11"/>
      <c r="M500" s="11"/>
      <c r="N500" s="11"/>
    </row>
    <row r="501" spans="1:14" ht="15.75" customHeight="1">
      <c r="A501" s="11" t="s">
        <v>379</v>
      </c>
      <c r="B501" s="11">
        <v>754.95</v>
      </c>
      <c r="C501" s="11">
        <v>2.9899999999999999E-2</v>
      </c>
      <c r="D501" s="13">
        <v>2.9899999999999999E-2</v>
      </c>
      <c r="E501" s="11" t="s">
        <v>379</v>
      </c>
      <c r="F501" s="12">
        <v>17325.3</v>
      </c>
      <c r="G501" s="11">
        <v>5.9981419999999997E-3</v>
      </c>
      <c r="H501" s="13">
        <v>6.0000000000000001E-3</v>
      </c>
      <c r="J501" s="15"/>
      <c r="K501" s="11"/>
      <c r="L501" s="11"/>
      <c r="M501" s="11"/>
      <c r="N501" s="11"/>
    </row>
    <row r="502" spans="1:14" ht="15.75" customHeight="1">
      <c r="A502" s="11" t="s">
        <v>380</v>
      </c>
      <c r="B502" s="11">
        <v>733.05</v>
      </c>
      <c r="C502" s="11">
        <v>3.3399999999999999E-2</v>
      </c>
      <c r="D502" s="13">
        <v>3.3399999999999999E-2</v>
      </c>
      <c r="E502" s="11" t="s">
        <v>380</v>
      </c>
      <c r="F502" s="12">
        <v>17222</v>
      </c>
      <c r="G502" s="11">
        <v>4.0226200000000002E-3</v>
      </c>
      <c r="H502" s="13">
        <v>4.0000000000000001E-3</v>
      </c>
      <c r="J502" s="15"/>
      <c r="K502" s="11"/>
      <c r="L502" s="11"/>
      <c r="M502" s="11"/>
      <c r="N502" s="11"/>
    </row>
    <row r="503" spans="1:14" ht="15.75" customHeight="1">
      <c r="A503" s="11" t="s">
        <v>381</v>
      </c>
      <c r="B503" s="11">
        <v>709.35</v>
      </c>
      <c r="C503" s="11">
        <v>4.1999999999999997E-3</v>
      </c>
      <c r="D503" s="13">
        <v>4.1999999999999997E-3</v>
      </c>
      <c r="E503" s="11" t="s">
        <v>381</v>
      </c>
      <c r="F503" s="12">
        <v>17153</v>
      </c>
      <c r="G503" s="11">
        <v>-4.049876E-3</v>
      </c>
      <c r="H503" s="13">
        <v>-4.0000000000000001E-3</v>
      </c>
      <c r="J503" s="15"/>
      <c r="K503" s="11"/>
      <c r="L503" s="11"/>
      <c r="M503" s="11"/>
      <c r="N503" s="11"/>
    </row>
    <row r="504" spans="1:14" ht="15.75" customHeight="1">
      <c r="A504" s="11" t="s">
        <v>382</v>
      </c>
      <c r="B504" s="11">
        <v>706.35</v>
      </c>
      <c r="C504" s="11">
        <v>2E-3</v>
      </c>
      <c r="D504" s="13">
        <v>2E-3</v>
      </c>
      <c r="E504" s="11" t="s">
        <v>382</v>
      </c>
      <c r="F504" s="12">
        <v>17222.75</v>
      </c>
      <c r="G504" s="11">
        <v>-1.327871E-3</v>
      </c>
      <c r="H504" s="13">
        <v>-1.2999999999999999E-3</v>
      </c>
      <c r="J504" s="15"/>
      <c r="K504" s="11"/>
      <c r="L504" s="11"/>
      <c r="M504" s="11"/>
      <c r="N504" s="11"/>
    </row>
    <row r="505" spans="1:14" ht="15.75" customHeight="1">
      <c r="A505" s="11" t="s">
        <v>383</v>
      </c>
      <c r="B505" s="11">
        <v>704.95</v>
      </c>
      <c r="C505" s="11">
        <v>-1.9900000000000001E-2</v>
      </c>
      <c r="D505" s="13">
        <v>-1.9900000000000001E-2</v>
      </c>
      <c r="E505" s="11" t="s">
        <v>383</v>
      </c>
      <c r="F505" s="12">
        <v>17245.650000000001</v>
      </c>
      <c r="G505" s="11">
        <v>-4.0339579999999998E-3</v>
      </c>
      <c r="H505" s="13">
        <v>-4.0000000000000001E-3</v>
      </c>
      <c r="J505" s="15"/>
      <c r="K505" s="11"/>
      <c r="L505" s="11"/>
      <c r="M505" s="11"/>
      <c r="N505" s="11"/>
    </row>
    <row r="506" spans="1:14" ht="15.75" customHeight="1">
      <c r="A506" s="11" t="s">
        <v>384</v>
      </c>
      <c r="B506" s="11">
        <v>719.25</v>
      </c>
      <c r="C506" s="11">
        <v>1.5599999999999999E-2</v>
      </c>
      <c r="D506" s="13">
        <v>1.5599999999999999E-2</v>
      </c>
      <c r="E506" s="11" t="s">
        <v>384</v>
      </c>
      <c r="F506" s="12">
        <v>17315.5</v>
      </c>
      <c r="G506" s="11">
        <v>1.1561200000000001E-2</v>
      </c>
      <c r="H506" s="13">
        <v>1.1599999999999999E-2</v>
      </c>
      <c r="J506" s="15"/>
      <c r="K506" s="11"/>
      <c r="L506" s="11"/>
      <c r="M506" s="11"/>
      <c r="N506" s="11"/>
    </row>
    <row r="507" spans="1:14" ht="15.75" customHeight="1">
      <c r="A507" s="11" t="s">
        <v>385</v>
      </c>
      <c r="B507" s="11">
        <v>708.2</v>
      </c>
      <c r="C507" s="11">
        <v>-2.0299999999999999E-2</v>
      </c>
      <c r="D507" s="13">
        <v>-2.0299999999999999E-2</v>
      </c>
      <c r="E507" s="11" t="s">
        <v>385</v>
      </c>
      <c r="F507" s="12">
        <v>17117.599999999999</v>
      </c>
      <c r="G507" s="11">
        <v>-9.802135E-3</v>
      </c>
      <c r="H507" s="13">
        <v>-9.7999999999999997E-3</v>
      </c>
      <c r="J507" s="15"/>
      <c r="K507" s="11"/>
      <c r="L507" s="11"/>
      <c r="M507" s="11"/>
      <c r="N507" s="11"/>
    </row>
    <row r="508" spans="1:14" ht="15.75" customHeight="1">
      <c r="A508" s="11" t="s">
        <v>386</v>
      </c>
      <c r="B508" s="11">
        <v>722.9</v>
      </c>
      <c r="C508" s="11">
        <v>1.5299999999999999E-2</v>
      </c>
      <c r="D508" s="13">
        <v>1.5299999999999999E-2</v>
      </c>
      <c r="E508" s="11" t="s">
        <v>386</v>
      </c>
      <c r="F508" s="12">
        <v>17287.05</v>
      </c>
      <c r="G508" s="11">
        <v>1.8361919000000001E-2</v>
      </c>
      <c r="H508" s="13">
        <v>1.84E-2</v>
      </c>
      <c r="J508" s="15"/>
      <c r="K508" s="11"/>
      <c r="L508" s="11"/>
      <c r="M508" s="11"/>
      <c r="N508" s="11"/>
    </row>
    <row r="509" spans="1:14" ht="15.75" customHeight="1">
      <c r="A509" s="11" t="s">
        <v>387</v>
      </c>
      <c r="B509" s="11">
        <v>712</v>
      </c>
      <c r="C509" s="11">
        <v>1.2699999999999999E-2</v>
      </c>
      <c r="D509" s="13">
        <v>1.2699999999999999E-2</v>
      </c>
      <c r="E509" s="11" t="s">
        <v>387</v>
      </c>
      <c r="F509" s="12">
        <v>16975.349999999999</v>
      </c>
      <c r="G509" s="11">
        <v>1.8745123999999998E-2</v>
      </c>
      <c r="H509" s="13">
        <v>1.8700000000000001E-2</v>
      </c>
      <c r="J509" s="15"/>
      <c r="K509" s="11"/>
      <c r="L509" s="11"/>
      <c r="M509" s="11"/>
      <c r="N509" s="11"/>
    </row>
    <row r="510" spans="1:14" ht="15.75" customHeight="1">
      <c r="A510" s="11" t="s">
        <v>388</v>
      </c>
      <c r="B510" s="11">
        <v>703.1</v>
      </c>
      <c r="C510" s="11">
        <v>3.8999999999999998E-3</v>
      </c>
      <c r="D510" s="13">
        <v>3.8999999999999998E-3</v>
      </c>
      <c r="E510" s="11" t="s">
        <v>388</v>
      </c>
      <c r="F510" s="12">
        <v>16663</v>
      </c>
      <c r="G510" s="11">
        <v>-1.2346411E-2</v>
      </c>
      <c r="H510" s="13">
        <v>-1.23E-2</v>
      </c>
      <c r="J510" s="15"/>
      <c r="K510" s="11"/>
      <c r="L510" s="11"/>
      <c r="M510" s="11"/>
      <c r="N510" s="11"/>
    </row>
    <row r="511" spans="1:14" ht="15.75" customHeight="1">
      <c r="A511" s="11" t="s">
        <v>389</v>
      </c>
      <c r="B511" s="11">
        <v>700.4</v>
      </c>
      <c r="C511" s="11">
        <v>8.0000000000000002E-3</v>
      </c>
      <c r="D511" s="13">
        <v>8.0000000000000002E-3</v>
      </c>
      <c r="E511" s="11" t="s">
        <v>389</v>
      </c>
      <c r="F511" s="12">
        <v>16871.3</v>
      </c>
      <c r="G511" s="11">
        <v>1.4482470000000001E-2</v>
      </c>
      <c r="H511" s="13">
        <v>1.4500000000000001E-2</v>
      </c>
      <c r="J511" s="15"/>
      <c r="K511" s="11"/>
      <c r="L511" s="11"/>
      <c r="M511" s="11"/>
      <c r="N511" s="11"/>
    </row>
    <row r="512" spans="1:14" ht="15.75" customHeight="1">
      <c r="A512" s="27">
        <v>44868</v>
      </c>
      <c r="B512" s="11">
        <v>694.85</v>
      </c>
      <c r="C512" s="11">
        <v>-4.1999999999999997E-3</v>
      </c>
      <c r="D512" s="13">
        <v>-4.1999999999999997E-3</v>
      </c>
      <c r="E512" s="27">
        <v>44868</v>
      </c>
      <c r="F512" s="12">
        <v>16630.45</v>
      </c>
      <c r="G512" s="11">
        <v>2.1422239999999999E-3</v>
      </c>
      <c r="H512" s="13">
        <v>2.0999999999999999E-3</v>
      </c>
      <c r="J512" s="15"/>
      <c r="K512" s="11"/>
      <c r="L512" s="11"/>
      <c r="M512" s="11"/>
      <c r="N512" s="11"/>
    </row>
    <row r="513" spans="1:14" ht="15.75" customHeight="1">
      <c r="A513" s="27">
        <v>44837</v>
      </c>
      <c r="B513" s="11">
        <v>697.75</v>
      </c>
      <c r="C513" s="11">
        <v>8.9999999999999993E-3</v>
      </c>
      <c r="D513" s="13">
        <v>8.9999999999999993E-3</v>
      </c>
      <c r="E513" s="27">
        <v>44837</v>
      </c>
      <c r="F513" s="12">
        <v>16594.900000000001</v>
      </c>
      <c r="G513" s="11">
        <v>1.5267339E-2</v>
      </c>
      <c r="H513" s="13">
        <v>1.5299999999999999E-2</v>
      </c>
      <c r="J513" s="15"/>
      <c r="K513" s="11"/>
      <c r="L513" s="11"/>
      <c r="M513" s="11"/>
      <c r="N513" s="11"/>
    </row>
    <row r="514" spans="1:14" ht="15.75" customHeight="1">
      <c r="A514" s="27">
        <v>44807</v>
      </c>
      <c r="B514" s="11">
        <v>691.5</v>
      </c>
      <c r="C514" s="11">
        <v>1.24E-2</v>
      </c>
      <c r="D514" s="13">
        <v>1.24E-2</v>
      </c>
      <c r="E514" s="27">
        <v>44807</v>
      </c>
      <c r="F514" s="12">
        <v>16345.35</v>
      </c>
      <c r="G514" s="11">
        <v>2.0726326999999999E-2</v>
      </c>
      <c r="H514" s="13">
        <v>2.07E-2</v>
      </c>
      <c r="J514" s="15"/>
      <c r="K514" s="11"/>
      <c r="L514" s="11"/>
      <c r="M514" s="11"/>
      <c r="N514" s="11"/>
    </row>
    <row r="515" spans="1:14" ht="15.75" customHeight="1">
      <c r="A515" s="27">
        <v>44776</v>
      </c>
      <c r="B515" s="11">
        <v>683</v>
      </c>
      <c r="C515" s="11">
        <v>1.1299999999999999E-2</v>
      </c>
      <c r="D515" s="13">
        <v>1.1299999999999999E-2</v>
      </c>
      <c r="E515" s="27">
        <v>44776</v>
      </c>
      <c r="F515" s="12">
        <v>16013.45</v>
      </c>
      <c r="G515" s="11">
        <v>9.4747890000000008E-3</v>
      </c>
      <c r="H515" s="13">
        <v>9.4999999999999998E-3</v>
      </c>
      <c r="J515" s="15"/>
      <c r="K515" s="11"/>
      <c r="L515" s="11"/>
      <c r="M515" s="11"/>
      <c r="N515" s="11"/>
    </row>
    <row r="516" spans="1:14" ht="15.75" customHeight="1">
      <c r="A516" s="27">
        <v>44745</v>
      </c>
      <c r="B516" s="11">
        <v>675.4</v>
      </c>
      <c r="C516" s="11">
        <v>3.32E-2</v>
      </c>
      <c r="D516" s="13">
        <v>3.32E-2</v>
      </c>
      <c r="E516" s="27">
        <v>44745</v>
      </c>
      <c r="F516" s="12">
        <v>15863.15</v>
      </c>
      <c r="G516" s="11">
        <v>-2.3526732000000002E-2</v>
      </c>
      <c r="H516" s="13">
        <v>-2.35E-2</v>
      </c>
      <c r="J516" s="15"/>
      <c r="K516" s="11"/>
      <c r="L516" s="11"/>
      <c r="M516" s="11"/>
      <c r="N516" s="11"/>
    </row>
    <row r="517" spans="1:14" ht="15.75" customHeight="1">
      <c r="A517" s="27">
        <v>44654</v>
      </c>
      <c r="B517" s="11">
        <v>653.70000000000005</v>
      </c>
      <c r="C517" s="11">
        <v>-2.7300000000000001E-2</v>
      </c>
      <c r="D517" s="13">
        <v>-2.7300000000000001E-2</v>
      </c>
      <c r="E517" s="27">
        <v>44654</v>
      </c>
      <c r="F517" s="12">
        <v>16245.35</v>
      </c>
      <c r="G517" s="11">
        <v>-1.5316962E-2</v>
      </c>
      <c r="H517" s="13">
        <v>-1.5299999999999999E-2</v>
      </c>
      <c r="J517" s="15"/>
      <c r="K517" s="11"/>
      <c r="L517" s="11"/>
      <c r="M517" s="11"/>
      <c r="N517" s="11"/>
    </row>
    <row r="518" spans="1:14" ht="15.75" customHeight="1">
      <c r="A518" s="27">
        <v>44623</v>
      </c>
      <c r="B518" s="11">
        <v>672.05</v>
      </c>
      <c r="C518" s="11">
        <v>-3.3E-3</v>
      </c>
      <c r="D518" s="13">
        <v>-3.3E-3</v>
      </c>
      <c r="E518" s="27">
        <v>44623</v>
      </c>
      <c r="F518" s="12">
        <v>16498.05</v>
      </c>
      <c r="G518" s="11">
        <v>-6.497671E-3</v>
      </c>
      <c r="H518" s="13">
        <v>-6.4999999999999997E-3</v>
      </c>
      <c r="J518" s="15"/>
      <c r="K518" s="11"/>
      <c r="L518" s="11"/>
      <c r="M518" s="11"/>
      <c r="N518" s="11"/>
    </row>
    <row r="519" spans="1:14" ht="15.75" customHeight="1">
      <c r="A519" s="27">
        <v>44595</v>
      </c>
      <c r="B519" s="11">
        <v>674.25</v>
      </c>
      <c r="C519" s="11">
        <v>-1.78E-2</v>
      </c>
      <c r="D519" s="13">
        <v>-1.78E-2</v>
      </c>
      <c r="E519" s="27">
        <v>44595</v>
      </c>
      <c r="F519" s="12">
        <v>16605.95</v>
      </c>
      <c r="G519" s="11">
        <v>-1.1191563999999999E-2</v>
      </c>
      <c r="H519" s="13">
        <v>-1.12E-2</v>
      </c>
      <c r="J519" s="15"/>
      <c r="K519" s="11"/>
      <c r="L519" s="11"/>
      <c r="M519" s="11"/>
      <c r="N519" s="11"/>
    </row>
    <row r="520" spans="1:14" ht="15.75" customHeight="1">
      <c r="A520" s="11" t="s">
        <v>390</v>
      </c>
      <c r="B520" s="11">
        <v>686.5</v>
      </c>
      <c r="C520" s="11">
        <v>-3.0999999999999999E-3</v>
      </c>
      <c r="D520" s="13">
        <v>-3.0999999999999999E-3</v>
      </c>
      <c r="E520" s="11" t="s">
        <v>390</v>
      </c>
      <c r="F520" s="12">
        <v>16793.900000000001</v>
      </c>
      <c r="G520" s="11">
        <v>8.1340340000000001E-3</v>
      </c>
      <c r="H520" s="13">
        <v>8.0999999999999996E-3</v>
      </c>
      <c r="J520" s="15"/>
      <c r="K520" s="11"/>
      <c r="L520" s="11"/>
      <c r="M520" s="11"/>
      <c r="N520" s="11"/>
    </row>
    <row r="521" spans="1:14" ht="15.75" customHeight="1">
      <c r="A521" s="11" t="s">
        <v>391</v>
      </c>
      <c r="B521" s="11">
        <v>688.65</v>
      </c>
      <c r="C521" s="11">
        <v>2.6499999999999999E-2</v>
      </c>
      <c r="D521" s="13">
        <v>2.6499999999999999E-2</v>
      </c>
      <c r="E521" s="11" t="s">
        <v>391</v>
      </c>
      <c r="F521" s="12">
        <v>16658.400000000001</v>
      </c>
      <c r="G521" s="11">
        <v>2.5261648000000001E-2</v>
      </c>
      <c r="H521" s="13">
        <v>2.53E-2</v>
      </c>
      <c r="J521" s="15"/>
      <c r="K521" s="11"/>
      <c r="L521" s="11"/>
      <c r="M521" s="11"/>
      <c r="N521" s="11"/>
    </row>
    <row r="522" spans="1:14" ht="15.75" customHeight="1">
      <c r="A522" s="11" t="s">
        <v>392</v>
      </c>
      <c r="B522" s="11">
        <v>670.9</v>
      </c>
      <c r="C522" s="11">
        <v>-4.7600000000000003E-2</v>
      </c>
      <c r="D522" s="13">
        <v>-4.7600000000000003E-2</v>
      </c>
      <c r="E522" s="11" t="s">
        <v>392</v>
      </c>
      <c r="F522" s="12">
        <v>16247.95</v>
      </c>
      <c r="G522" s="11">
        <v>-4.7781049999999999E-2</v>
      </c>
      <c r="H522" s="13">
        <v>-4.7800000000000002E-2</v>
      </c>
      <c r="J522" s="15"/>
      <c r="K522" s="11"/>
      <c r="L522" s="11"/>
      <c r="M522" s="11"/>
      <c r="N522" s="11"/>
    </row>
    <row r="523" spans="1:14" ht="15.75" customHeight="1">
      <c r="A523" s="11" t="s">
        <v>393</v>
      </c>
      <c r="B523" s="11">
        <v>704.4</v>
      </c>
      <c r="C523" s="11">
        <v>7.4000000000000003E-3</v>
      </c>
      <c r="D523" s="13">
        <v>7.4000000000000003E-3</v>
      </c>
      <c r="E523" s="11" t="s">
        <v>393</v>
      </c>
      <c r="F523" s="12">
        <v>17063.25</v>
      </c>
      <c r="G523" s="11">
        <v>-1.6937549999999999E-3</v>
      </c>
      <c r="H523" s="13">
        <v>-1.6999999999999999E-3</v>
      </c>
      <c r="J523" s="15"/>
      <c r="K523" s="11"/>
      <c r="L523" s="11"/>
      <c r="M523" s="11"/>
      <c r="N523" s="11"/>
    </row>
    <row r="524" spans="1:14" ht="15.75" customHeight="1">
      <c r="A524" s="11" t="s">
        <v>394</v>
      </c>
      <c r="B524" s="11">
        <v>699.25</v>
      </c>
      <c r="C524" s="11">
        <v>-1.5100000000000001E-2</v>
      </c>
      <c r="D524" s="13">
        <v>-1.5100000000000001E-2</v>
      </c>
      <c r="E524" s="11" t="s">
        <v>394</v>
      </c>
      <c r="F524" s="12">
        <v>17092.2</v>
      </c>
      <c r="G524" s="11">
        <v>-6.6514979999999996E-3</v>
      </c>
      <c r="H524" s="13">
        <v>-6.7000000000000002E-3</v>
      </c>
      <c r="J524" s="15"/>
      <c r="K524" s="11"/>
      <c r="L524" s="11"/>
      <c r="M524" s="11"/>
      <c r="N524" s="11"/>
    </row>
    <row r="525" spans="1:14" ht="15.75" customHeight="1">
      <c r="A525" s="11" t="s">
        <v>395</v>
      </c>
      <c r="B525" s="11">
        <v>709.95</v>
      </c>
      <c r="C525" s="11">
        <v>-3.5999999999999999E-3</v>
      </c>
      <c r="D525" s="13">
        <v>-3.5999999999999999E-3</v>
      </c>
      <c r="E525" s="11" t="s">
        <v>395</v>
      </c>
      <c r="F525" s="12">
        <v>17206.650000000001</v>
      </c>
      <c r="G525" s="11">
        <v>-4.0315350000000002E-3</v>
      </c>
      <c r="H525" s="13">
        <v>-4.0000000000000001E-3</v>
      </c>
      <c r="J525" s="15"/>
      <c r="K525" s="11"/>
      <c r="L525" s="11"/>
      <c r="M525" s="11"/>
      <c r="N525" s="11"/>
    </row>
    <row r="526" spans="1:14" ht="15.75" customHeight="1">
      <c r="A526" s="11" t="s">
        <v>396</v>
      </c>
      <c r="B526" s="11">
        <v>712.55</v>
      </c>
      <c r="C526" s="11">
        <v>-6.1999999999999998E-3</v>
      </c>
      <c r="D526" s="13">
        <v>-6.1999999999999998E-3</v>
      </c>
      <c r="E526" s="11" t="s">
        <v>396</v>
      </c>
      <c r="F526" s="12">
        <v>17276.3</v>
      </c>
      <c r="G526" s="11">
        <v>-1.6354029999999999E-3</v>
      </c>
      <c r="H526" s="13">
        <v>-1.6000000000000001E-3</v>
      </c>
      <c r="J526" s="15"/>
      <c r="K526" s="11"/>
      <c r="L526" s="11"/>
      <c r="M526" s="11"/>
      <c r="N526" s="11"/>
    </row>
    <row r="527" spans="1:14" ht="15.75" customHeight="1">
      <c r="A527" s="11" t="s">
        <v>397</v>
      </c>
      <c r="B527" s="11">
        <v>717</v>
      </c>
      <c r="C527" s="11">
        <v>-6.7000000000000002E-3</v>
      </c>
      <c r="D527" s="13">
        <v>-6.7000000000000002E-3</v>
      </c>
      <c r="E527" s="11" t="s">
        <v>397</v>
      </c>
      <c r="F527" s="12">
        <v>17304.599999999999</v>
      </c>
      <c r="G527" s="11">
        <v>-1.016037E-3</v>
      </c>
      <c r="H527" s="13">
        <v>-1E-3</v>
      </c>
      <c r="J527" s="15"/>
      <c r="K527" s="11"/>
      <c r="L527" s="11"/>
      <c r="M527" s="11"/>
      <c r="N527" s="11"/>
    </row>
    <row r="528" spans="1:14" ht="15.75" customHeight="1">
      <c r="A528" s="11" t="s">
        <v>398</v>
      </c>
      <c r="B528" s="11">
        <v>721.8</v>
      </c>
      <c r="C528" s="11">
        <v>1.44E-2</v>
      </c>
      <c r="D528" s="13">
        <v>1.44E-2</v>
      </c>
      <c r="E528" s="11" t="s">
        <v>398</v>
      </c>
      <c r="F528" s="12">
        <v>17322.2</v>
      </c>
      <c r="G528" s="11">
        <v>-1.7432700000000001E-3</v>
      </c>
      <c r="H528" s="13">
        <v>-1.6999999999999999E-3</v>
      </c>
      <c r="J528" s="15"/>
      <c r="K528" s="11"/>
      <c r="L528" s="11"/>
      <c r="M528" s="11"/>
      <c r="N528" s="11"/>
    </row>
    <row r="529" spans="1:14" ht="15.75" customHeight="1">
      <c r="A529" s="11" t="s">
        <v>399</v>
      </c>
      <c r="B529" s="11">
        <v>711.55</v>
      </c>
      <c r="C529" s="11">
        <v>3.1699999999999999E-2</v>
      </c>
      <c r="D529" s="13">
        <v>3.1699999999999999E-2</v>
      </c>
      <c r="E529" s="11" t="s">
        <v>399</v>
      </c>
      <c r="F529" s="12">
        <v>17352.45</v>
      </c>
      <c r="G529" s="11">
        <v>3.0259220999999999E-2</v>
      </c>
      <c r="H529" s="13">
        <v>3.0300000000000001E-2</v>
      </c>
      <c r="J529" s="15"/>
      <c r="K529" s="11"/>
      <c r="L529" s="11"/>
      <c r="M529" s="11"/>
      <c r="N529" s="11"/>
    </row>
    <row r="530" spans="1:14" ht="15.75" customHeight="1">
      <c r="A530" s="11" t="s">
        <v>400</v>
      </c>
      <c r="B530" s="11">
        <v>689.7</v>
      </c>
      <c r="C530" s="11">
        <v>-3.56E-2</v>
      </c>
      <c r="D530" s="13">
        <v>-3.56E-2</v>
      </c>
      <c r="E530" s="11" t="s">
        <v>400</v>
      </c>
      <c r="F530" s="12">
        <v>16842.8</v>
      </c>
      <c r="G530" s="11">
        <v>-3.0616267999999999E-2</v>
      </c>
      <c r="H530" s="13">
        <v>-3.0599999999999999E-2</v>
      </c>
      <c r="J530" s="15"/>
      <c r="K530" s="11"/>
      <c r="L530" s="11"/>
      <c r="M530" s="11"/>
      <c r="N530" s="11"/>
    </row>
    <row r="531" spans="1:14" ht="15.75" customHeight="1">
      <c r="A531" s="27">
        <v>44867</v>
      </c>
      <c r="B531" s="11">
        <v>715.15</v>
      </c>
      <c r="C531" s="11">
        <v>-1.23E-2</v>
      </c>
      <c r="D531" s="13">
        <v>-1.23E-2</v>
      </c>
      <c r="E531" s="27">
        <v>44867</v>
      </c>
      <c r="F531" s="12">
        <v>17374.75</v>
      </c>
      <c r="G531" s="11">
        <v>-1.3126318999999999E-2</v>
      </c>
      <c r="H531" s="13">
        <v>-1.3100000000000001E-2</v>
      </c>
      <c r="J531" s="15"/>
      <c r="K531" s="11"/>
      <c r="L531" s="11"/>
      <c r="M531" s="11"/>
      <c r="N531" s="11"/>
    </row>
    <row r="532" spans="1:14" ht="15.75" customHeight="1">
      <c r="A532" s="27">
        <v>44836</v>
      </c>
      <c r="B532" s="11">
        <v>724.05</v>
      </c>
      <c r="C532" s="11">
        <v>6.4999999999999997E-3</v>
      </c>
      <c r="D532" s="13">
        <v>6.4999999999999997E-3</v>
      </c>
      <c r="E532" s="27">
        <v>44836</v>
      </c>
      <c r="F532" s="12">
        <v>17605.849999999999</v>
      </c>
      <c r="G532" s="11">
        <v>8.1339689999999996E-3</v>
      </c>
      <c r="H532" s="13">
        <v>8.0999999999999996E-3</v>
      </c>
      <c r="J532" s="15"/>
      <c r="K532" s="11"/>
      <c r="L532" s="11"/>
      <c r="M532" s="11"/>
      <c r="N532" s="11"/>
    </row>
    <row r="533" spans="1:14" ht="15.75" customHeight="1">
      <c r="A533" s="27">
        <v>44806</v>
      </c>
      <c r="B533" s="11">
        <v>719.35</v>
      </c>
      <c r="C533" s="11">
        <v>1.47E-2</v>
      </c>
      <c r="D533" s="13">
        <v>1.47E-2</v>
      </c>
      <c r="E533" s="27">
        <v>44806</v>
      </c>
      <c r="F533" s="12">
        <v>17463.8</v>
      </c>
      <c r="G533" s="11">
        <v>1.1412106999999999E-2</v>
      </c>
      <c r="H533" s="13">
        <v>1.14E-2</v>
      </c>
      <c r="J533" s="15"/>
      <c r="K533" s="11"/>
      <c r="L533" s="11"/>
      <c r="M533" s="11"/>
      <c r="N533" s="11"/>
    </row>
    <row r="534" spans="1:14" ht="15.75" customHeight="1">
      <c r="A534" s="27">
        <v>44775</v>
      </c>
      <c r="B534" s="11">
        <v>708.9</v>
      </c>
      <c r="C534" s="11">
        <v>3.3999999999999998E-3</v>
      </c>
      <c r="D534" s="13">
        <v>3.3999999999999998E-3</v>
      </c>
      <c r="E534" s="27">
        <v>44775</v>
      </c>
      <c r="F534" s="12">
        <v>17266.75</v>
      </c>
      <c r="G534" s="11">
        <v>3.0876749999999998E-3</v>
      </c>
      <c r="H534" s="13">
        <v>3.0999999999999999E-3</v>
      </c>
      <c r="J534" s="15"/>
      <c r="K534" s="11"/>
      <c r="L534" s="11"/>
      <c r="M534" s="11"/>
      <c r="N534" s="11"/>
    </row>
    <row r="535" spans="1:14" ht="15.75" customHeight="1">
      <c r="A535" s="27">
        <v>44744</v>
      </c>
      <c r="B535" s="11">
        <v>706.5</v>
      </c>
      <c r="C535" s="11">
        <v>-1.9E-2</v>
      </c>
      <c r="D535" s="13">
        <v>-1.9E-2</v>
      </c>
      <c r="E535" s="27">
        <v>44744</v>
      </c>
      <c r="F535" s="12">
        <v>17213.599999999999</v>
      </c>
      <c r="G535" s="11">
        <v>-1.7281047000000001E-2</v>
      </c>
      <c r="H535" s="13">
        <v>-1.7299999999999999E-2</v>
      </c>
      <c r="J535" s="15"/>
      <c r="K535" s="11"/>
      <c r="L535" s="11"/>
      <c r="M535" s="11"/>
      <c r="N535" s="11"/>
    </row>
    <row r="536" spans="1:14" ht="15.75" customHeight="1">
      <c r="A536" s="27">
        <v>44653</v>
      </c>
      <c r="B536" s="11">
        <v>720.2</v>
      </c>
      <c r="C536" s="11">
        <v>-2E-3</v>
      </c>
      <c r="D536" s="13">
        <v>-2E-3</v>
      </c>
      <c r="E536" s="27">
        <v>44653</v>
      </c>
      <c r="F536" s="12">
        <v>17516.3</v>
      </c>
      <c r="G536" s="11">
        <v>-2.499972E-3</v>
      </c>
      <c r="H536" s="13">
        <v>-2.5000000000000001E-3</v>
      </c>
      <c r="J536" s="15"/>
      <c r="K536" s="11"/>
      <c r="L536" s="11"/>
      <c r="M536" s="11"/>
      <c r="N536" s="11"/>
    </row>
    <row r="537" spans="1:14" ht="15.75" customHeight="1">
      <c r="A537" s="27">
        <v>44622</v>
      </c>
      <c r="B537" s="11">
        <v>721.65</v>
      </c>
      <c r="C537" s="11">
        <v>-4.7000000000000002E-3</v>
      </c>
      <c r="D537" s="13">
        <v>-4.7000000000000002E-3</v>
      </c>
      <c r="E537" s="27">
        <v>44622</v>
      </c>
      <c r="F537" s="12">
        <v>17560.2</v>
      </c>
      <c r="G537" s="11">
        <v>-1.2362204999999999E-2</v>
      </c>
      <c r="H537" s="13">
        <v>-1.24E-2</v>
      </c>
      <c r="J537" s="15"/>
      <c r="K537" s="11"/>
      <c r="L537" s="11"/>
      <c r="M537" s="11"/>
      <c r="N537" s="11"/>
    </row>
    <row r="538" spans="1:14" ht="15.75" customHeight="1">
      <c r="A538" s="27">
        <v>44594</v>
      </c>
      <c r="B538" s="11">
        <v>725.05</v>
      </c>
      <c r="C538" s="11">
        <v>2.8E-3</v>
      </c>
      <c r="D538" s="13">
        <v>2.8E-3</v>
      </c>
      <c r="E538" s="27">
        <v>44594</v>
      </c>
      <c r="F538" s="12">
        <v>17780</v>
      </c>
      <c r="G538" s="11">
        <v>1.1557816E-2</v>
      </c>
      <c r="H538" s="13">
        <v>1.1599999999999999E-2</v>
      </c>
      <c r="J538" s="15"/>
      <c r="K538" s="11"/>
      <c r="L538" s="11"/>
      <c r="M538" s="11"/>
      <c r="N538" s="11"/>
    </row>
    <row r="539" spans="1:14" ht="15.75" customHeight="1">
      <c r="A539" s="27">
        <v>44563</v>
      </c>
      <c r="B539" s="11">
        <v>723.05</v>
      </c>
      <c r="C539" s="11">
        <v>-8.6E-3</v>
      </c>
      <c r="D539" s="13">
        <v>-8.6E-3</v>
      </c>
      <c r="E539" s="27">
        <v>44563</v>
      </c>
      <c r="F539" s="12">
        <v>17576.849999999999</v>
      </c>
      <c r="G539" s="11">
        <v>1.3667937999999999E-2</v>
      </c>
      <c r="H539" s="13">
        <v>1.37E-2</v>
      </c>
      <c r="J539" s="15"/>
      <c r="K539" s="11"/>
      <c r="L539" s="11"/>
      <c r="M539" s="11"/>
      <c r="N539" s="11"/>
    </row>
    <row r="540" spans="1:14" ht="15.75" customHeight="1">
      <c r="A540" s="11" t="s">
        <v>401</v>
      </c>
      <c r="B540" s="11">
        <v>729.3</v>
      </c>
      <c r="C540" s="11">
        <v>1.89E-2</v>
      </c>
      <c r="D540" s="13">
        <v>1.89E-2</v>
      </c>
      <c r="E540" s="11" t="s">
        <v>401</v>
      </c>
      <c r="F540" s="12">
        <v>17339.849999999999</v>
      </c>
      <c r="G540" s="11">
        <v>1.3910693999999999E-2</v>
      </c>
      <c r="H540" s="13">
        <v>1.3899999999999999E-2</v>
      </c>
      <c r="J540" s="15"/>
      <c r="K540" s="11"/>
      <c r="L540" s="11"/>
      <c r="M540" s="11"/>
      <c r="N540" s="11"/>
    </row>
    <row r="541" spans="1:14" ht="15.75" customHeight="1">
      <c r="A541" s="11" t="s">
        <v>402</v>
      </c>
      <c r="B541" s="11">
        <v>715.8</v>
      </c>
      <c r="C541" s="11">
        <v>1.21E-2</v>
      </c>
      <c r="D541" s="13">
        <v>1.21E-2</v>
      </c>
      <c r="E541" s="11" t="s">
        <v>402</v>
      </c>
      <c r="F541" s="12">
        <v>17101.95</v>
      </c>
      <c r="G541" s="11">
        <v>-4.7924799999999999E-4</v>
      </c>
      <c r="H541" s="13">
        <v>-5.0000000000000001E-4</v>
      </c>
      <c r="J541" s="15"/>
      <c r="K541" s="11"/>
      <c r="L541" s="11"/>
      <c r="M541" s="11"/>
      <c r="N541" s="11"/>
    </row>
    <row r="542" spans="1:14" ht="15.75" customHeight="1">
      <c r="A542" s="11" t="s">
        <v>403</v>
      </c>
      <c r="B542" s="11">
        <v>707.25</v>
      </c>
      <c r="C542" s="11">
        <v>-6.4999999999999997E-3</v>
      </c>
      <c r="D542" s="13">
        <v>-6.4999999999999997E-3</v>
      </c>
      <c r="E542" s="11" t="s">
        <v>403</v>
      </c>
      <c r="F542" s="12">
        <v>17110.150000000001</v>
      </c>
      <c r="G542" s="11">
        <v>-9.7117999999999996E-3</v>
      </c>
      <c r="H542" s="13">
        <v>-9.7000000000000003E-3</v>
      </c>
      <c r="J542" s="15"/>
      <c r="K542" s="11"/>
      <c r="L542" s="11"/>
      <c r="M542" s="11"/>
      <c r="N542" s="11"/>
    </row>
    <row r="543" spans="1:14" ht="15.75" customHeight="1">
      <c r="A543" s="11" t="s">
        <v>404</v>
      </c>
      <c r="B543" s="11">
        <v>711.85</v>
      </c>
      <c r="C543" s="11">
        <v>3.1800000000000002E-2</v>
      </c>
      <c r="D543" s="13">
        <v>3.1800000000000002E-2</v>
      </c>
      <c r="E543" s="11" t="s">
        <v>404</v>
      </c>
      <c r="F543" s="12">
        <v>17277.95</v>
      </c>
      <c r="G543" s="11">
        <v>7.5135139999999998E-3</v>
      </c>
      <c r="H543" s="13">
        <v>7.4999999999999997E-3</v>
      </c>
      <c r="J543" s="15"/>
      <c r="K543" s="11"/>
      <c r="L543" s="11"/>
      <c r="M543" s="11"/>
      <c r="N543" s="11"/>
    </row>
    <row r="544" spans="1:14" ht="15.75" customHeight="1">
      <c r="A544" s="11" t="s">
        <v>405</v>
      </c>
      <c r="B544" s="11">
        <v>689.9</v>
      </c>
      <c r="C544" s="11">
        <v>-7.7000000000000002E-3</v>
      </c>
      <c r="D544" s="13">
        <v>-7.7000000000000002E-3</v>
      </c>
      <c r="E544" s="11" t="s">
        <v>405</v>
      </c>
      <c r="F544" s="12">
        <v>17149.099999999999</v>
      </c>
      <c r="G544" s="11">
        <v>-2.6567861000000002E-2</v>
      </c>
      <c r="H544" s="13">
        <v>-2.6599999999999999E-2</v>
      </c>
      <c r="J544" s="15"/>
      <c r="K544" s="11"/>
      <c r="L544" s="11"/>
      <c r="M544" s="11"/>
      <c r="N544" s="11"/>
    </row>
    <row r="545" spans="1:14" ht="15.75" customHeight="1">
      <c r="A545" s="11" t="s">
        <v>406</v>
      </c>
      <c r="B545" s="11">
        <v>695.25</v>
      </c>
      <c r="C545" s="11">
        <v>-2.8199999999999999E-2</v>
      </c>
      <c r="D545" s="13">
        <v>-2.8199999999999999E-2</v>
      </c>
      <c r="E545" s="11" t="s">
        <v>406</v>
      </c>
      <c r="F545" s="12">
        <v>17617.150000000001</v>
      </c>
      <c r="G545" s="11">
        <v>-7.8757670000000005E-3</v>
      </c>
      <c r="H545" s="13">
        <v>-7.9000000000000008E-3</v>
      </c>
      <c r="J545" s="15"/>
      <c r="K545" s="11"/>
      <c r="L545" s="11"/>
      <c r="M545" s="11"/>
      <c r="N545" s="11"/>
    </row>
    <row r="546" spans="1:14" ht="15.75" customHeight="1">
      <c r="A546" s="11" t="s">
        <v>407</v>
      </c>
      <c r="B546" s="11">
        <v>715.4</v>
      </c>
      <c r="C546" s="11">
        <v>1.66E-2</v>
      </c>
      <c r="D546" s="13">
        <v>1.66E-2</v>
      </c>
      <c r="E546" s="11" t="s">
        <v>407</v>
      </c>
      <c r="F546" s="12">
        <v>17757</v>
      </c>
      <c r="G546" s="11">
        <v>-1.0112385E-2</v>
      </c>
      <c r="H546" s="13">
        <v>-1.01E-2</v>
      </c>
      <c r="J546" s="15"/>
      <c r="K546" s="11"/>
      <c r="L546" s="11"/>
      <c r="M546" s="11"/>
      <c r="N546" s="11"/>
    </row>
    <row r="547" spans="1:14" ht="15.75" customHeight="1">
      <c r="A547" s="11" t="s">
        <v>408</v>
      </c>
      <c r="B547" s="11">
        <v>703.7</v>
      </c>
      <c r="C547" s="11">
        <v>-1.49E-2</v>
      </c>
      <c r="D547" s="13">
        <v>-1.49E-2</v>
      </c>
      <c r="E547" s="11" t="s">
        <v>408</v>
      </c>
      <c r="F547" s="12">
        <v>17938.400000000001</v>
      </c>
      <c r="G547" s="11">
        <v>-9.6422190000000005E-3</v>
      </c>
      <c r="H547" s="13">
        <v>-9.5999999999999992E-3</v>
      </c>
      <c r="J547" s="15"/>
      <c r="K547" s="11"/>
      <c r="L547" s="11"/>
      <c r="M547" s="11"/>
      <c r="N547" s="11"/>
    </row>
    <row r="548" spans="1:14" ht="15.75" customHeight="1">
      <c r="A548" s="11" t="s">
        <v>409</v>
      </c>
      <c r="B548" s="11">
        <v>714.35</v>
      </c>
      <c r="C548" s="11">
        <v>-1.9599999999999999E-2</v>
      </c>
      <c r="D548" s="13">
        <v>-1.9599999999999999E-2</v>
      </c>
      <c r="E548" s="11" t="s">
        <v>409</v>
      </c>
      <c r="F548" s="12">
        <v>18113.05</v>
      </c>
      <c r="G548" s="11">
        <v>-1.0653754E-2</v>
      </c>
      <c r="H548" s="13">
        <v>-1.0699999999999999E-2</v>
      </c>
      <c r="J548" s="15"/>
      <c r="K548" s="11"/>
      <c r="L548" s="11"/>
      <c r="M548" s="11"/>
      <c r="N548" s="11"/>
    </row>
    <row r="549" spans="1:14" ht="15.75" customHeight="1">
      <c r="A549" s="11" t="s">
        <v>410</v>
      </c>
      <c r="B549" s="11">
        <v>728.6</v>
      </c>
      <c r="C549" s="11">
        <v>1.11E-2</v>
      </c>
      <c r="D549" s="13">
        <v>1.11E-2</v>
      </c>
      <c r="E549" s="11" t="s">
        <v>410</v>
      </c>
      <c r="F549" s="12">
        <v>18308.099999999999</v>
      </c>
      <c r="G549" s="11">
        <v>2.8675900000000002E-3</v>
      </c>
      <c r="H549" s="13">
        <v>2.8999999999999998E-3</v>
      </c>
      <c r="J549" s="15"/>
      <c r="K549" s="11"/>
      <c r="L549" s="11"/>
      <c r="M549" s="11"/>
      <c r="N549" s="11"/>
    </row>
    <row r="550" spans="1:14" ht="15.75" customHeight="1">
      <c r="A550" s="11" t="s">
        <v>411</v>
      </c>
      <c r="B550" s="11">
        <v>720.6</v>
      </c>
      <c r="C550" s="11">
        <v>-1.5299999999999999E-2</v>
      </c>
      <c r="D550" s="13">
        <v>-1.5299999999999999E-2</v>
      </c>
      <c r="E550" s="11" t="s">
        <v>411</v>
      </c>
      <c r="F550" s="12">
        <v>18255.75</v>
      </c>
      <c r="G550" s="11">
        <v>-1.12281E-4</v>
      </c>
      <c r="H550" s="13">
        <v>-1E-4</v>
      </c>
      <c r="J550" s="15"/>
      <c r="K550" s="11"/>
      <c r="L550" s="11"/>
      <c r="M550" s="11"/>
      <c r="N550" s="11"/>
    </row>
    <row r="551" spans="1:14" ht="15.75" customHeight="1">
      <c r="A551" s="11" t="s">
        <v>412</v>
      </c>
      <c r="B551" s="11">
        <v>731.8</v>
      </c>
      <c r="C551" s="11">
        <v>2.2000000000000001E-3</v>
      </c>
      <c r="D551" s="13">
        <v>2.2000000000000001E-3</v>
      </c>
      <c r="E551" s="11" t="s">
        <v>412</v>
      </c>
      <c r="F551" s="12">
        <v>18257.8</v>
      </c>
      <c r="G551" s="11">
        <v>2.4955590000000001E-3</v>
      </c>
      <c r="H551" s="13">
        <v>2.5000000000000001E-3</v>
      </c>
      <c r="J551" s="15"/>
      <c r="K551" s="11"/>
      <c r="L551" s="11"/>
      <c r="M551" s="11"/>
      <c r="N551" s="11"/>
    </row>
    <row r="552" spans="1:14" ht="15.75" customHeight="1">
      <c r="A552" s="27">
        <v>44896</v>
      </c>
      <c r="B552" s="11">
        <v>730.2</v>
      </c>
      <c r="C552" s="11">
        <v>3.7999999999999999E-2</v>
      </c>
      <c r="D552" s="13">
        <v>3.7999999999999999E-2</v>
      </c>
      <c r="E552" s="27">
        <v>44896</v>
      </c>
      <c r="F552" s="12">
        <v>18212.349999999999</v>
      </c>
      <c r="G552" s="11">
        <v>8.6731369999999992E-3</v>
      </c>
      <c r="H552" s="13">
        <v>8.6999999999999994E-3</v>
      </c>
      <c r="J552" s="15"/>
      <c r="K552" s="11"/>
      <c r="L552" s="11"/>
      <c r="M552" s="11"/>
      <c r="N552" s="11"/>
    </row>
    <row r="553" spans="1:14" ht="15.75" customHeight="1">
      <c r="A553" s="27">
        <v>44866</v>
      </c>
      <c r="B553" s="11">
        <v>703.45</v>
      </c>
      <c r="C553" s="11">
        <v>-2.0999999999999999E-3</v>
      </c>
      <c r="D553" s="13">
        <v>-2.0999999999999999E-3</v>
      </c>
      <c r="E553" s="27">
        <v>44866</v>
      </c>
      <c r="F553" s="12">
        <v>18055.75</v>
      </c>
      <c r="G553" s="11">
        <v>2.9133549999999999E-3</v>
      </c>
      <c r="H553" s="13">
        <v>2.8999999999999998E-3</v>
      </c>
      <c r="J553" s="15"/>
      <c r="K553" s="11"/>
      <c r="L553" s="11"/>
      <c r="M553" s="11"/>
      <c r="N553" s="11"/>
    </row>
    <row r="554" spans="1:14" ht="15.75" customHeight="1">
      <c r="A554" s="27">
        <v>44835</v>
      </c>
      <c r="B554" s="11">
        <v>704.95</v>
      </c>
      <c r="C554" s="11">
        <v>4.0000000000000002E-4</v>
      </c>
      <c r="D554" s="13">
        <v>4.0000000000000002E-4</v>
      </c>
      <c r="E554" s="27">
        <v>44835</v>
      </c>
      <c r="F554" s="12">
        <v>18003.3</v>
      </c>
      <c r="G554" s="11">
        <v>1.0700230999999999E-2</v>
      </c>
      <c r="H554" s="13">
        <v>1.0699999999999999E-2</v>
      </c>
      <c r="J554" s="15"/>
      <c r="K554" s="11"/>
      <c r="L554" s="11"/>
      <c r="M554" s="11"/>
      <c r="N554" s="11"/>
    </row>
    <row r="555" spans="1:14" ht="15.75" customHeight="1">
      <c r="A555" s="27">
        <v>44743</v>
      </c>
      <c r="B555" s="11">
        <v>704.7</v>
      </c>
      <c r="C555" s="11">
        <v>-8.0000000000000002E-3</v>
      </c>
      <c r="D555" s="13">
        <v>-8.0000000000000002E-3</v>
      </c>
      <c r="E555" s="27">
        <v>44743</v>
      </c>
      <c r="F555" s="12">
        <v>17812.7</v>
      </c>
      <c r="G555" s="11">
        <v>3.7642499999999998E-3</v>
      </c>
      <c r="H555" s="13">
        <v>3.8E-3</v>
      </c>
      <c r="J555" s="15"/>
      <c r="K555" s="11"/>
      <c r="L555" s="11"/>
      <c r="M555" s="11"/>
      <c r="N555" s="11"/>
    </row>
    <row r="556" spans="1:14" ht="15.75" customHeight="1">
      <c r="A556" s="27">
        <v>44713</v>
      </c>
      <c r="B556" s="11">
        <v>710.4</v>
      </c>
      <c r="C556" s="11">
        <v>1.49E-2</v>
      </c>
      <c r="D556" s="13">
        <v>1.49E-2</v>
      </c>
      <c r="E556" s="27">
        <v>44713</v>
      </c>
      <c r="F556" s="12">
        <v>17745.900000000001</v>
      </c>
      <c r="G556" s="11">
        <v>-1.0005439E-2</v>
      </c>
      <c r="H556" s="13">
        <v>-0.01</v>
      </c>
      <c r="J556" s="15"/>
      <c r="K556" s="11"/>
      <c r="L556" s="11"/>
      <c r="M556" s="11"/>
      <c r="N556" s="11"/>
    </row>
    <row r="557" spans="1:14" ht="15.75" customHeight="1">
      <c r="A557" s="27">
        <v>44682</v>
      </c>
      <c r="B557" s="11">
        <v>700</v>
      </c>
      <c r="C557" s="11">
        <v>3.7000000000000002E-3</v>
      </c>
      <c r="D557" s="13">
        <v>3.7000000000000002E-3</v>
      </c>
      <c r="E557" s="27">
        <v>44682</v>
      </c>
      <c r="F557" s="12">
        <v>17925.25</v>
      </c>
      <c r="G557" s="11">
        <v>6.7395850000000002E-3</v>
      </c>
      <c r="H557" s="13">
        <v>6.7000000000000002E-3</v>
      </c>
      <c r="J557" s="15"/>
      <c r="K557" s="11"/>
      <c r="L557" s="11"/>
      <c r="M557" s="11"/>
      <c r="N557" s="11"/>
    </row>
    <row r="558" spans="1:14" ht="15.75" customHeight="1">
      <c r="A558" s="27">
        <v>44652</v>
      </c>
      <c r="B558" s="11">
        <v>697.45</v>
      </c>
      <c r="C558" s="11">
        <v>8.8999999999999999E-3</v>
      </c>
      <c r="D558" s="13">
        <v>8.8999999999999999E-3</v>
      </c>
      <c r="E558" s="27">
        <v>44652</v>
      </c>
      <c r="F558" s="12">
        <v>17805.25</v>
      </c>
      <c r="G558" s="11">
        <v>1.0186829E-2</v>
      </c>
      <c r="H558" s="13">
        <v>1.0200000000000001E-2</v>
      </c>
      <c r="J558" s="15"/>
      <c r="K558" s="11"/>
      <c r="L558" s="11"/>
      <c r="M558" s="11"/>
      <c r="N558" s="11"/>
    </row>
    <row r="559" spans="1:14" ht="15.75" customHeight="1">
      <c r="A559" s="27">
        <v>44621</v>
      </c>
      <c r="B559" s="11">
        <v>691.3</v>
      </c>
      <c r="C559" s="11">
        <v>1.0999999999999999E-2</v>
      </c>
      <c r="D559" s="13">
        <v>1.0999999999999999E-2</v>
      </c>
      <c r="E559" s="27">
        <v>44621</v>
      </c>
      <c r="F559" s="12">
        <v>17625.7</v>
      </c>
      <c r="G559" s="11">
        <v>1.5653407000000001E-2</v>
      </c>
      <c r="H559" s="13">
        <v>1.5699999999999999E-2</v>
      </c>
      <c r="J559" s="15"/>
      <c r="K559" s="11"/>
      <c r="L559" s="11"/>
      <c r="M559" s="11"/>
      <c r="N559" s="11"/>
    </row>
    <row r="560" spans="1:14" ht="15.75" customHeight="1">
      <c r="A560" s="11" t="s">
        <v>413</v>
      </c>
      <c r="B560" s="11">
        <v>683.8</v>
      </c>
      <c r="C560" s="11">
        <v>6.6E-3</v>
      </c>
      <c r="D560" s="13">
        <v>6.6E-3</v>
      </c>
      <c r="E560" s="11" t="s">
        <v>413</v>
      </c>
      <c r="F560" s="12">
        <v>17354.05</v>
      </c>
      <c r="G560" s="11">
        <v>8.7247409999999994E-3</v>
      </c>
      <c r="H560" s="13">
        <v>8.6999999999999994E-3</v>
      </c>
      <c r="J560" s="15"/>
      <c r="K560" s="11"/>
      <c r="L560" s="11"/>
      <c r="M560" s="11"/>
      <c r="N560" s="11"/>
    </row>
    <row r="561" spans="1:14" ht="15.75" customHeight="1">
      <c r="A561" s="11" t="s">
        <v>414</v>
      </c>
      <c r="B561" s="11">
        <v>679.35</v>
      </c>
      <c r="C561" s="11">
        <v>3.7000000000000002E-3</v>
      </c>
      <c r="D561" s="13">
        <v>3.7000000000000002E-3</v>
      </c>
      <c r="E561" s="11" t="s">
        <v>414</v>
      </c>
      <c r="F561" s="12">
        <v>17203.95</v>
      </c>
      <c r="G561" s="11">
        <v>-5.6060300000000001E-4</v>
      </c>
      <c r="H561" s="13">
        <v>-5.9999999999999995E-4</v>
      </c>
      <c r="J561" s="15"/>
      <c r="K561" s="11"/>
      <c r="L561" s="11"/>
      <c r="M561" s="11"/>
      <c r="N561" s="11"/>
    </row>
    <row r="562" spans="1:14" ht="15.75" customHeight="1">
      <c r="A562" s="11" t="s">
        <v>415</v>
      </c>
      <c r="B562" s="11">
        <v>676.85</v>
      </c>
      <c r="C562" s="11">
        <v>-4.7000000000000002E-3</v>
      </c>
      <c r="D562" s="13">
        <v>-4.7000000000000002E-3</v>
      </c>
      <c r="E562" s="11" t="s">
        <v>415</v>
      </c>
      <c r="F562" s="12">
        <v>17213.599999999999</v>
      </c>
      <c r="G562" s="11">
        <v>-1.140238E-3</v>
      </c>
      <c r="H562" s="13">
        <v>-1.1000000000000001E-3</v>
      </c>
      <c r="J562" s="15"/>
      <c r="K562" s="11"/>
      <c r="L562" s="11"/>
      <c r="M562" s="11"/>
      <c r="N562" s="11"/>
    </row>
    <row r="563" spans="1:14" ht="15.75" customHeight="1">
      <c r="A563" s="11" t="s">
        <v>416</v>
      </c>
      <c r="B563" s="11">
        <v>680.05</v>
      </c>
      <c r="C563" s="11">
        <v>6.4000000000000003E-3</v>
      </c>
      <c r="D563" s="13">
        <v>6.4000000000000003E-3</v>
      </c>
      <c r="E563" s="11" t="s">
        <v>416</v>
      </c>
      <c r="F563" s="12">
        <v>17233.25</v>
      </c>
      <c r="G563" s="11">
        <v>8.6034089999999994E-3</v>
      </c>
      <c r="H563" s="13">
        <v>8.6E-3</v>
      </c>
      <c r="J563" s="15"/>
      <c r="K563" s="11"/>
      <c r="L563" s="11"/>
      <c r="M563" s="11"/>
      <c r="N563" s="11"/>
    </row>
    <row r="564" spans="1:14" ht="15.75" customHeight="1">
      <c r="A564" s="11" t="s">
        <v>417</v>
      </c>
      <c r="B564" s="11">
        <v>675.75</v>
      </c>
      <c r="C564" s="11">
        <v>-1.9E-3</v>
      </c>
      <c r="D564" s="13">
        <v>-1.9E-3</v>
      </c>
      <c r="E564" s="11" t="s">
        <v>417</v>
      </c>
      <c r="F564" s="12">
        <v>17086.25</v>
      </c>
      <c r="G564" s="11">
        <v>4.8518709999999998E-3</v>
      </c>
      <c r="H564" s="13">
        <v>4.8999999999999998E-3</v>
      </c>
      <c r="J564" s="15"/>
      <c r="K564" s="11"/>
      <c r="L564" s="11"/>
      <c r="M564" s="11"/>
      <c r="N564" s="11"/>
    </row>
    <row r="565" spans="1:14" ht="15.75" customHeight="1">
      <c r="A565" s="11" t="s">
        <v>418</v>
      </c>
      <c r="B565" s="11">
        <v>677.05</v>
      </c>
      <c r="C565" s="11">
        <v>-2.5000000000000001E-3</v>
      </c>
      <c r="D565" s="13">
        <v>-2.5000000000000001E-3</v>
      </c>
      <c r="E565" s="11" t="s">
        <v>418</v>
      </c>
      <c r="F565" s="12">
        <v>17003.75</v>
      </c>
      <c r="G565" s="11">
        <v>-4.0327779999999999E-3</v>
      </c>
      <c r="H565" s="13">
        <v>-4.0000000000000001E-3</v>
      </c>
      <c r="J565" s="15"/>
      <c r="K565" s="11"/>
      <c r="L565" s="11"/>
      <c r="M565" s="11"/>
      <c r="N565" s="11"/>
    </row>
    <row r="566" spans="1:14" ht="15.75" customHeight="1">
      <c r="A566" s="11" t="s">
        <v>419</v>
      </c>
      <c r="B566" s="11">
        <v>678.75</v>
      </c>
      <c r="C566" s="11">
        <v>-8.8000000000000005E-3</v>
      </c>
      <c r="D566" s="13">
        <v>-8.8000000000000005E-3</v>
      </c>
      <c r="E566" s="11" t="s">
        <v>419</v>
      </c>
      <c r="F566" s="12">
        <v>17072.599999999999</v>
      </c>
      <c r="G566" s="11">
        <v>6.9092829999999996E-3</v>
      </c>
      <c r="H566" s="13">
        <v>6.8999999999999999E-3</v>
      </c>
      <c r="J566" s="15"/>
      <c r="K566" s="11"/>
      <c r="L566" s="11"/>
      <c r="M566" s="11"/>
      <c r="N566" s="11"/>
    </row>
    <row r="567" spans="1:14" ht="15.75" customHeight="1">
      <c r="A567" s="11" t="s">
        <v>420</v>
      </c>
      <c r="B567" s="11">
        <v>684.75</v>
      </c>
      <c r="C567" s="11">
        <v>2.6599999999999999E-2</v>
      </c>
      <c r="D567" s="13">
        <v>2.6599999999999999E-2</v>
      </c>
      <c r="E567" s="11" t="s">
        <v>420</v>
      </c>
      <c r="F567" s="12">
        <v>16955.45</v>
      </c>
      <c r="G567" s="11">
        <v>1.1007194E-2</v>
      </c>
      <c r="H567" s="13">
        <v>1.0999999999999999E-2</v>
      </c>
      <c r="J567" s="15"/>
      <c r="K567" s="11"/>
      <c r="L567" s="11"/>
      <c r="M567" s="11"/>
      <c r="N567" s="11"/>
    </row>
    <row r="568" spans="1:14" ht="15.75" customHeight="1">
      <c r="A568" s="11" t="s">
        <v>421</v>
      </c>
      <c r="B568" s="11">
        <v>667</v>
      </c>
      <c r="C568" s="11">
        <v>1.3299999999999999E-2</v>
      </c>
      <c r="D568" s="13">
        <v>1.3299999999999999E-2</v>
      </c>
      <c r="E568" s="11" t="s">
        <v>421</v>
      </c>
      <c r="F568" s="12">
        <v>16770.849999999999</v>
      </c>
      <c r="G568" s="11">
        <v>9.4286809999999995E-3</v>
      </c>
      <c r="H568" s="13">
        <v>9.4000000000000004E-3</v>
      </c>
      <c r="J568" s="15"/>
      <c r="K568" s="11"/>
      <c r="L568" s="11"/>
      <c r="M568" s="11"/>
      <c r="N568" s="11"/>
    </row>
    <row r="569" spans="1:14" ht="15.75" customHeight="1">
      <c r="A569" s="11" t="s">
        <v>422</v>
      </c>
      <c r="B569" s="11">
        <v>658.25</v>
      </c>
      <c r="C569" s="11">
        <v>-1.17E-2</v>
      </c>
      <c r="D569" s="13">
        <v>-1.17E-2</v>
      </c>
      <c r="E569" s="11" t="s">
        <v>422</v>
      </c>
      <c r="F569" s="12">
        <v>16614.2</v>
      </c>
      <c r="G569" s="11">
        <v>-2.1842545000000001E-2</v>
      </c>
      <c r="H569" s="13">
        <v>-2.18E-2</v>
      </c>
      <c r="J569" s="15"/>
      <c r="K569" s="11"/>
      <c r="L569" s="11"/>
      <c r="M569" s="11"/>
      <c r="N569" s="11"/>
    </row>
    <row r="570" spans="1:14" ht="15.75" customHeight="1">
      <c r="A570" s="11" t="s">
        <v>423</v>
      </c>
      <c r="B570" s="11">
        <v>666.05</v>
      </c>
      <c r="C570" s="11">
        <v>-2.2499999999999999E-2</v>
      </c>
      <c r="D570" s="13">
        <v>-2.2499999999999999E-2</v>
      </c>
      <c r="E570" s="11" t="s">
        <v>423</v>
      </c>
      <c r="F570" s="12">
        <v>16985.2</v>
      </c>
      <c r="G570" s="11">
        <v>-1.5259386E-2</v>
      </c>
      <c r="H570" s="13">
        <v>-1.5299999999999999E-2</v>
      </c>
      <c r="J570" s="15"/>
      <c r="K570" s="11"/>
      <c r="L570" s="11"/>
      <c r="M570" s="11"/>
      <c r="N570" s="11"/>
    </row>
    <row r="571" spans="1:14" ht="15.75" customHeight="1">
      <c r="A571" s="11" t="s">
        <v>424</v>
      </c>
      <c r="B571" s="11">
        <v>681.4</v>
      </c>
      <c r="C571" s="11">
        <v>-5.8999999999999999E-3</v>
      </c>
      <c r="D571" s="13">
        <v>-5.8999999999999999E-3</v>
      </c>
      <c r="E571" s="11" t="s">
        <v>424</v>
      </c>
      <c r="F571" s="12">
        <v>17248.400000000001</v>
      </c>
      <c r="G571" s="11">
        <v>1.567817E-3</v>
      </c>
      <c r="H571" s="13">
        <v>1.6000000000000001E-3</v>
      </c>
      <c r="J571" s="15"/>
      <c r="K571" s="11"/>
      <c r="L571" s="11"/>
      <c r="M571" s="11"/>
      <c r="N571" s="11"/>
    </row>
    <row r="572" spans="1:14" ht="15.75" customHeight="1">
      <c r="A572" s="11" t="s">
        <v>425</v>
      </c>
      <c r="B572" s="11">
        <v>685.45</v>
      </c>
      <c r="C572" s="11">
        <v>-8.8999999999999999E-3</v>
      </c>
      <c r="D572" s="13">
        <v>-8.8999999999999999E-3</v>
      </c>
      <c r="E572" s="11" t="s">
        <v>425</v>
      </c>
      <c r="F572" s="12">
        <v>17221.400000000001</v>
      </c>
      <c r="G572" s="11">
        <v>-5.9740599999999998E-3</v>
      </c>
      <c r="H572" s="13">
        <v>-6.0000000000000001E-3</v>
      </c>
      <c r="J572" s="15"/>
      <c r="K572" s="11"/>
      <c r="L572" s="11"/>
      <c r="M572" s="11"/>
      <c r="N572" s="11"/>
    </row>
    <row r="573" spans="1:14" ht="15.75" customHeight="1">
      <c r="A573" s="11" t="s">
        <v>426</v>
      </c>
      <c r="B573" s="11">
        <v>691.6</v>
      </c>
      <c r="C573" s="11">
        <v>-1.6400000000000001E-2</v>
      </c>
      <c r="D573" s="13">
        <v>-1.6400000000000001E-2</v>
      </c>
      <c r="E573" s="11" t="s">
        <v>426</v>
      </c>
      <c r="F573" s="12">
        <v>17324.900000000001</v>
      </c>
      <c r="G573" s="11">
        <v>-2.495934E-3</v>
      </c>
      <c r="H573" s="13">
        <v>-2.5000000000000001E-3</v>
      </c>
      <c r="J573" s="15"/>
      <c r="K573" s="11"/>
      <c r="L573" s="11"/>
      <c r="M573" s="11"/>
      <c r="N573" s="11"/>
    </row>
    <row r="574" spans="1:14" ht="15.75" customHeight="1">
      <c r="A574" s="11" t="s">
        <v>427</v>
      </c>
      <c r="B574" s="11">
        <v>703.1</v>
      </c>
      <c r="C574" s="11">
        <v>-1.0699999999999999E-2</v>
      </c>
      <c r="D574" s="13">
        <v>-1.0699999999999999E-2</v>
      </c>
      <c r="E574" s="11" t="s">
        <v>427</v>
      </c>
      <c r="F574" s="12">
        <v>17368.25</v>
      </c>
      <c r="G574" s="11">
        <v>-8.1690110000000003E-3</v>
      </c>
      <c r="H574" s="13">
        <v>-8.2000000000000007E-3</v>
      </c>
      <c r="J574" s="15"/>
      <c r="K574" s="11"/>
      <c r="L574" s="11"/>
      <c r="M574" s="11"/>
      <c r="N574" s="11"/>
    </row>
    <row r="575" spans="1:14" ht="15.75" customHeight="1">
      <c r="A575" s="40">
        <v>44481</v>
      </c>
      <c r="B575" s="11">
        <v>710.7</v>
      </c>
      <c r="C575" s="11">
        <v>-4.5999999999999999E-3</v>
      </c>
      <c r="D575" s="13">
        <v>-4.5999999999999999E-3</v>
      </c>
      <c r="E575" s="40">
        <v>44481</v>
      </c>
      <c r="F575" s="12">
        <v>17511.3</v>
      </c>
      <c r="G575" s="11">
        <v>-3.16838E-4</v>
      </c>
      <c r="H575" s="13">
        <v>-2.9999999999999997E-4</v>
      </c>
      <c r="J575" s="15"/>
      <c r="K575" s="11"/>
      <c r="L575" s="11"/>
      <c r="M575" s="11"/>
      <c r="N575" s="11"/>
    </row>
    <row r="576" spans="1:14" ht="15.75" customHeight="1">
      <c r="A576" s="27">
        <v>44451</v>
      </c>
      <c r="B576" s="11">
        <v>713.95</v>
      </c>
      <c r="C576" s="11">
        <v>-1.6999999999999999E-3</v>
      </c>
      <c r="D576" s="13">
        <v>-1.6999999999999999E-3</v>
      </c>
      <c r="E576" s="27">
        <v>44451</v>
      </c>
      <c r="F576" s="12">
        <v>17516.849999999999</v>
      </c>
      <c r="G576" s="11">
        <v>2.696089E-3</v>
      </c>
      <c r="H576" s="13">
        <v>2.7000000000000001E-3</v>
      </c>
      <c r="J576" s="15"/>
      <c r="K576" s="11"/>
      <c r="L576" s="11"/>
      <c r="M576" s="11"/>
      <c r="N576" s="11"/>
    </row>
    <row r="577" spans="1:14" ht="15.75" customHeight="1">
      <c r="A577" s="27">
        <v>44420</v>
      </c>
      <c r="B577" s="11">
        <v>715.15</v>
      </c>
      <c r="C577" s="11">
        <v>2.3300000000000001E-2</v>
      </c>
      <c r="D577" s="13">
        <v>2.3300000000000001E-2</v>
      </c>
      <c r="E577" s="27">
        <v>44420</v>
      </c>
      <c r="F577" s="12">
        <v>17469.75</v>
      </c>
      <c r="G577" s="11">
        <v>1.7060901999999999E-2</v>
      </c>
      <c r="H577" s="13">
        <v>1.7100000000000001E-2</v>
      </c>
      <c r="J577" s="15"/>
      <c r="K577" s="11"/>
      <c r="L577" s="11"/>
      <c r="M577" s="11"/>
      <c r="N577" s="11"/>
    </row>
    <row r="578" spans="1:14" ht="15.75" customHeight="1">
      <c r="A578" s="27">
        <v>44389</v>
      </c>
      <c r="B578" s="11">
        <v>698.85</v>
      </c>
      <c r="C578" s="11">
        <v>1.8E-3</v>
      </c>
      <c r="D578" s="13">
        <v>1.8E-3</v>
      </c>
      <c r="E578" s="27">
        <v>44389</v>
      </c>
      <c r="F578" s="12">
        <v>17176.7</v>
      </c>
      <c r="G578" s="11">
        <v>1.5636595E-2</v>
      </c>
      <c r="H578" s="13">
        <v>1.5599999999999999E-2</v>
      </c>
      <c r="J578" s="15"/>
      <c r="K578" s="11"/>
      <c r="L578" s="11"/>
      <c r="M578" s="11"/>
      <c r="N578" s="11"/>
    </row>
    <row r="579" spans="1:14" ht="15.75" customHeight="1">
      <c r="A579" s="27">
        <v>44359</v>
      </c>
      <c r="B579" s="11">
        <v>697.6</v>
      </c>
      <c r="C579" s="11">
        <v>-2.8899999999999999E-2</v>
      </c>
      <c r="D579" s="13">
        <v>-2.8899999999999999E-2</v>
      </c>
      <c r="E579" s="27">
        <v>44359</v>
      </c>
      <c r="F579" s="12">
        <v>16912.25</v>
      </c>
      <c r="G579" s="11">
        <v>-1.6540963999999998E-2</v>
      </c>
      <c r="H579" s="13">
        <v>-1.6500000000000001E-2</v>
      </c>
      <c r="J579" s="15"/>
      <c r="K579" s="11"/>
      <c r="L579" s="11"/>
      <c r="M579" s="11"/>
      <c r="N579" s="11"/>
    </row>
    <row r="580" spans="1:14" ht="15.75" customHeight="1">
      <c r="A580" s="27">
        <v>44267</v>
      </c>
      <c r="B580" s="11">
        <v>718.35</v>
      </c>
      <c r="C580" s="11">
        <v>-1.9400000000000001E-2</v>
      </c>
      <c r="D580" s="13">
        <v>-1.9400000000000001E-2</v>
      </c>
      <c r="E580" s="27">
        <v>44267</v>
      </c>
      <c r="F580" s="12">
        <v>17196.7</v>
      </c>
      <c r="G580" s="11">
        <v>-1.1777619E-2</v>
      </c>
      <c r="H580" s="13">
        <v>-1.18E-2</v>
      </c>
      <c r="J580" s="15"/>
      <c r="K580" s="11"/>
      <c r="L580" s="11"/>
      <c r="M580" s="11"/>
      <c r="N580" s="11"/>
    </row>
    <row r="581" spans="1:14" ht="15.75" customHeight="1">
      <c r="A581" s="27">
        <v>44239</v>
      </c>
      <c r="B581" s="11">
        <v>732.55</v>
      </c>
      <c r="C581" s="11">
        <v>1.43E-2</v>
      </c>
      <c r="D581" s="13">
        <v>1.43E-2</v>
      </c>
      <c r="E581" s="27">
        <v>44239</v>
      </c>
      <c r="F581" s="12">
        <v>17401.650000000001</v>
      </c>
      <c r="G581" s="11">
        <v>1.3674571E-2</v>
      </c>
      <c r="H581" s="13">
        <v>1.37E-2</v>
      </c>
      <c r="J581" s="15"/>
      <c r="K581" s="11"/>
      <c r="L581" s="11"/>
      <c r="M581" s="11"/>
      <c r="N581" s="11"/>
    </row>
    <row r="582" spans="1:14" ht="15.75" customHeight="1">
      <c r="A582" s="27">
        <v>44208</v>
      </c>
      <c r="B582" s="11">
        <v>722.25</v>
      </c>
      <c r="C582" s="11">
        <v>-8.2000000000000007E-3</v>
      </c>
      <c r="D582" s="13">
        <v>-8.2000000000000007E-3</v>
      </c>
      <c r="E582" s="27">
        <v>44208</v>
      </c>
      <c r="F582" s="12">
        <v>17166.900000000001</v>
      </c>
      <c r="G582" s="11">
        <v>1.0816572E-2</v>
      </c>
      <c r="H582" s="13">
        <v>1.0800000000000001E-2</v>
      </c>
      <c r="J582" s="15"/>
      <c r="K582" s="11"/>
      <c r="L582" s="11"/>
      <c r="M582" s="11"/>
      <c r="N582" s="11"/>
    </row>
    <row r="583" spans="1:14" ht="15.75" customHeight="1">
      <c r="A583" s="11" t="s">
        <v>428</v>
      </c>
      <c r="B583" s="11">
        <v>728.25</v>
      </c>
      <c r="C583" s="11">
        <v>-1.4999999999999999E-2</v>
      </c>
      <c r="D583" s="13">
        <v>-1.4999999999999999E-2</v>
      </c>
      <c r="E583" s="11" t="s">
        <v>428</v>
      </c>
      <c r="F583" s="12">
        <v>16983.2</v>
      </c>
      <c r="G583" s="11">
        <v>-4.1485990000000002E-3</v>
      </c>
      <c r="H583" s="13">
        <v>-4.1000000000000003E-3</v>
      </c>
      <c r="J583" s="15"/>
      <c r="K583" s="11"/>
      <c r="L583" s="11"/>
      <c r="M583" s="11"/>
      <c r="N583" s="11"/>
    </row>
    <row r="584" spans="1:14" ht="15.75" customHeight="1">
      <c r="A584" s="11" t="s">
        <v>429</v>
      </c>
      <c r="B584" s="11">
        <v>739.35</v>
      </c>
      <c r="C584" s="11">
        <v>8.0000000000000004E-4</v>
      </c>
      <c r="D584" s="13">
        <v>8.0000000000000004E-4</v>
      </c>
      <c r="E584" s="11" t="s">
        <v>429</v>
      </c>
      <c r="F584" s="12">
        <v>17053.95</v>
      </c>
      <c r="G584" s="11">
        <v>1.6151340000000001E-3</v>
      </c>
      <c r="H584" s="13">
        <v>1.6000000000000001E-3</v>
      </c>
      <c r="J584" s="15"/>
      <c r="K584" s="11"/>
      <c r="L584" s="11"/>
      <c r="M584" s="11"/>
      <c r="N584" s="11"/>
    </row>
    <row r="585" spans="1:14" ht="15.75" customHeight="1">
      <c r="A585" s="11" t="s">
        <v>430</v>
      </c>
      <c r="B585" s="11">
        <v>738.75</v>
      </c>
      <c r="C585" s="11">
        <v>-3.4500000000000003E-2</v>
      </c>
      <c r="D585" s="13">
        <v>-3.4500000000000003E-2</v>
      </c>
      <c r="E585" s="11" t="s">
        <v>430</v>
      </c>
      <c r="F585" s="12">
        <v>17026.45</v>
      </c>
      <c r="G585" s="11">
        <v>-2.907121E-2</v>
      </c>
      <c r="H585" s="13">
        <v>-2.9100000000000001E-2</v>
      </c>
      <c r="J585" s="15"/>
      <c r="K585" s="11"/>
      <c r="L585" s="11"/>
      <c r="M585" s="11"/>
      <c r="N585" s="11"/>
    </row>
    <row r="586" spans="1:14" ht="15.75" customHeight="1">
      <c r="A586" s="11" t="s">
        <v>431</v>
      </c>
      <c r="B586" s="11">
        <v>765.15</v>
      </c>
      <c r="C586" s="11">
        <v>8.2000000000000007E-3</v>
      </c>
      <c r="D586" s="13">
        <v>8.2000000000000007E-3</v>
      </c>
      <c r="E586" s="11" t="s">
        <v>431</v>
      </c>
      <c r="F586" s="12">
        <v>17536.25</v>
      </c>
      <c r="G586" s="11">
        <v>6.9594979999999997E-3</v>
      </c>
      <c r="H586" s="13">
        <v>7.0000000000000001E-3</v>
      </c>
      <c r="J586" s="15"/>
      <c r="K586" s="11"/>
      <c r="L586" s="11"/>
      <c r="M586" s="11"/>
      <c r="N586" s="11"/>
    </row>
    <row r="587" spans="1:14" ht="15.75" customHeight="1">
      <c r="A587" s="11" t="s">
        <v>432</v>
      </c>
      <c r="B587" s="11">
        <v>758.9</v>
      </c>
      <c r="C587" s="11">
        <v>0</v>
      </c>
      <c r="D587" s="13">
        <v>0</v>
      </c>
      <c r="E587" s="11" t="s">
        <v>432</v>
      </c>
      <c r="F587" s="12">
        <v>17415.05</v>
      </c>
      <c r="G587" s="11">
        <v>-5.0447490000000003E-3</v>
      </c>
      <c r="H587" s="13">
        <v>-5.0000000000000001E-3</v>
      </c>
      <c r="J587" s="15"/>
      <c r="K587" s="11"/>
      <c r="L587" s="11"/>
      <c r="M587" s="11"/>
      <c r="N587" s="11"/>
    </row>
    <row r="588" spans="1:14" ht="15.75" customHeight="1">
      <c r="A588" s="11" t="s">
        <v>433</v>
      </c>
      <c r="B588" s="11">
        <v>758.9</v>
      </c>
      <c r="C588" s="11">
        <v>2.2599999999999999E-2</v>
      </c>
      <c r="D588" s="13">
        <v>2.2599999999999999E-2</v>
      </c>
      <c r="E588" s="11" t="s">
        <v>433</v>
      </c>
      <c r="F588" s="12">
        <v>17503.349999999999</v>
      </c>
      <c r="G588" s="11">
        <v>4.9837650000000002E-3</v>
      </c>
      <c r="H588" s="13">
        <v>5.0000000000000001E-3</v>
      </c>
      <c r="J588" s="15"/>
      <c r="K588" s="11"/>
      <c r="L588" s="11"/>
      <c r="M588" s="11"/>
      <c r="N588" s="11"/>
    </row>
    <row r="589" spans="1:14" ht="15.75" customHeight="1">
      <c r="A589" s="11" t="s">
        <v>434</v>
      </c>
      <c r="B589" s="11">
        <v>742.1</v>
      </c>
      <c r="C589" s="11">
        <v>3.8800000000000001E-2</v>
      </c>
      <c r="D589" s="13">
        <v>3.8800000000000001E-2</v>
      </c>
      <c r="E589" s="11" t="s">
        <v>434</v>
      </c>
      <c r="F589" s="12">
        <v>17416.55</v>
      </c>
      <c r="G589" s="11">
        <v>-1.9603373E-2</v>
      </c>
      <c r="H589" s="13">
        <v>-1.9599999999999999E-2</v>
      </c>
      <c r="J589" s="15"/>
      <c r="K589" s="11"/>
      <c r="L589" s="11"/>
      <c r="M589" s="11"/>
      <c r="N589" s="11"/>
    </row>
    <row r="590" spans="1:14" ht="15.75" customHeight="1">
      <c r="A590" s="11" t="s">
        <v>435</v>
      </c>
      <c r="B590" s="11">
        <v>714.35</v>
      </c>
      <c r="C590" s="11">
        <v>-7.9000000000000008E-3</v>
      </c>
      <c r="D590" s="13">
        <v>-7.9000000000000008E-3</v>
      </c>
      <c r="E590" s="11" t="s">
        <v>435</v>
      </c>
      <c r="F590" s="12">
        <v>17764.8</v>
      </c>
      <c r="G590" s="11">
        <v>-7.478218E-3</v>
      </c>
      <c r="H590" s="13">
        <v>-7.4999999999999997E-3</v>
      </c>
      <c r="J590" s="15"/>
      <c r="K590" s="11"/>
      <c r="L590" s="11"/>
      <c r="M590" s="11"/>
      <c r="N590" s="11"/>
    </row>
    <row r="591" spans="1:14" ht="15.75" customHeight="1">
      <c r="A591" s="11" t="s">
        <v>436</v>
      </c>
      <c r="B591" s="11">
        <v>720.05</v>
      </c>
      <c r="C591" s="11">
        <v>-1.4E-2</v>
      </c>
      <c r="D591" s="13">
        <v>-1.4E-2</v>
      </c>
      <c r="E591" s="11" t="s">
        <v>436</v>
      </c>
      <c r="F591" s="12">
        <v>17898.650000000001</v>
      </c>
      <c r="G591" s="11">
        <v>-5.5863589999999999E-3</v>
      </c>
      <c r="H591" s="13">
        <v>-5.5999999999999999E-3</v>
      </c>
      <c r="J591" s="15"/>
      <c r="K591" s="11"/>
      <c r="L591" s="11"/>
      <c r="M591" s="11"/>
      <c r="N591" s="11"/>
    </row>
    <row r="592" spans="1:14" ht="15.75" customHeight="1">
      <c r="A592" s="11" t="s">
        <v>437</v>
      </c>
      <c r="B592" s="11">
        <v>730.3</v>
      </c>
      <c r="C592" s="11">
        <v>-9.7999999999999997E-3</v>
      </c>
      <c r="D592" s="13">
        <v>-9.7999999999999997E-3</v>
      </c>
      <c r="E592" s="11" t="s">
        <v>437</v>
      </c>
      <c r="F592" s="12">
        <v>17999.2</v>
      </c>
      <c r="G592" s="11">
        <v>-6.0879819999999996E-3</v>
      </c>
      <c r="H592" s="13">
        <v>-6.1000000000000004E-3</v>
      </c>
      <c r="J592" s="15"/>
      <c r="K592" s="11"/>
      <c r="L592" s="11"/>
      <c r="M592" s="11"/>
      <c r="N592" s="11"/>
    </row>
    <row r="593" spans="1:14" ht="15.75" customHeight="1">
      <c r="A593" s="11" t="s">
        <v>438</v>
      </c>
      <c r="B593" s="11">
        <v>737.55</v>
      </c>
      <c r="C593" s="11">
        <v>-8.0000000000000002E-3</v>
      </c>
      <c r="D593" s="13">
        <v>-8.0000000000000002E-3</v>
      </c>
      <c r="E593" s="11" t="s">
        <v>438</v>
      </c>
      <c r="F593" s="12">
        <v>18109.45</v>
      </c>
      <c r="G593" s="11">
        <v>3.7010999999999999E-4</v>
      </c>
      <c r="H593" s="13">
        <v>4.0000000000000002E-4</v>
      </c>
      <c r="J593" s="15"/>
      <c r="K593" s="11"/>
      <c r="L593" s="11"/>
      <c r="M593" s="11"/>
      <c r="N593" s="11"/>
    </row>
    <row r="594" spans="1:14" ht="15.75" customHeight="1">
      <c r="A594" s="40">
        <v>44541</v>
      </c>
      <c r="B594" s="11">
        <v>743.5</v>
      </c>
      <c r="C594" s="11">
        <v>2.0500000000000001E-2</v>
      </c>
      <c r="D594" s="13">
        <v>2.0500000000000001E-2</v>
      </c>
      <c r="E594" s="40">
        <v>44541</v>
      </c>
      <c r="F594" s="12">
        <v>18102.75</v>
      </c>
      <c r="G594" s="11">
        <v>1.2820585000000001E-2</v>
      </c>
      <c r="H594" s="13">
        <v>1.2800000000000001E-2</v>
      </c>
      <c r="J594" s="15"/>
      <c r="K594" s="11"/>
      <c r="L594" s="11"/>
      <c r="M594" s="11"/>
      <c r="N594" s="11"/>
    </row>
    <row r="595" spans="1:14" ht="15.75" customHeight="1">
      <c r="A595" s="40">
        <v>44511</v>
      </c>
      <c r="B595" s="11">
        <v>728.6</v>
      </c>
      <c r="C595" s="11">
        <v>-9.2999999999999992E-3</v>
      </c>
      <c r="D595" s="13">
        <v>-9.2999999999999992E-3</v>
      </c>
      <c r="E595" s="40">
        <v>44511</v>
      </c>
      <c r="F595" s="12">
        <v>17873.599999999999</v>
      </c>
      <c r="G595" s="11">
        <v>-7.9701619999999994E-3</v>
      </c>
      <c r="H595" s="13">
        <v>-8.0000000000000002E-3</v>
      </c>
      <c r="J595" s="15"/>
      <c r="K595" s="11"/>
      <c r="L595" s="11"/>
      <c r="M595" s="11"/>
      <c r="N595" s="11"/>
    </row>
    <row r="596" spans="1:14" ht="15.75" customHeight="1">
      <c r="A596" s="40">
        <v>44480</v>
      </c>
      <c r="B596" s="11">
        <v>735.45</v>
      </c>
      <c r="C596" s="11">
        <v>3.1199999999999999E-2</v>
      </c>
      <c r="D596" s="13">
        <v>3.1199999999999999E-2</v>
      </c>
      <c r="E596" s="40">
        <v>44480</v>
      </c>
      <c r="F596" s="12">
        <v>18017.2</v>
      </c>
      <c r="G596" s="11">
        <v>-1.499093E-3</v>
      </c>
      <c r="H596" s="13">
        <v>-1.5E-3</v>
      </c>
      <c r="J596" s="15"/>
      <c r="K596" s="11"/>
      <c r="L596" s="11"/>
      <c r="M596" s="11"/>
      <c r="N596" s="11"/>
    </row>
    <row r="597" spans="1:14" ht="15.75" customHeight="1">
      <c r="A597" s="27">
        <v>44450</v>
      </c>
      <c r="B597" s="11">
        <v>713.2</v>
      </c>
      <c r="C597" s="11">
        <v>5.8999999999999999E-3</v>
      </c>
      <c r="D597" s="13">
        <v>5.8999999999999999E-3</v>
      </c>
      <c r="E597" s="27">
        <v>44450</v>
      </c>
      <c r="F597" s="12">
        <v>18044.25</v>
      </c>
      <c r="G597" s="11">
        <v>-1.3448780000000001E-3</v>
      </c>
      <c r="H597" s="13">
        <v>-1.2999999999999999E-3</v>
      </c>
      <c r="J597" s="15"/>
      <c r="K597" s="11"/>
      <c r="L597" s="11"/>
      <c r="M597" s="11"/>
      <c r="N597" s="11"/>
    </row>
    <row r="598" spans="1:14" ht="15.75" customHeight="1">
      <c r="A598" s="27">
        <v>44419</v>
      </c>
      <c r="B598" s="11">
        <v>709</v>
      </c>
      <c r="C598" s="11">
        <v>1.1299999999999999E-2</v>
      </c>
      <c r="D598" s="13">
        <v>1.1299999999999999E-2</v>
      </c>
      <c r="E598" s="27">
        <v>44419</v>
      </c>
      <c r="F598" s="12">
        <v>18068.55</v>
      </c>
      <c r="G598" s="11">
        <v>8.4697039999999998E-3</v>
      </c>
      <c r="H598" s="13">
        <v>8.5000000000000006E-3</v>
      </c>
      <c r="J598" s="15"/>
      <c r="K598" s="11"/>
      <c r="L598" s="11"/>
      <c r="M598" s="11"/>
      <c r="N598" s="11"/>
    </row>
    <row r="599" spans="1:14" ht="15.75" customHeight="1">
      <c r="A599" s="27">
        <v>44297</v>
      </c>
      <c r="B599" s="11">
        <v>701.1</v>
      </c>
      <c r="C599" s="11">
        <v>2.8999999999999998E-3</v>
      </c>
      <c r="D599" s="13">
        <v>2.8999999999999998E-3</v>
      </c>
      <c r="E599" s="27">
        <v>44297</v>
      </c>
      <c r="F599" s="12">
        <v>17916.8</v>
      </c>
      <c r="G599" s="11">
        <v>4.913288E-3</v>
      </c>
      <c r="H599" s="13">
        <v>4.8999999999999998E-3</v>
      </c>
      <c r="J599" s="15"/>
      <c r="K599" s="11"/>
      <c r="L599" s="11"/>
      <c r="M599" s="11"/>
      <c r="N599" s="11"/>
    </row>
    <row r="600" spans="1:14" ht="15.75" customHeight="1">
      <c r="A600" s="27">
        <v>44266</v>
      </c>
      <c r="B600" s="11">
        <v>699.1</v>
      </c>
      <c r="C600" s="11">
        <v>-2.0799999999999999E-2</v>
      </c>
      <c r="D600" s="13">
        <v>-2.0799999999999999E-2</v>
      </c>
      <c r="E600" s="27">
        <v>44266</v>
      </c>
      <c r="F600" s="12">
        <v>17829.2</v>
      </c>
      <c r="G600" s="11">
        <v>-3.3400510000000001E-3</v>
      </c>
      <c r="H600" s="13">
        <v>-3.3E-3</v>
      </c>
      <c r="J600" s="15"/>
      <c r="K600" s="11"/>
      <c r="L600" s="11"/>
      <c r="M600" s="11"/>
      <c r="N600" s="11"/>
    </row>
    <row r="601" spans="1:14" ht="15.75" customHeight="1">
      <c r="A601" s="27">
        <v>44238</v>
      </c>
      <c r="B601" s="11">
        <v>713.95</v>
      </c>
      <c r="C601" s="11">
        <v>2E-3</v>
      </c>
      <c r="D601" s="13">
        <v>2E-3</v>
      </c>
      <c r="E601" s="27">
        <v>44238</v>
      </c>
      <c r="F601" s="12">
        <v>17888.95</v>
      </c>
      <c r="G601" s="11">
        <v>-2.2699830000000002E-3</v>
      </c>
      <c r="H601" s="13">
        <v>-2.3E-3</v>
      </c>
      <c r="J601" s="15"/>
      <c r="K601" s="11"/>
      <c r="L601" s="11"/>
      <c r="M601" s="11"/>
      <c r="N601" s="11"/>
    </row>
    <row r="602" spans="1:14" ht="15.75" customHeight="1">
      <c r="A602" s="27">
        <v>44207</v>
      </c>
      <c r="B602" s="11">
        <v>712.5</v>
      </c>
      <c r="C602" s="11">
        <v>3.9600000000000003E-2</v>
      </c>
      <c r="D602" s="13">
        <v>3.9600000000000003E-2</v>
      </c>
      <c r="E602" s="27">
        <v>44207</v>
      </c>
      <c r="F602" s="12">
        <v>17929.650000000001</v>
      </c>
      <c r="G602" s="11">
        <v>1.4599655E-2</v>
      </c>
      <c r="H602" s="13">
        <v>1.46E-2</v>
      </c>
      <c r="J602" s="15"/>
      <c r="K602" s="11"/>
      <c r="L602" s="11"/>
      <c r="M602" s="11"/>
      <c r="N602" s="11"/>
    </row>
    <row r="603" spans="1:14" ht="15.75" customHeight="1">
      <c r="A603" s="11" t="s">
        <v>439</v>
      </c>
      <c r="B603" s="11">
        <v>685.35</v>
      </c>
      <c r="C603" s="11">
        <v>-6.4000000000000003E-3</v>
      </c>
      <c r="D603" s="13">
        <v>-6.4000000000000003E-3</v>
      </c>
      <c r="E603" s="11" t="s">
        <v>439</v>
      </c>
      <c r="F603" s="12">
        <v>17671.650000000001</v>
      </c>
      <c r="G603" s="11">
        <v>-1.0393538000000001E-2</v>
      </c>
      <c r="H603" s="13">
        <v>-1.04E-2</v>
      </c>
      <c r="J603" s="15"/>
      <c r="K603" s="11"/>
      <c r="L603" s="11"/>
      <c r="M603" s="11"/>
      <c r="N603" s="11"/>
    </row>
    <row r="604" spans="1:14" ht="15.75" customHeight="1">
      <c r="A604" s="11" t="s">
        <v>440</v>
      </c>
      <c r="B604" s="11">
        <v>689.75</v>
      </c>
      <c r="C604" s="11">
        <v>-1.7899999999999999E-2</v>
      </c>
      <c r="D604" s="13">
        <v>-1.7899999999999999E-2</v>
      </c>
      <c r="E604" s="11" t="s">
        <v>440</v>
      </c>
      <c r="F604" s="12">
        <v>17857.25</v>
      </c>
      <c r="G604" s="11">
        <v>-1.942238E-2</v>
      </c>
      <c r="H604" s="13">
        <v>-1.9400000000000001E-2</v>
      </c>
      <c r="J604" s="15"/>
      <c r="K604" s="11"/>
      <c r="L604" s="11"/>
      <c r="M604" s="11"/>
      <c r="N604" s="11"/>
    </row>
    <row r="605" spans="1:14" ht="15.75" customHeight="1">
      <c r="A605" s="11" t="s">
        <v>441</v>
      </c>
      <c r="B605" s="11">
        <v>702.35</v>
      </c>
      <c r="C605" s="11">
        <v>8.8000000000000005E-3</v>
      </c>
      <c r="D605" s="13">
        <v>8.8000000000000005E-3</v>
      </c>
      <c r="E605" s="11" t="s">
        <v>441</v>
      </c>
      <c r="F605" s="12">
        <v>18210.95</v>
      </c>
      <c r="G605" s="11">
        <v>-3.1447749999999998E-3</v>
      </c>
      <c r="H605" s="13">
        <v>-3.0999999999999999E-3</v>
      </c>
      <c r="J605" s="15"/>
      <c r="K605" s="11"/>
      <c r="L605" s="11"/>
      <c r="M605" s="11"/>
      <c r="N605" s="11"/>
    </row>
    <row r="606" spans="1:14" ht="15.75" customHeight="1">
      <c r="A606" s="11" t="s">
        <v>442</v>
      </c>
      <c r="B606" s="11">
        <v>696.2</v>
      </c>
      <c r="C606" s="11">
        <v>7.4000000000000003E-3</v>
      </c>
      <c r="D606" s="13">
        <v>7.4000000000000003E-3</v>
      </c>
      <c r="E606" s="11" t="s">
        <v>442</v>
      </c>
      <c r="F606" s="12">
        <v>18268.400000000001</v>
      </c>
      <c r="G606" s="11">
        <v>7.8894810000000003E-3</v>
      </c>
      <c r="H606" s="13">
        <v>7.9000000000000008E-3</v>
      </c>
      <c r="J606" s="15"/>
      <c r="K606" s="11"/>
      <c r="L606" s="11"/>
      <c r="M606" s="11"/>
      <c r="N606" s="11"/>
    </row>
    <row r="607" spans="1:14" ht="15.75" customHeight="1">
      <c r="A607" s="11" t="s">
        <v>443</v>
      </c>
      <c r="B607" s="11">
        <v>691.1</v>
      </c>
      <c r="C607" s="11">
        <v>-4.8999999999999998E-3</v>
      </c>
      <c r="D607" s="13">
        <v>-4.8999999999999998E-3</v>
      </c>
      <c r="E607" s="11" t="s">
        <v>443</v>
      </c>
      <c r="F607" s="12">
        <v>18125.400000000001</v>
      </c>
      <c r="G607" s="11">
        <v>5.7963299999999997E-4</v>
      </c>
      <c r="H607" s="13">
        <v>5.9999999999999995E-4</v>
      </c>
      <c r="J607" s="15"/>
      <c r="K607" s="11"/>
      <c r="L607" s="11"/>
      <c r="M607" s="11"/>
      <c r="N607" s="11"/>
    </row>
    <row r="608" spans="1:14" ht="15.75" customHeight="1">
      <c r="A608" s="11" t="s">
        <v>444</v>
      </c>
      <c r="B608" s="11">
        <v>694.5</v>
      </c>
      <c r="C608" s="11">
        <v>-2.2000000000000001E-3</v>
      </c>
      <c r="D608" s="13">
        <v>-2.2000000000000001E-3</v>
      </c>
      <c r="E608" s="11" t="s">
        <v>444</v>
      </c>
      <c r="F608" s="12">
        <v>18114.900000000001</v>
      </c>
      <c r="G608" s="11">
        <v>-3.476711E-3</v>
      </c>
      <c r="H608" s="13">
        <v>-3.5000000000000001E-3</v>
      </c>
      <c r="J608" s="15"/>
      <c r="K608" s="11"/>
      <c r="L608" s="11"/>
      <c r="M608" s="11"/>
      <c r="N608" s="11"/>
    </row>
    <row r="609" spans="1:14" ht="15.75" customHeight="1">
      <c r="A609" s="11" t="s">
        <v>445</v>
      </c>
      <c r="B609" s="11">
        <v>696.05</v>
      </c>
      <c r="C609" s="11">
        <v>-1.7500000000000002E-2</v>
      </c>
      <c r="D609" s="13">
        <v>-1.7500000000000002E-2</v>
      </c>
      <c r="E609" s="11" t="s">
        <v>445</v>
      </c>
      <c r="F609" s="12">
        <v>18178.099999999999</v>
      </c>
      <c r="G609" s="11">
        <v>-4.8449080000000002E-3</v>
      </c>
      <c r="H609" s="13">
        <v>-4.7999999999999996E-3</v>
      </c>
      <c r="J609" s="15"/>
      <c r="K609" s="11"/>
      <c r="L609" s="11"/>
      <c r="M609" s="11"/>
      <c r="N609" s="11"/>
    </row>
    <row r="610" spans="1:14" ht="15.75" customHeight="1">
      <c r="A610" s="11" t="s">
        <v>446</v>
      </c>
      <c r="B610" s="11">
        <v>708.45</v>
      </c>
      <c r="C610" s="11">
        <v>4.02E-2</v>
      </c>
      <c r="D610" s="13">
        <v>4.02E-2</v>
      </c>
      <c r="E610" s="11" t="s">
        <v>446</v>
      </c>
      <c r="F610" s="12">
        <v>18266.599999999999</v>
      </c>
      <c r="G610" s="11">
        <v>-8.2606039999999995E-3</v>
      </c>
      <c r="H610" s="13">
        <v>-8.3000000000000001E-3</v>
      </c>
      <c r="J610" s="15"/>
      <c r="K610" s="11"/>
      <c r="L610" s="11"/>
      <c r="M610" s="11"/>
      <c r="N610" s="11"/>
    </row>
    <row r="611" spans="1:14" ht="15.75" customHeight="1">
      <c r="A611" s="11" t="s">
        <v>447</v>
      </c>
      <c r="B611" s="11">
        <v>681.1</v>
      </c>
      <c r="C611" s="11">
        <v>6.9999999999999999E-4</v>
      </c>
      <c r="D611" s="13">
        <v>6.9999999999999999E-4</v>
      </c>
      <c r="E611" s="11" t="s">
        <v>447</v>
      </c>
      <c r="F611" s="12">
        <v>18418.75</v>
      </c>
      <c r="G611" s="11">
        <v>-3.1552659999999999E-3</v>
      </c>
      <c r="H611" s="13">
        <v>-3.2000000000000002E-3</v>
      </c>
      <c r="J611" s="15"/>
      <c r="K611" s="11"/>
      <c r="L611" s="11"/>
      <c r="M611" s="11"/>
      <c r="N611" s="11"/>
    </row>
    <row r="612" spans="1:14" ht="15.75" customHeight="1">
      <c r="A612" s="11" t="s">
        <v>448</v>
      </c>
      <c r="B612" s="11">
        <v>680.6</v>
      </c>
      <c r="C612" s="11">
        <v>-7.6E-3</v>
      </c>
      <c r="D612" s="13">
        <v>-7.6E-3</v>
      </c>
      <c r="E612" s="11" t="s">
        <v>448</v>
      </c>
      <c r="F612" s="12">
        <v>18477.05</v>
      </c>
      <c r="G612" s="11">
        <v>7.5523960000000003E-3</v>
      </c>
      <c r="H612" s="13">
        <v>7.6E-3</v>
      </c>
      <c r="J612" s="15"/>
      <c r="K612" s="11"/>
      <c r="L612" s="11"/>
      <c r="M612" s="11"/>
      <c r="N612" s="11"/>
    </row>
    <row r="613" spans="1:14" ht="15.75" customHeight="1">
      <c r="A613" s="11" t="s">
        <v>449</v>
      </c>
      <c r="B613" s="11">
        <v>685.8</v>
      </c>
      <c r="C613" s="11">
        <v>-5.8999999999999999E-3</v>
      </c>
      <c r="D613" s="13">
        <v>-5.8999999999999999E-3</v>
      </c>
      <c r="E613" s="11" t="s">
        <v>449</v>
      </c>
      <c r="F613" s="12">
        <v>18338.55</v>
      </c>
      <c r="G613" s="11">
        <v>9.7347449999999995E-3</v>
      </c>
      <c r="H613" s="13">
        <v>9.7000000000000003E-3</v>
      </c>
      <c r="J613" s="15"/>
      <c r="K613" s="11"/>
      <c r="L613" s="11"/>
      <c r="M613" s="11"/>
      <c r="N613" s="11"/>
    </row>
    <row r="614" spans="1:14" ht="15.75" customHeight="1">
      <c r="A614" s="11" t="s">
        <v>450</v>
      </c>
      <c r="B614" s="11">
        <v>689.9</v>
      </c>
      <c r="C614" s="11">
        <v>5.1999999999999998E-3</v>
      </c>
      <c r="D614" s="13">
        <v>5.1999999999999998E-3</v>
      </c>
      <c r="E614" s="11" t="s">
        <v>450</v>
      </c>
      <c r="F614" s="12">
        <v>18161.75</v>
      </c>
      <c r="G614" s="11">
        <v>9.4375540000000008E-3</v>
      </c>
      <c r="H614" s="13">
        <v>9.4000000000000004E-3</v>
      </c>
      <c r="J614" s="15"/>
      <c r="K614" s="11"/>
      <c r="L614" s="11"/>
      <c r="M614" s="11"/>
      <c r="N614" s="11"/>
    </row>
    <row r="615" spans="1:14" ht="15.75" customHeight="1">
      <c r="A615" s="40">
        <v>44540</v>
      </c>
      <c r="B615" s="11">
        <v>686.35</v>
      </c>
      <c r="C615" s="11">
        <v>-6.4999999999999997E-3</v>
      </c>
      <c r="D615" s="13">
        <v>-6.4999999999999997E-3</v>
      </c>
      <c r="E615" s="40">
        <v>44540</v>
      </c>
      <c r="F615" s="12">
        <v>17991.95</v>
      </c>
      <c r="G615" s="11">
        <v>2.5632519999999998E-3</v>
      </c>
      <c r="H615" s="13">
        <v>2.5999999999999999E-3</v>
      </c>
      <c r="J615" s="15"/>
      <c r="K615" s="11"/>
      <c r="L615" s="11"/>
      <c r="M615" s="11"/>
      <c r="N615" s="11"/>
    </row>
    <row r="616" spans="1:14" ht="15.75" customHeight="1">
      <c r="A616" s="40">
        <v>44510</v>
      </c>
      <c r="B616" s="11">
        <v>690.85</v>
      </c>
      <c r="C616" s="11">
        <v>-6.7000000000000002E-3</v>
      </c>
      <c r="D616" s="13">
        <v>-6.7000000000000002E-3</v>
      </c>
      <c r="E616" s="40">
        <v>44510</v>
      </c>
      <c r="F616" s="12">
        <v>17945.95</v>
      </c>
      <c r="G616" s="11">
        <v>2.8359560000000002E-3</v>
      </c>
      <c r="H616" s="13">
        <v>2.8E-3</v>
      </c>
      <c r="J616" s="15"/>
      <c r="K616" s="11"/>
      <c r="L616" s="11"/>
      <c r="M616" s="11"/>
      <c r="N616" s="11"/>
    </row>
    <row r="617" spans="1:14" ht="15.75" customHeight="1">
      <c r="A617" s="27">
        <v>44418</v>
      </c>
      <c r="B617" s="11">
        <v>695.5</v>
      </c>
      <c r="C617" s="11">
        <v>4.3E-3</v>
      </c>
      <c r="D617" s="13">
        <v>4.3E-3</v>
      </c>
      <c r="E617" s="27">
        <v>44418</v>
      </c>
      <c r="F617" s="12">
        <v>17895.2</v>
      </c>
      <c r="G617" s="11">
        <v>5.8936450000000003E-3</v>
      </c>
      <c r="H617" s="13">
        <v>5.8999999999999999E-3</v>
      </c>
      <c r="J617" s="15"/>
      <c r="K617" s="11"/>
      <c r="L617" s="11"/>
      <c r="M617" s="11"/>
      <c r="N617" s="11"/>
    </row>
    <row r="618" spans="1:14" ht="15.75" customHeight="1">
      <c r="A618" s="27">
        <v>44387</v>
      </c>
      <c r="B618" s="11">
        <v>692.5</v>
      </c>
      <c r="C618" s="11">
        <v>1.6000000000000001E-3</v>
      </c>
      <c r="D618" s="13">
        <v>1.6000000000000001E-3</v>
      </c>
      <c r="E618" s="27">
        <v>44387</v>
      </c>
      <c r="F618" s="12">
        <v>17790.349999999999</v>
      </c>
      <c r="G618" s="11">
        <v>8.1803239999999992E-3</v>
      </c>
      <c r="H618" s="13">
        <v>8.2000000000000007E-3</v>
      </c>
      <c r="J618" s="15"/>
      <c r="K618" s="11"/>
      <c r="L618" s="11"/>
      <c r="M618" s="11"/>
      <c r="N618" s="11"/>
    </row>
    <row r="619" spans="1:14" ht="15.75" customHeight="1">
      <c r="A619" s="27">
        <v>44357</v>
      </c>
      <c r="B619" s="11">
        <v>691.4</v>
      </c>
      <c r="C619" s="11">
        <v>-1.12E-2</v>
      </c>
      <c r="D619" s="13">
        <v>-1.12E-2</v>
      </c>
      <c r="E619" s="27">
        <v>44357</v>
      </c>
      <c r="F619" s="12">
        <v>17646</v>
      </c>
      <c r="G619" s="11">
        <v>-9.8921010000000004E-3</v>
      </c>
      <c r="H619" s="13">
        <v>-9.9000000000000008E-3</v>
      </c>
      <c r="J619" s="15"/>
      <c r="K619" s="11"/>
      <c r="L619" s="11"/>
      <c r="M619" s="11"/>
      <c r="N619" s="11"/>
    </row>
    <row r="620" spans="1:14" ht="15.75" customHeight="1">
      <c r="A620" s="27">
        <v>44326</v>
      </c>
      <c r="B620" s="11">
        <v>699.25</v>
      </c>
      <c r="C620" s="11">
        <v>2.6200000000000001E-2</v>
      </c>
      <c r="D620" s="13">
        <v>2.6200000000000001E-2</v>
      </c>
      <c r="E620" s="27">
        <v>44326</v>
      </c>
      <c r="F620" s="12">
        <v>17822.3</v>
      </c>
      <c r="G620" s="11">
        <v>7.407617E-3</v>
      </c>
      <c r="H620" s="13">
        <v>7.4000000000000003E-3</v>
      </c>
      <c r="J620" s="15"/>
      <c r="K620" s="11"/>
      <c r="L620" s="11"/>
      <c r="M620" s="11"/>
      <c r="N620" s="11"/>
    </row>
    <row r="621" spans="1:14" ht="15.75" customHeight="1">
      <c r="A621" s="27">
        <v>44296</v>
      </c>
      <c r="B621" s="11">
        <v>681.4</v>
      </c>
      <c r="C621" s="11">
        <v>8.0999999999999996E-3</v>
      </c>
      <c r="D621" s="13">
        <v>8.0999999999999996E-3</v>
      </c>
      <c r="E621" s="27">
        <v>44296</v>
      </c>
      <c r="F621" s="12">
        <v>17691.25</v>
      </c>
      <c r="G621" s="11">
        <v>9.0805130000000001E-3</v>
      </c>
      <c r="H621" s="13">
        <v>9.1000000000000004E-3</v>
      </c>
      <c r="J621" s="15"/>
      <c r="K621" s="11"/>
      <c r="L621" s="11"/>
      <c r="M621" s="11"/>
      <c r="N621" s="11"/>
    </row>
    <row r="622" spans="1:14" ht="15.75" customHeight="1">
      <c r="A622" s="27">
        <v>44206</v>
      </c>
      <c r="B622" s="11">
        <v>675.9</v>
      </c>
      <c r="C622" s="11">
        <v>-1.7999999999999999E-2</v>
      </c>
      <c r="D622" s="13">
        <v>-1.7999999999999999E-2</v>
      </c>
      <c r="E622" s="27">
        <v>44206</v>
      </c>
      <c r="F622" s="12">
        <v>17532.05</v>
      </c>
      <c r="G622" s="11">
        <v>-4.8870060000000002E-3</v>
      </c>
      <c r="H622" s="13">
        <v>-4.8999999999999998E-3</v>
      </c>
      <c r="J622" s="15"/>
      <c r="K622" s="11"/>
      <c r="L622" s="11"/>
      <c r="M622" s="11"/>
      <c r="N622" s="11"/>
    </row>
    <row r="623" spans="1:14" ht="15.75" customHeight="1">
      <c r="A623" s="11" t="s">
        <v>451</v>
      </c>
      <c r="B623" s="11">
        <v>688.3</v>
      </c>
      <c r="C623" s="11">
        <v>-8.3999999999999995E-3</v>
      </c>
      <c r="D623" s="13">
        <v>-8.3999999999999995E-3</v>
      </c>
      <c r="E623" s="11" t="s">
        <v>451</v>
      </c>
      <c r="F623" s="12">
        <v>17618.150000000001</v>
      </c>
      <c r="G623" s="11">
        <v>-5.2593539999999999E-3</v>
      </c>
      <c r="H623" s="13">
        <v>-5.3E-3</v>
      </c>
      <c r="J623" s="15"/>
      <c r="K623" s="11"/>
      <c r="L623" s="11"/>
      <c r="M623" s="11"/>
      <c r="N623" s="11"/>
    </row>
    <row r="624" spans="1:14" ht="15.75" customHeight="1">
      <c r="A624" s="11" t="s">
        <v>452</v>
      </c>
      <c r="B624" s="11">
        <v>694.1</v>
      </c>
      <c r="C624" s="11">
        <v>-2.8999999999999998E-3</v>
      </c>
      <c r="D624" s="13">
        <v>-2.8999999999999998E-3</v>
      </c>
      <c r="E624" s="11" t="s">
        <v>452</v>
      </c>
      <c r="F624" s="12">
        <v>17711.3</v>
      </c>
      <c r="G624" s="11">
        <v>-2.1015740000000002E-3</v>
      </c>
      <c r="H624" s="13">
        <v>-2.0999999999999999E-3</v>
      </c>
      <c r="J624" s="15"/>
      <c r="K624" s="11"/>
      <c r="L624" s="11"/>
      <c r="M624" s="11"/>
      <c r="N624" s="11"/>
    </row>
    <row r="625" spans="1:14" ht="15.75" customHeight="1">
      <c r="A625" s="11" t="s">
        <v>453</v>
      </c>
      <c r="B625" s="11">
        <v>696.15</v>
      </c>
      <c r="C625" s="11">
        <v>-3.6499999999999998E-2</v>
      </c>
      <c r="D625" s="13">
        <v>-3.6499999999999998E-2</v>
      </c>
      <c r="E625" s="11" t="s">
        <v>453</v>
      </c>
      <c r="F625" s="12">
        <v>17748.599999999999</v>
      </c>
      <c r="G625" s="11">
        <v>-5.9646819999999998E-3</v>
      </c>
      <c r="H625" s="13">
        <v>-6.0000000000000001E-3</v>
      </c>
      <c r="J625" s="15"/>
      <c r="K625" s="11"/>
      <c r="L625" s="11"/>
      <c r="M625" s="11"/>
      <c r="N625" s="11"/>
    </row>
    <row r="626" spans="1:14" ht="15.75" customHeight="1">
      <c r="A626" s="11" t="s">
        <v>454</v>
      </c>
      <c r="B626" s="11">
        <v>722.55</v>
      </c>
      <c r="C626" s="11">
        <v>-4.4000000000000003E-3</v>
      </c>
      <c r="D626" s="13">
        <v>-4.4000000000000003E-3</v>
      </c>
      <c r="E626" s="11" t="s">
        <v>454</v>
      </c>
      <c r="F626" s="12">
        <v>17855.099999999999</v>
      </c>
      <c r="G626" s="11">
        <v>1.0642299999999999E-4</v>
      </c>
      <c r="H626" s="13">
        <v>1E-4</v>
      </c>
      <c r="J626" s="15"/>
      <c r="K626" s="11"/>
      <c r="L626" s="11"/>
      <c r="M626" s="11"/>
      <c r="N626" s="11"/>
    </row>
    <row r="627" spans="1:14" ht="15.75" customHeight="1">
      <c r="A627" s="11" t="s">
        <v>455</v>
      </c>
      <c r="B627" s="11">
        <v>725.77</v>
      </c>
      <c r="C627" s="11">
        <v>1.7299999999999999E-2</v>
      </c>
      <c r="D627" s="13">
        <v>1.7299999999999999E-2</v>
      </c>
      <c r="E627" s="11" t="s">
        <v>455</v>
      </c>
      <c r="F627" s="12">
        <v>17853.2</v>
      </c>
      <c r="G627" s="11">
        <v>1.69725E-3</v>
      </c>
      <c r="H627" s="13">
        <v>1.6999999999999999E-3</v>
      </c>
      <c r="J627" s="15"/>
      <c r="K627" s="11"/>
      <c r="L627" s="11"/>
      <c r="M627" s="11"/>
      <c r="N627" s="11"/>
    </row>
    <row r="628" spans="1:14" ht="15.75" customHeight="1">
      <c r="A628" s="11" t="s">
        <v>456</v>
      </c>
      <c r="B628" s="11">
        <v>713.41</v>
      </c>
      <c r="C628" s="11">
        <v>1E-4</v>
      </c>
      <c r="D628" s="13">
        <v>1E-4</v>
      </c>
      <c r="E628" s="11" t="s">
        <v>456</v>
      </c>
      <c r="F628" s="12">
        <v>17822.95</v>
      </c>
      <c r="G628" s="11">
        <v>1.5746596000000002E-2</v>
      </c>
      <c r="H628" s="13">
        <v>1.5699999999999999E-2</v>
      </c>
      <c r="J628" s="15"/>
      <c r="K628" s="11"/>
      <c r="L628" s="11"/>
      <c r="M628" s="11"/>
      <c r="N628" s="11"/>
    </row>
    <row r="629" spans="1:14" ht="15.75" customHeight="1">
      <c r="A629" s="11" t="s">
        <v>457</v>
      </c>
      <c r="B629" s="11">
        <v>713.36</v>
      </c>
      <c r="C629" s="11">
        <v>1E-4</v>
      </c>
      <c r="D629" s="13">
        <v>1E-4</v>
      </c>
      <c r="E629" s="11" t="s">
        <v>457</v>
      </c>
      <c r="F629" s="12">
        <v>17546.650000000001</v>
      </c>
      <c r="G629" s="11">
        <v>-8.7404599999999996E-4</v>
      </c>
      <c r="H629" s="13">
        <v>-8.9999999999999998E-4</v>
      </c>
      <c r="J629" s="15"/>
      <c r="K629" s="11"/>
      <c r="L629" s="11"/>
      <c r="M629" s="11"/>
      <c r="N629" s="11"/>
    </row>
    <row r="630" spans="1:14" ht="15.75" customHeight="1">
      <c r="A630" s="11" t="s">
        <v>458</v>
      </c>
      <c r="B630" s="11">
        <v>713.26</v>
      </c>
      <c r="C630" s="11">
        <v>2.3E-3</v>
      </c>
      <c r="D630" s="13">
        <v>2.3E-3</v>
      </c>
      <c r="E630" s="11" t="s">
        <v>458</v>
      </c>
      <c r="F630" s="12">
        <v>17562</v>
      </c>
      <c r="G630" s="11">
        <v>9.4901970000000006E-3</v>
      </c>
      <c r="H630" s="13">
        <v>9.4999999999999998E-3</v>
      </c>
      <c r="J630" s="15"/>
      <c r="K630" s="11"/>
      <c r="L630" s="11"/>
      <c r="M630" s="11"/>
      <c r="N630" s="11"/>
    </row>
    <row r="631" spans="1:14" ht="15.75" customHeight="1">
      <c r="A631" s="11" t="s">
        <v>459</v>
      </c>
      <c r="B631" s="11">
        <v>711.59</v>
      </c>
      <c r="C631" s="11">
        <v>-4.4000000000000003E-3</v>
      </c>
      <c r="D631" s="13">
        <v>-4.4000000000000003E-3</v>
      </c>
      <c r="E631" s="11" t="s">
        <v>459</v>
      </c>
      <c r="F631" s="12">
        <v>17396.900000000001</v>
      </c>
      <c r="G631" s="11">
        <v>-1.0705055E-2</v>
      </c>
      <c r="H631" s="13">
        <v>-1.0699999999999999E-2</v>
      </c>
      <c r="J631" s="15"/>
      <c r="K631" s="11"/>
      <c r="L631" s="11"/>
      <c r="M631" s="11"/>
      <c r="N631" s="11"/>
    </row>
    <row r="632" spans="1:14" ht="15.75" customHeight="1">
      <c r="A632" s="11" t="s">
        <v>460</v>
      </c>
      <c r="B632" s="11">
        <v>714.73</v>
      </c>
      <c r="C632" s="11">
        <v>1.3299999999999999E-2</v>
      </c>
      <c r="D632" s="13">
        <v>1.3299999999999999E-2</v>
      </c>
      <c r="E632" s="11" t="s">
        <v>460</v>
      </c>
      <c r="F632" s="12">
        <v>17585.150000000001</v>
      </c>
      <c r="G632" s="11">
        <v>-2.5156699999999998E-3</v>
      </c>
      <c r="H632" s="13">
        <v>-2.5000000000000001E-3</v>
      </c>
      <c r="J632" s="15"/>
      <c r="K632" s="11"/>
      <c r="L632" s="11"/>
      <c r="M632" s="11"/>
      <c r="N632" s="11"/>
    </row>
    <row r="633" spans="1:14" ht="15.75" customHeight="1">
      <c r="A633" s="11" t="s">
        <v>461</v>
      </c>
      <c r="B633" s="11">
        <v>705.36</v>
      </c>
      <c r="C633" s="11">
        <v>-9.4999999999999998E-3</v>
      </c>
      <c r="D633" s="13">
        <v>-9.4999999999999998E-3</v>
      </c>
      <c r="E633" s="11" t="s">
        <v>461</v>
      </c>
      <c r="F633" s="12">
        <v>17629.5</v>
      </c>
      <c r="G633" s="11">
        <v>6.2815900000000001E-3</v>
      </c>
      <c r="H633" s="13">
        <v>6.3E-3</v>
      </c>
      <c r="J633" s="15"/>
      <c r="K633" s="11"/>
      <c r="L633" s="11"/>
      <c r="M633" s="11"/>
      <c r="N633" s="11"/>
    </row>
    <row r="634" spans="1:14" ht="15.75" customHeight="1">
      <c r="A634" s="11" t="s">
        <v>462</v>
      </c>
      <c r="B634" s="11">
        <v>712.13</v>
      </c>
      <c r="C634" s="11">
        <v>4.5100000000000001E-2</v>
      </c>
      <c r="D634" s="13">
        <v>4.5100000000000001E-2</v>
      </c>
      <c r="E634" s="11" t="s">
        <v>462</v>
      </c>
      <c r="F634" s="12">
        <v>17519.45</v>
      </c>
      <c r="G634" s="11">
        <v>8.0235900000000006E-3</v>
      </c>
      <c r="H634" s="13">
        <v>8.0000000000000002E-3</v>
      </c>
      <c r="J634" s="15"/>
      <c r="K634" s="11"/>
      <c r="L634" s="11"/>
      <c r="M634" s="11"/>
      <c r="N634" s="11"/>
    </row>
    <row r="635" spans="1:14" ht="15.75" customHeight="1">
      <c r="A635" s="11" t="s">
        <v>463</v>
      </c>
      <c r="B635" s="11">
        <v>681.41</v>
      </c>
      <c r="C635" s="11">
        <v>1.2999999999999999E-3</v>
      </c>
      <c r="D635" s="13">
        <v>1.2999999999999999E-3</v>
      </c>
      <c r="E635" s="11" t="s">
        <v>463</v>
      </c>
      <c r="F635" s="12">
        <v>17380</v>
      </c>
      <c r="G635" s="11">
        <v>1.4231960000000001E-3</v>
      </c>
      <c r="H635" s="13">
        <v>1.4E-3</v>
      </c>
      <c r="J635" s="15"/>
      <c r="K635" s="11"/>
      <c r="L635" s="11"/>
      <c r="M635" s="11"/>
      <c r="N635" s="11"/>
    </row>
    <row r="636" spans="1:14" ht="15.75" customHeight="1">
      <c r="A636" s="11" t="s">
        <v>464</v>
      </c>
      <c r="B636" s="11">
        <v>680.52</v>
      </c>
      <c r="C636" s="11">
        <v>1.04E-2</v>
      </c>
      <c r="D636" s="13">
        <v>1.04E-2</v>
      </c>
      <c r="E636" s="11" t="s">
        <v>464</v>
      </c>
      <c r="F636" s="12">
        <v>17355.3</v>
      </c>
      <c r="G636" s="11">
        <v>-8.0314299999999998E-4</v>
      </c>
      <c r="H636" s="13">
        <v>-8.0000000000000004E-4</v>
      </c>
      <c r="J636" s="15"/>
      <c r="K636" s="11"/>
      <c r="L636" s="11"/>
      <c r="M636" s="11"/>
      <c r="N636" s="11"/>
    </row>
    <row r="637" spans="1:14" ht="15.75" customHeight="1">
      <c r="A637" s="27">
        <v>44448</v>
      </c>
      <c r="B637" s="11">
        <v>673.51</v>
      </c>
      <c r="C637" s="11">
        <v>2.7400000000000001E-2</v>
      </c>
      <c r="D637" s="13">
        <v>2.7400000000000001E-2</v>
      </c>
      <c r="E637" s="27">
        <v>44448</v>
      </c>
      <c r="F637" s="12">
        <v>17369.25</v>
      </c>
      <c r="G637" s="11">
        <v>9.0759800000000002E-4</v>
      </c>
      <c r="H637" s="13">
        <v>8.9999999999999998E-4</v>
      </c>
      <c r="J637" s="15"/>
      <c r="K637" s="11"/>
      <c r="L637" s="11"/>
      <c r="M637" s="11"/>
      <c r="N637" s="11"/>
    </row>
    <row r="638" spans="1:14" ht="15.75" customHeight="1">
      <c r="A638" s="27">
        <v>44417</v>
      </c>
      <c r="B638" s="11">
        <v>655.54</v>
      </c>
      <c r="C638" s="11">
        <v>-4.0000000000000001E-3</v>
      </c>
      <c r="D638" s="13">
        <v>-4.0000000000000001E-3</v>
      </c>
      <c r="E638" s="27">
        <v>44417</v>
      </c>
      <c r="F638" s="12">
        <v>17353.5</v>
      </c>
      <c r="G638" s="11">
        <v>-4.9533200000000002E-4</v>
      </c>
      <c r="H638" s="13">
        <v>-5.0000000000000001E-4</v>
      </c>
      <c r="J638" s="15"/>
      <c r="K638" s="11"/>
      <c r="L638" s="11"/>
      <c r="M638" s="11"/>
      <c r="N638" s="11"/>
    </row>
    <row r="639" spans="1:14" ht="15.75" customHeight="1">
      <c r="A639" s="27">
        <v>44386</v>
      </c>
      <c r="B639" s="11">
        <v>658.19</v>
      </c>
      <c r="C639" s="11">
        <v>2.4400000000000002E-2</v>
      </c>
      <c r="D639" s="13">
        <v>2.4400000000000002E-2</v>
      </c>
      <c r="E639" s="27">
        <v>44386</v>
      </c>
      <c r="F639" s="12">
        <v>17362.099999999999</v>
      </c>
      <c r="G639" s="11">
        <v>-9.0345200000000001E-4</v>
      </c>
      <c r="H639" s="13">
        <v>-8.9999999999999998E-4</v>
      </c>
      <c r="J639" s="15"/>
      <c r="K639" s="11"/>
      <c r="L639" s="11"/>
      <c r="M639" s="11"/>
      <c r="N639" s="11"/>
    </row>
    <row r="640" spans="1:14" ht="15.75" customHeight="1">
      <c r="A640" s="27">
        <v>44356</v>
      </c>
      <c r="B640" s="11">
        <v>642.54</v>
      </c>
      <c r="C640" s="11">
        <v>-5.7999999999999996E-3</v>
      </c>
      <c r="D640" s="13">
        <v>-5.7999999999999996E-3</v>
      </c>
      <c r="E640" s="27">
        <v>44356</v>
      </c>
      <c r="F640" s="12">
        <v>17377.8</v>
      </c>
      <c r="G640" s="11">
        <v>3.12868E-3</v>
      </c>
      <c r="H640" s="13">
        <v>3.0999999999999999E-3</v>
      </c>
      <c r="J640" s="15"/>
      <c r="K640" s="11"/>
      <c r="L640" s="11"/>
      <c r="M640" s="11"/>
      <c r="N640" s="11"/>
    </row>
    <row r="641" spans="1:14" ht="15.75" customHeight="1">
      <c r="A641" s="27">
        <v>44264</v>
      </c>
      <c r="B641" s="11">
        <v>646.32000000000005</v>
      </c>
      <c r="C641" s="11">
        <v>-1.21E-2</v>
      </c>
      <c r="D641" s="13">
        <v>-1.21E-2</v>
      </c>
      <c r="E641" s="27">
        <v>44264</v>
      </c>
      <c r="F641" s="12">
        <v>17323.599999999999</v>
      </c>
      <c r="G641" s="11">
        <v>5.1902759999999997E-3</v>
      </c>
      <c r="H641" s="13">
        <v>5.1999999999999998E-3</v>
      </c>
      <c r="J641" s="15"/>
      <c r="K641" s="11"/>
      <c r="L641" s="11"/>
      <c r="M641" s="11"/>
      <c r="N641" s="11"/>
    </row>
    <row r="642" spans="1:14" ht="15.75" customHeight="1">
      <c r="A642" s="27">
        <v>44236</v>
      </c>
      <c r="B642" s="11">
        <v>654.22</v>
      </c>
      <c r="C642" s="11">
        <v>2.0000000000000001E-4</v>
      </c>
      <c r="D642" s="13">
        <v>1E-4</v>
      </c>
      <c r="E642" s="27">
        <v>44236</v>
      </c>
      <c r="F642" s="12">
        <v>17234.150000000001</v>
      </c>
      <c r="G642" s="11">
        <v>9.2467609999999992E-3</v>
      </c>
      <c r="H642" s="13">
        <v>9.1999999999999998E-3</v>
      </c>
      <c r="J642" s="15"/>
      <c r="K642" s="11"/>
      <c r="L642" s="11"/>
      <c r="M642" s="11"/>
      <c r="N642" s="11"/>
    </row>
    <row r="643" spans="1:14" ht="15.75" customHeight="1">
      <c r="A643" s="27">
        <v>44205</v>
      </c>
      <c r="B643" s="11">
        <v>654.12</v>
      </c>
      <c r="C643" s="11">
        <v>3.5000000000000001E-3</v>
      </c>
      <c r="D643" s="13">
        <v>3.5000000000000001E-3</v>
      </c>
      <c r="E643" s="27">
        <v>44205</v>
      </c>
      <c r="F643" s="12">
        <v>17076.25</v>
      </c>
      <c r="G643" s="11">
        <v>-3.2657799999999998E-3</v>
      </c>
      <c r="H643" s="13">
        <v>-3.3E-3</v>
      </c>
      <c r="J643" s="15"/>
      <c r="K643" s="11"/>
      <c r="L643" s="11"/>
      <c r="M643" s="11"/>
      <c r="N643" s="11"/>
    </row>
    <row r="644" spans="1:14" ht="15.75" customHeight="1">
      <c r="A644" s="11" t="s">
        <v>465</v>
      </c>
      <c r="B644" s="11">
        <v>651.80999999999995</v>
      </c>
      <c r="C644" s="11">
        <v>7.0300000000000001E-2</v>
      </c>
      <c r="D644" s="13">
        <v>7.0300000000000001E-2</v>
      </c>
      <c r="E644" s="11" t="s">
        <v>465</v>
      </c>
      <c r="F644" s="12">
        <v>17132.2</v>
      </c>
      <c r="G644" s="11">
        <v>1.1880539000000001E-2</v>
      </c>
      <c r="H644" s="13">
        <v>1.1900000000000001E-2</v>
      </c>
      <c r="J644" s="15"/>
      <c r="K644" s="11"/>
      <c r="L644" s="11"/>
      <c r="M644" s="11"/>
      <c r="N644" s="11"/>
    </row>
    <row r="645" spans="1:14" ht="15.75" customHeight="1">
      <c r="A645" s="11" t="s">
        <v>466</v>
      </c>
      <c r="B645" s="11">
        <v>609.02</v>
      </c>
      <c r="C645" s="11">
        <v>4.2500000000000003E-2</v>
      </c>
      <c r="D645" s="13">
        <v>4.2500000000000003E-2</v>
      </c>
      <c r="E645" s="11" t="s">
        <v>466</v>
      </c>
      <c r="F645" s="12">
        <v>16931.05</v>
      </c>
      <c r="G645" s="11">
        <v>1.3519742E-2</v>
      </c>
      <c r="H645" s="13">
        <v>1.35E-2</v>
      </c>
      <c r="J645" s="15"/>
      <c r="K645" s="11"/>
      <c r="L645" s="11"/>
      <c r="M645" s="11"/>
      <c r="N645" s="11"/>
    </row>
    <row r="646" spans="1:14" ht="15.75" customHeight="1">
      <c r="A646" s="11" t="s">
        <v>467</v>
      </c>
      <c r="B646" s="11">
        <v>584.17999999999995</v>
      </c>
      <c r="C646" s="11">
        <v>1.41E-2</v>
      </c>
      <c r="D646" s="13">
        <v>1.41E-2</v>
      </c>
      <c r="E646" s="11" t="s">
        <v>467</v>
      </c>
      <c r="F646" s="12">
        <v>16705.2</v>
      </c>
      <c r="G646" s="11">
        <v>4.1053319999999997E-3</v>
      </c>
      <c r="H646" s="13">
        <v>4.1000000000000003E-3</v>
      </c>
      <c r="J646" s="15"/>
      <c r="K646" s="11"/>
      <c r="L646" s="11"/>
      <c r="M646" s="11"/>
      <c r="N646" s="11"/>
    </row>
    <row r="647" spans="1:14" ht="15.75" customHeight="1">
      <c r="A647" s="11" t="s">
        <v>468</v>
      </c>
      <c r="B647" s="11">
        <v>576.08000000000004</v>
      </c>
      <c r="C647" s="11">
        <v>-4.1700000000000001E-2</v>
      </c>
      <c r="D647" s="13">
        <v>-4.1700000000000001E-2</v>
      </c>
      <c r="E647" s="11" t="s">
        <v>468</v>
      </c>
      <c r="F647" s="12">
        <v>16636.900000000001</v>
      </c>
      <c r="G647" s="11">
        <v>1.3526E-4</v>
      </c>
      <c r="H647" s="13">
        <v>1E-4</v>
      </c>
      <c r="J647" s="15"/>
      <c r="K647" s="11"/>
      <c r="L647" s="11"/>
      <c r="M647" s="11"/>
      <c r="N647" s="11"/>
    </row>
    <row r="648" spans="1:14" ht="15.75" customHeight="1">
      <c r="A648" s="11" t="s">
        <v>469</v>
      </c>
      <c r="B648" s="11">
        <v>601.16</v>
      </c>
      <c r="C648" s="11">
        <v>-1.23E-2</v>
      </c>
      <c r="D648" s="13">
        <v>-1.23E-2</v>
      </c>
      <c r="E648" s="11" t="s">
        <v>469</v>
      </c>
      <c r="F648" s="12">
        <v>16634.650000000001</v>
      </c>
      <c r="G648" s="11">
        <v>6.0452599999999998E-4</v>
      </c>
      <c r="H648" s="13">
        <v>5.9999999999999995E-4</v>
      </c>
      <c r="J648" s="15"/>
      <c r="K648" s="11"/>
      <c r="L648" s="11"/>
      <c r="M648" s="11"/>
      <c r="N648" s="11"/>
    </row>
    <row r="649" spans="1:14" ht="15.75" customHeight="1">
      <c r="A649" s="11" t="s">
        <v>470</v>
      </c>
      <c r="B649" s="11">
        <v>608.66999999999996</v>
      </c>
      <c r="C649" s="11">
        <v>-4.1000000000000003E-3</v>
      </c>
      <c r="D649" s="13">
        <v>-4.1000000000000003E-3</v>
      </c>
      <c r="E649" s="11" t="s">
        <v>470</v>
      </c>
      <c r="F649" s="12">
        <v>16624.599999999999</v>
      </c>
      <c r="G649" s="11">
        <v>7.7683379999999996E-3</v>
      </c>
      <c r="H649" s="13">
        <v>7.7999999999999996E-3</v>
      </c>
      <c r="J649" s="15"/>
      <c r="K649" s="11"/>
      <c r="L649" s="11"/>
      <c r="M649" s="11"/>
      <c r="N649" s="11"/>
    </row>
    <row r="650" spans="1:14" ht="15.75" customHeight="1">
      <c r="A650" s="11" t="s">
        <v>471</v>
      </c>
      <c r="B650" s="11">
        <v>611.16999999999996</v>
      </c>
      <c r="C650" s="11">
        <v>1.46E-2</v>
      </c>
      <c r="D650" s="13">
        <v>1.46E-2</v>
      </c>
      <c r="E650" s="11" t="s">
        <v>471</v>
      </c>
      <c r="F650" s="12">
        <v>16496.45</v>
      </c>
      <c r="G650" s="11">
        <v>2.793228E-3</v>
      </c>
      <c r="H650" s="13">
        <v>2.8E-3</v>
      </c>
      <c r="J650" s="15"/>
      <c r="K650" s="11"/>
      <c r="L650" s="11"/>
      <c r="M650" s="11"/>
      <c r="N650" s="11"/>
    </row>
    <row r="651" spans="1:14" ht="15.75" customHeight="1">
      <c r="A651" s="11" t="s">
        <v>472</v>
      </c>
      <c r="B651" s="11">
        <v>602.39</v>
      </c>
      <c r="C651" s="11">
        <v>-1.4800000000000001E-2</v>
      </c>
      <c r="D651" s="13">
        <v>-1.4800000000000001E-2</v>
      </c>
      <c r="E651" s="11" t="s">
        <v>472</v>
      </c>
      <c r="F651" s="12">
        <v>16450.5</v>
      </c>
      <c r="G651" s="11">
        <v>-7.1429220000000003E-3</v>
      </c>
      <c r="H651" s="13">
        <v>-7.1000000000000004E-3</v>
      </c>
      <c r="J651" s="15"/>
      <c r="K651" s="11"/>
      <c r="L651" s="11"/>
      <c r="M651" s="11"/>
      <c r="N651" s="11"/>
    </row>
    <row r="652" spans="1:14" ht="15.75" customHeight="1">
      <c r="A652" s="11" t="s">
        <v>473</v>
      </c>
      <c r="B652" s="11">
        <v>611.47</v>
      </c>
      <c r="C652" s="11">
        <v>-5.4000000000000003E-3</v>
      </c>
      <c r="D652" s="13">
        <v>-5.4000000000000003E-3</v>
      </c>
      <c r="E652" s="11" t="s">
        <v>473</v>
      </c>
      <c r="F652" s="12">
        <v>16568.849999999999</v>
      </c>
      <c r="G652" s="11">
        <v>-2.753602E-3</v>
      </c>
      <c r="H652" s="13">
        <v>-2.8E-3</v>
      </c>
      <c r="J652" s="15"/>
      <c r="K652" s="11"/>
      <c r="L652" s="11"/>
      <c r="M652" s="11"/>
      <c r="N652" s="11"/>
    </row>
    <row r="653" spans="1:14" ht="15.75" customHeight="1">
      <c r="A653" s="11" t="s">
        <v>474</v>
      </c>
      <c r="B653" s="11">
        <v>614.80999999999995</v>
      </c>
      <c r="C653" s="11">
        <v>-1.21E-2</v>
      </c>
      <c r="D653" s="13">
        <v>-1.21E-2</v>
      </c>
      <c r="E653" s="11" t="s">
        <v>474</v>
      </c>
      <c r="F653" s="12">
        <v>16614.599999999999</v>
      </c>
      <c r="G653" s="11">
        <v>3.1123489999999999E-3</v>
      </c>
      <c r="H653" s="13">
        <v>3.0999999999999999E-3</v>
      </c>
      <c r="J653" s="15"/>
      <c r="K653" s="11"/>
      <c r="L653" s="11"/>
      <c r="M653" s="11"/>
      <c r="N653" s="11"/>
    </row>
    <row r="654" spans="1:14" ht="15.75" customHeight="1">
      <c r="A654" s="11" t="s">
        <v>475</v>
      </c>
      <c r="B654" s="11">
        <v>622.36</v>
      </c>
      <c r="C654" s="11">
        <v>-4.7000000000000002E-3</v>
      </c>
      <c r="D654" s="13">
        <v>-4.7000000000000002E-3</v>
      </c>
      <c r="E654" s="11" t="s">
        <v>475</v>
      </c>
      <c r="F654" s="12">
        <v>16563.05</v>
      </c>
      <c r="G654" s="11">
        <v>2.0539529999999999E-3</v>
      </c>
      <c r="H654" s="13">
        <v>2.0999999999999999E-3</v>
      </c>
      <c r="J654" s="15"/>
      <c r="K654" s="11"/>
      <c r="L654" s="11"/>
      <c r="M654" s="11"/>
      <c r="N654" s="11"/>
    </row>
    <row r="655" spans="1:14" ht="15.75" customHeight="1">
      <c r="A655" s="11" t="s">
        <v>476</v>
      </c>
      <c r="B655" s="11">
        <v>625.30999999999995</v>
      </c>
      <c r="C655" s="11">
        <v>2.23E-2</v>
      </c>
      <c r="D655" s="13">
        <v>2.23E-2</v>
      </c>
      <c r="E655" s="11" t="s">
        <v>476</v>
      </c>
      <c r="F655" s="12">
        <v>16529.099999999999</v>
      </c>
      <c r="G655" s="11">
        <v>1.006453E-2</v>
      </c>
      <c r="H655" s="13">
        <v>1.01E-2</v>
      </c>
      <c r="J655" s="15"/>
      <c r="K655" s="11"/>
      <c r="L655" s="11"/>
      <c r="M655" s="11"/>
      <c r="N655" s="11"/>
    </row>
    <row r="656" spans="1:14" ht="15.75" customHeight="1">
      <c r="A656" s="27">
        <v>44538</v>
      </c>
      <c r="B656" s="11">
        <v>611.66999999999996</v>
      </c>
      <c r="C656" s="11">
        <v>3.7000000000000002E-3</v>
      </c>
      <c r="D656" s="13">
        <v>3.7000000000000002E-3</v>
      </c>
      <c r="E656" s="27">
        <v>44538</v>
      </c>
      <c r="F656" s="12">
        <v>16364.4</v>
      </c>
      <c r="G656" s="11">
        <v>5.0453709999999999E-3</v>
      </c>
      <c r="H656" s="13">
        <v>5.0000000000000001E-3</v>
      </c>
      <c r="J656" s="15"/>
      <c r="K656" s="11"/>
      <c r="L656" s="11"/>
      <c r="M656" s="11"/>
      <c r="N656" s="11"/>
    </row>
    <row r="657" spans="1:14" ht="15.75" customHeight="1">
      <c r="A657" s="27">
        <v>44508</v>
      </c>
      <c r="B657" s="11">
        <v>609.41</v>
      </c>
      <c r="C657" s="11">
        <v>-2.2000000000000001E-3</v>
      </c>
      <c r="D657" s="13">
        <v>-2.2000000000000001E-3</v>
      </c>
      <c r="E657" s="27">
        <v>44508</v>
      </c>
      <c r="F657" s="12">
        <v>16282.25</v>
      </c>
      <c r="G657" s="11">
        <v>1.32063E-4</v>
      </c>
      <c r="H657" s="13">
        <v>1E-4</v>
      </c>
      <c r="J657" s="15"/>
      <c r="K657" s="11"/>
      <c r="L657" s="11"/>
      <c r="M657" s="11"/>
      <c r="N657" s="11"/>
    </row>
    <row r="658" spans="1:14" ht="15.75" customHeight="1">
      <c r="A658" s="27">
        <v>44477</v>
      </c>
      <c r="B658" s="11">
        <v>610.73</v>
      </c>
      <c r="C658" s="11">
        <v>3.8300000000000001E-2</v>
      </c>
      <c r="D658" s="13">
        <v>3.8300000000000001E-2</v>
      </c>
      <c r="E658" s="27">
        <v>44477</v>
      </c>
      <c r="F658" s="12">
        <v>16280.1</v>
      </c>
      <c r="G658" s="11">
        <v>1.3439330000000001E-3</v>
      </c>
      <c r="H658" s="13">
        <v>1.2999999999999999E-3</v>
      </c>
      <c r="J658" s="15"/>
      <c r="K658" s="11"/>
      <c r="L658" s="11"/>
      <c r="M658" s="11"/>
      <c r="N658" s="11"/>
    </row>
    <row r="659" spans="1:14" ht="15.75" customHeight="1">
      <c r="A659" s="27">
        <v>44447</v>
      </c>
      <c r="B659" s="11">
        <v>588.21</v>
      </c>
      <c r="C659" s="11">
        <v>-1.4200000000000001E-2</v>
      </c>
      <c r="D659" s="13">
        <v>-1.4200000000000001E-2</v>
      </c>
      <c r="E659" s="27">
        <v>44447</v>
      </c>
      <c r="F659" s="12">
        <v>16258.25</v>
      </c>
      <c r="G659" s="11">
        <v>1.234743E-3</v>
      </c>
      <c r="H659" s="13">
        <v>1.1999999999999999E-3</v>
      </c>
      <c r="J659" s="15"/>
      <c r="K659" s="11"/>
      <c r="L659" s="11"/>
      <c r="M659" s="11"/>
      <c r="N659" s="11"/>
    </row>
    <row r="660" spans="1:14" ht="15.75" customHeight="1">
      <c r="A660" s="27">
        <v>44355</v>
      </c>
      <c r="B660" s="11">
        <v>596.70000000000005</v>
      </c>
      <c r="C660" s="11">
        <v>1.54E-2</v>
      </c>
      <c r="D660" s="13">
        <v>1.54E-2</v>
      </c>
      <c r="E660" s="27">
        <v>44355</v>
      </c>
      <c r="F660" s="12">
        <v>16238.2</v>
      </c>
      <c r="G660" s="11">
        <v>-3.4612689999999999E-3</v>
      </c>
      <c r="H660" s="13">
        <v>-3.5000000000000001E-3</v>
      </c>
      <c r="J660" s="15"/>
      <c r="K660" s="11"/>
      <c r="L660" s="11"/>
      <c r="M660" s="11"/>
      <c r="N660" s="11"/>
    </row>
    <row r="661" spans="1:14" ht="15.75" customHeight="1">
      <c r="A661" s="27">
        <v>44324</v>
      </c>
      <c r="B661" s="11">
        <v>587.66999999999996</v>
      </c>
      <c r="C661" s="11">
        <v>4.2299999999999997E-2</v>
      </c>
      <c r="D661" s="13">
        <v>4.2299999999999997E-2</v>
      </c>
      <c r="E661" s="27">
        <v>44324</v>
      </c>
      <c r="F661" s="12">
        <v>16294.6</v>
      </c>
      <c r="G661" s="11">
        <v>2.2018850000000002E-3</v>
      </c>
      <c r="H661" s="13">
        <v>2.2000000000000001E-3</v>
      </c>
      <c r="J661" s="15"/>
      <c r="K661" s="11"/>
      <c r="L661" s="11"/>
      <c r="M661" s="11"/>
      <c r="N661" s="11"/>
    </row>
    <row r="662" spans="1:14" ht="15.75" customHeight="1">
      <c r="A662" s="27">
        <v>44294</v>
      </c>
      <c r="B662" s="11">
        <v>563.80999999999995</v>
      </c>
      <c r="C662" s="11">
        <v>-0.01</v>
      </c>
      <c r="D662" s="13">
        <v>-0.01</v>
      </c>
      <c r="E662" s="27">
        <v>44294</v>
      </c>
      <c r="F662" s="12">
        <v>16258.8</v>
      </c>
      <c r="G662" s="11">
        <v>7.938255E-3</v>
      </c>
      <c r="H662" s="13">
        <v>7.9000000000000008E-3</v>
      </c>
      <c r="J662" s="15"/>
      <c r="K662" s="11"/>
      <c r="L662" s="11"/>
      <c r="M662" s="11"/>
      <c r="N662" s="11"/>
    </row>
    <row r="663" spans="1:14" ht="15.75" customHeight="1">
      <c r="A663" s="27">
        <v>44263</v>
      </c>
      <c r="B663" s="11">
        <v>569.51</v>
      </c>
      <c r="C663" s="11">
        <v>2.6599999999999999E-2</v>
      </c>
      <c r="D663" s="13">
        <v>2.6599999999999999E-2</v>
      </c>
      <c r="E663" s="27">
        <v>44263</v>
      </c>
      <c r="F663" s="12">
        <v>16130.75</v>
      </c>
      <c r="G663" s="11">
        <v>1.5460981E-2</v>
      </c>
      <c r="H663" s="13">
        <v>1.55E-2</v>
      </c>
      <c r="J663" s="15"/>
      <c r="K663" s="11"/>
      <c r="L663" s="11"/>
      <c r="M663" s="11"/>
      <c r="N663" s="11"/>
    </row>
    <row r="664" spans="1:14" ht="15.75" customHeight="1">
      <c r="A664" s="27">
        <v>44235</v>
      </c>
      <c r="B664" s="11">
        <v>554.73</v>
      </c>
      <c r="C664" s="11">
        <v>6.1999999999999998E-3</v>
      </c>
      <c r="D664" s="13">
        <v>6.1999999999999998E-3</v>
      </c>
      <c r="E664" s="27">
        <v>44235</v>
      </c>
      <c r="F664" s="12">
        <v>15885.15</v>
      </c>
      <c r="G664" s="11">
        <v>7.7459629999999998E-3</v>
      </c>
      <c r="H664" s="13">
        <v>7.7000000000000002E-3</v>
      </c>
      <c r="J664" s="15"/>
      <c r="K664" s="11"/>
      <c r="L664" s="11"/>
      <c r="M664" s="11"/>
      <c r="N664" s="11"/>
    </row>
    <row r="665" spans="1:14" ht="15.75" customHeight="1">
      <c r="A665" s="11" t="s">
        <v>477</v>
      </c>
      <c r="B665" s="11">
        <v>551.29999999999995</v>
      </c>
      <c r="C665" s="11">
        <v>-9.7000000000000003E-3</v>
      </c>
      <c r="D665" s="13">
        <v>-9.7000000000000003E-3</v>
      </c>
      <c r="E665" s="11" t="s">
        <v>477</v>
      </c>
      <c r="F665" s="12">
        <v>15763.05</v>
      </c>
      <c r="G665" s="11">
        <v>-9.76015E-4</v>
      </c>
      <c r="H665" s="13">
        <v>-1E-3</v>
      </c>
      <c r="J665" s="15"/>
      <c r="K665" s="11"/>
      <c r="L665" s="11"/>
      <c r="M665" s="11"/>
      <c r="N665" s="11"/>
    </row>
    <row r="666" spans="1:14" ht="15.75" customHeight="1">
      <c r="A666" s="11" t="s">
        <v>478</v>
      </c>
      <c r="B666" s="11">
        <v>556.70000000000005</v>
      </c>
      <c r="C666" s="11">
        <v>-1.2999999999999999E-3</v>
      </c>
      <c r="D666" s="13">
        <v>-1.2999999999999999E-3</v>
      </c>
      <c r="E666" s="11" t="s">
        <v>478</v>
      </c>
      <c r="F666" s="12">
        <v>15778.45</v>
      </c>
      <c r="G666" s="11">
        <v>4.3954570000000002E-3</v>
      </c>
      <c r="H666" s="13">
        <v>4.4000000000000003E-3</v>
      </c>
      <c r="J666" s="15"/>
      <c r="K666" s="11"/>
      <c r="L666" s="11"/>
      <c r="M666" s="11"/>
      <c r="N666" s="11"/>
    </row>
    <row r="667" spans="1:14" ht="15.75" customHeight="1">
      <c r="A667" s="11" t="s">
        <v>479</v>
      </c>
      <c r="B667" s="11">
        <v>557.42999999999995</v>
      </c>
      <c r="C667" s="11">
        <v>5.0599999999999999E-2</v>
      </c>
      <c r="D667" s="13">
        <v>5.0599999999999999E-2</v>
      </c>
      <c r="E667" s="11" t="s">
        <v>479</v>
      </c>
      <c r="F667" s="12">
        <v>15709.4</v>
      </c>
      <c r="G667" s="11">
        <v>-2.3529110000000001E-3</v>
      </c>
      <c r="H667" s="13">
        <v>-2.3999999999999998E-3</v>
      </c>
      <c r="J667" s="15"/>
      <c r="K667" s="11"/>
      <c r="L667" s="11"/>
      <c r="M667" s="11"/>
      <c r="N667" s="11"/>
    </row>
    <row r="668" spans="1:14" ht="15.75" customHeight="1">
      <c r="A668" s="11" t="s">
        <v>480</v>
      </c>
      <c r="B668" s="11">
        <v>530.59</v>
      </c>
      <c r="C668" s="11">
        <v>-6.4000000000000003E-3</v>
      </c>
      <c r="D668" s="13">
        <v>-6.4000000000000003E-3</v>
      </c>
      <c r="E668" s="11" t="s">
        <v>480</v>
      </c>
      <c r="F668" s="12">
        <v>15746.45</v>
      </c>
      <c r="G668" s="11">
        <v>-4.9290810000000001E-3</v>
      </c>
      <c r="H668" s="13">
        <v>-4.8999999999999998E-3</v>
      </c>
      <c r="J668" s="15"/>
      <c r="K668" s="11"/>
      <c r="L668" s="11"/>
      <c r="M668" s="11"/>
      <c r="N668" s="11"/>
    </row>
    <row r="669" spans="1:14" ht="15.75" customHeight="1">
      <c r="A669" s="11" t="s">
        <v>481</v>
      </c>
      <c r="B669" s="11">
        <v>534.02</v>
      </c>
      <c r="C669" s="11">
        <v>-7.7999999999999996E-3</v>
      </c>
      <c r="D669" s="13">
        <v>-7.7999999999999996E-3</v>
      </c>
      <c r="E669" s="11" t="s">
        <v>481</v>
      </c>
      <c r="F669" s="12">
        <v>15824.45</v>
      </c>
      <c r="G669" s="11">
        <v>-1.99293E-3</v>
      </c>
      <c r="H669" s="13">
        <v>-2E-3</v>
      </c>
      <c r="J669" s="15"/>
      <c r="K669" s="11"/>
      <c r="L669" s="11"/>
      <c r="M669" s="11"/>
      <c r="N669" s="11"/>
    </row>
    <row r="670" spans="1:14" ht="15.75" customHeight="1">
      <c r="A670" s="11" t="s">
        <v>482</v>
      </c>
      <c r="B670" s="11">
        <v>538.20000000000005</v>
      </c>
      <c r="C670" s="11">
        <v>2.8999999999999998E-3</v>
      </c>
      <c r="D670" s="13">
        <v>2.8999999999999998E-3</v>
      </c>
      <c r="E670" s="11" t="s">
        <v>482</v>
      </c>
      <c r="F670" s="12">
        <v>15856.05</v>
      </c>
      <c r="G670" s="11">
        <v>2.022238E-3</v>
      </c>
      <c r="H670" s="13">
        <v>2E-3</v>
      </c>
      <c r="J670" s="15"/>
      <c r="K670" s="11"/>
      <c r="L670" s="11"/>
      <c r="M670" s="11"/>
      <c r="N670" s="11"/>
    </row>
    <row r="671" spans="1:14" ht="15.75" customHeight="1">
      <c r="A671" s="11" t="s">
        <v>483</v>
      </c>
      <c r="B671" s="11">
        <v>536.63</v>
      </c>
      <c r="C671" s="11">
        <v>3.9899999999999998E-2</v>
      </c>
      <c r="D671" s="13">
        <v>3.9800000000000002E-2</v>
      </c>
      <c r="E671" s="11" t="s">
        <v>483</v>
      </c>
      <c r="F671" s="12">
        <v>15824.05</v>
      </c>
      <c r="G671" s="11">
        <v>1.227922E-2</v>
      </c>
      <c r="H671" s="13">
        <v>1.23E-2</v>
      </c>
      <c r="J671" s="15"/>
      <c r="K671" s="11"/>
      <c r="L671" s="11"/>
      <c r="M671" s="11"/>
      <c r="N671" s="11"/>
    </row>
    <row r="672" spans="1:14" ht="15.75" customHeight="1">
      <c r="A672" s="11" t="s">
        <v>484</v>
      </c>
      <c r="B672" s="11">
        <v>516.05999999999995</v>
      </c>
      <c r="C672" s="11">
        <v>-2.3599999999999999E-2</v>
      </c>
      <c r="D672" s="13">
        <v>-2.3599999999999999E-2</v>
      </c>
      <c r="E672" s="11" t="s">
        <v>484</v>
      </c>
      <c r="F672" s="12">
        <v>15632.1</v>
      </c>
      <c r="G672" s="11">
        <v>-7.6369319999999999E-3</v>
      </c>
      <c r="H672" s="13">
        <v>-7.6E-3</v>
      </c>
      <c r="J672" s="15"/>
      <c r="K672" s="11"/>
      <c r="L672" s="11"/>
      <c r="M672" s="11"/>
      <c r="N672" s="11"/>
    </row>
    <row r="673" spans="1:14" ht="15.75" customHeight="1">
      <c r="A673" s="11" t="s">
        <v>485</v>
      </c>
      <c r="B673" s="11">
        <v>528.53</v>
      </c>
      <c r="C673" s="11">
        <v>-5.0000000000000001E-3</v>
      </c>
      <c r="D673" s="13">
        <v>-5.0000000000000001E-3</v>
      </c>
      <c r="E673" s="11" t="s">
        <v>485</v>
      </c>
      <c r="F673" s="12">
        <v>15752.4</v>
      </c>
      <c r="G673" s="11">
        <v>-1.0738912999999999E-2</v>
      </c>
      <c r="H673" s="13">
        <v>-1.0699999999999999E-2</v>
      </c>
      <c r="J673" s="15"/>
      <c r="K673" s="11"/>
      <c r="L673" s="11"/>
      <c r="M673" s="11"/>
      <c r="N673" s="11"/>
    </row>
    <row r="674" spans="1:14" ht="15.75" customHeight="1">
      <c r="A674" s="11" t="s">
        <v>486</v>
      </c>
      <c r="B674" s="11">
        <v>531.17999999999995</v>
      </c>
      <c r="C674" s="11">
        <v>2.9899999999999999E-2</v>
      </c>
      <c r="D674" s="13">
        <v>2.9899999999999999E-2</v>
      </c>
      <c r="E674" s="11" t="s">
        <v>486</v>
      </c>
      <c r="F674" s="12">
        <v>15923.4</v>
      </c>
      <c r="G674" s="31">
        <v>-5.0238000000000002E-5</v>
      </c>
      <c r="H674" s="13">
        <v>-1E-4</v>
      </c>
      <c r="J674" s="15"/>
      <c r="K674" s="11"/>
      <c r="L674" s="11"/>
      <c r="M674" s="11"/>
      <c r="N674" s="11"/>
    </row>
    <row r="675" spans="1:14" ht="15.75" customHeight="1">
      <c r="A675" s="11" t="s">
        <v>487</v>
      </c>
      <c r="B675" s="11">
        <v>515.77</v>
      </c>
      <c r="C675" s="11">
        <v>-8.6999999999999994E-3</v>
      </c>
      <c r="D675" s="13">
        <v>-8.6999999999999994E-3</v>
      </c>
      <c r="E675" s="11" t="s">
        <v>487</v>
      </c>
      <c r="F675" s="12">
        <v>15924.2</v>
      </c>
      <c r="G675" s="11">
        <v>4.4310720000000003E-3</v>
      </c>
      <c r="H675" s="13">
        <v>4.4000000000000003E-3</v>
      </c>
      <c r="J675" s="15"/>
      <c r="K675" s="11"/>
      <c r="L675" s="11"/>
      <c r="M675" s="11"/>
      <c r="N675" s="11"/>
    </row>
    <row r="676" spans="1:14" ht="15.75" customHeight="1">
      <c r="A676" s="11" t="s">
        <v>488</v>
      </c>
      <c r="B676" s="11">
        <v>520.28</v>
      </c>
      <c r="C676" s="11">
        <v>0</v>
      </c>
      <c r="D676" s="13">
        <v>0</v>
      </c>
      <c r="E676" s="11" t="s">
        <v>488</v>
      </c>
      <c r="F676" s="12">
        <v>15853.95</v>
      </c>
      <c r="G676" s="11">
        <v>2.6308550000000001E-3</v>
      </c>
      <c r="H676" s="13">
        <v>2.5999999999999999E-3</v>
      </c>
      <c r="J676" s="15"/>
      <c r="K676" s="11"/>
      <c r="L676" s="11"/>
      <c r="M676" s="11"/>
      <c r="N676" s="11"/>
    </row>
    <row r="677" spans="1:14" ht="15.75" customHeight="1">
      <c r="A677" s="11" t="s">
        <v>489</v>
      </c>
      <c r="B677" s="11">
        <v>520.28</v>
      </c>
      <c r="C677" s="11">
        <v>8.0000000000000004E-4</v>
      </c>
      <c r="D677" s="13">
        <v>8.0000000000000004E-4</v>
      </c>
      <c r="E677" s="11" t="s">
        <v>489</v>
      </c>
      <c r="F677" s="12">
        <v>15812.35</v>
      </c>
      <c r="G677" s="11">
        <v>7.6309849999999999E-3</v>
      </c>
      <c r="H677" s="13">
        <v>7.6E-3</v>
      </c>
      <c r="J677" s="15"/>
      <c r="K677" s="11"/>
      <c r="L677" s="11"/>
      <c r="M677" s="11"/>
      <c r="N677" s="11"/>
    </row>
    <row r="678" spans="1:14" ht="15.75" customHeight="1">
      <c r="A678" s="27">
        <v>44537</v>
      </c>
      <c r="B678" s="11">
        <v>519.89</v>
      </c>
      <c r="C678" s="11">
        <v>-1.23E-2</v>
      </c>
      <c r="D678" s="13">
        <v>-1.23E-2</v>
      </c>
      <c r="E678" s="27">
        <v>44537</v>
      </c>
      <c r="F678" s="12">
        <v>15692.6</v>
      </c>
      <c r="G678" s="11">
        <v>1.7846E-4</v>
      </c>
      <c r="H678" s="13">
        <v>2.0000000000000001E-4</v>
      </c>
      <c r="J678" s="15"/>
      <c r="K678" s="11"/>
      <c r="L678" s="11"/>
      <c r="M678" s="11"/>
      <c r="N678" s="11"/>
    </row>
    <row r="679" spans="1:14" ht="15.75" customHeight="1">
      <c r="A679" s="27">
        <v>44446</v>
      </c>
      <c r="B679" s="11">
        <v>526.37</v>
      </c>
      <c r="C679" s="11">
        <v>2.0799999999999999E-2</v>
      </c>
      <c r="D679" s="13">
        <v>2.0799999999999999E-2</v>
      </c>
      <c r="E679" s="27">
        <v>44446</v>
      </c>
      <c r="F679" s="12">
        <v>15689.8</v>
      </c>
      <c r="G679" s="11">
        <v>-2.4224469999999999E-3</v>
      </c>
      <c r="H679" s="13">
        <v>-2.3999999999999998E-3</v>
      </c>
      <c r="J679" s="15"/>
      <c r="K679" s="11"/>
      <c r="L679" s="11"/>
      <c r="M679" s="11"/>
      <c r="N679" s="11"/>
    </row>
    <row r="680" spans="1:14" ht="15.75" customHeight="1">
      <c r="A680" s="27">
        <v>44415</v>
      </c>
      <c r="B680" s="11">
        <v>515.62</v>
      </c>
      <c r="C680" s="11">
        <v>-8.0999999999999996E-3</v>
      </c>
      <c r="D680" s="13">
        <v>-8.0999999999999996E-3</v>
      </c>
      <c r="E680" s="27">
        <v>44415</v>
      </c>
      <c r="F680" s="12">
        <v>15727.9</v>
      </c>
      <c r="G680" s="11">
        <v>-9.5562560000000008E-3</v>
      </c>
      <c r="H680" s="13">
        <v>-9.5999999999999992E-3</v>
      </c>
      <c r="J680" s="15"/>
      <c r="K680" s="11"/>
      <c r="L680" s="11"/>
      <c r="M680" s="11"/>
      <c r="N680" s="11"/>
    </row>
    <row r="681" spans="1:14" ht="15.75" customHeight="1">
      <c r="A681" s="27">
        <v>44384</v>
      </c>
      <c r="B681" s="11">
        <v>519.84</v>
      </c>
      <c r="C681" s="11">
        <v>6.6E-3</v>
      </c>
      <c r="D681" s="13">
        <v>6.7000000000000002E-3</v>
      </c>
      <c r="E681" s="27">
        <v>44384</v>
      </c>
      <c r="F681" s="12">
        <v>15879.65</v>
      </c>
      <c r="G681" s="11">
        <v>3.8815920000000001E-3</v>
      </c>
      <c r="H681" s="13">
        <v>3.8999999999999998E-3</v>
      </c>
      <c r="J681" s="15"/>
      <c r="K681" s="11"/>
      <c r="L681" s="11"/>
      <c r="M681" s="11"/>
      <c r="N681" s="11"/>
    </row>
    <row r="682" spans="1:14" ht="15.75" customHeight="1">
      <c r="A682" s="27">
        <v>44354</v>
      </c>
      <c r="B682" s="11">
        <v>516.41</v>
      </c>
      <c r="C682" s="11">
        <v>4.1000000000000003E-3</v>
      </c>
      <c r="D682" s="13">
        <v>4.1000000000000003E-3</v>
      </c>
      <c r="E682" s="27">
        <v>44354</v>
      </c>
      <c r="F682" s="12">
        <v>15818.25</v>
      </c>
      <c r="G682" s="11">
        <v>-1.016777E-3</v>
      </c>
      <c r="H682" s="13">
        <v>-1E-3</v>
      </c>
      <c r="J682" s="15"/>
      <c r="K682" s="11"/>
      <c r="L682" s="11"/>
      <c r="M682" s="11"/>
      <c r="N682" s="11"/>
    </row>
    <row r="683" spans="1:14" ht="15.75" customHeight="1">
      <c r="A683" s="27">
        <v>44323</v>
      </c>
      <c r="B683" s="11">
        <v>514.29</v>
      </c>
      <c r="C683" s="11">
        <v>-2E-3</v>
      </c>
      <c r="D683" s="13">
        <v>-2E-3</v>
      </c>
      <c r="E683" s="27">
        <v>44323</v>
      </c>
      <c r="F683" s="12">
        <v>15834.35</v>
      </c>
      <c r="G683" s="11">
        <v>7.1332260000000003E-3</v>
      </c>
      <c r="H683" s="13">
        <v>7.1000000000000004E-3</v>
      </c>
      <c r="J683" s="15"/>
      <c r="K683" s="11"/>
      <c r="L683" s="11"/>
      <c r="M683" s="11"/>
      <c r="N683" s="11"/>
    </row>
    <row r="684" spans="1:14" ht="15.75" customHeight="1">
      <c r="A684" s="27">
        <v>44234</v>
      </c>
      <c r="B684" s="11">
        <v>515.33000000000004</v>
      </c>
      <c r="C684" s="11">
        <v>4.4999999999999997E-3</v>
      </c>
      <c r="D684" s="13">
        <v>4.4999999999999997E-3</v>
      </c>
      <c r="E684" s="27">
        <v>44234</v>
      </c>
      <c r="F684" s="12">
        <v>15722.2</v>
      </c>
      <c r="G684" s="11">
        <v>2.6913269999999999E-3</v>
      </c>
      <c r="H684" s="13">
        <v>2.7000000000000001E-3</v>
      </c>
      <c r="J684" s="15"/>
      <c r="K684" s="11"/>
      <c r="L684" s="11"/>
      <c r="M684" s="11"/>
      <c r="N684" s="11"/>
    </row>
    <row r="685" spans="1:14" ht="15.75" customHeight="1">
      <c r="A685" s="27">
        <v>44203</v>
      </c>
      <c r="B685" s="11">
        <v>513.02</v>
      </c>
      <c r="C685" s="11">
        <v>-5.7000000000000002E-3</v>
      </c>
      <c r="D685" s="13">
        <v>-5.7000000000000002E-3</v>
      </c>
      <c r="E685" s="27">
        <v>44203</v>
      </c>
      <c r="F685" s="12">
        <v>15680</v>
      </c>
      <c r="G685" s="11">
        <v>-2.6396969999999999E-3</v>
      </c>
      <c r="H685" s="13">
        <v>-2.5999999999999999E-3</v>
      </c>
      <c r="J685" s="15"/>
      <c r="K685" s="11"/>
      <c r="L685" s="11"/>
      <c r="M685" s="11"/>
      <c r="N685" s="11"/>
    </row>
    <row r="686" spans="1:14" ht="15.75" customHeight="1">
      <c r="A686" s="11" t="s">
        <v>490</v>
      </c>
      <c r="B686" s="11">
        <v>515.96</v>
      </c>
      <c r="C686" s="11">
        <v>1.2999999999999999E-3</v>
      </c>
      <c r="D686" s="13">
        <v>1.2999999999999999E-3</v>
      </c>
      <c r="E686" s="11" t="s">
        <v>490</v>
      </c>
      <c r="F686" s="12">
        <v>15721.5</v>
      </c>
      <c r="G686" s="11">
        <v>-1.7112799999999999E-3</v>
      </c>
      <c r="H686" s="13">
        <v>-1.6999999999999999E-3</v>
      </c>
      <c r="J686" s="15"/>
      <c r="K686" s="11"/>
      <c r="L686" s="11"/>
      <c r="M686" s="11"/>
      <c r="N686" s="11"/>
    </row>
    <row r="687" spans="1:14" ht="15.75" customHeight="1">
      <c r="A687" s="11" t="s">
        <v>491</v>
      </c>
      <c r="B687" s="11">
        <v>515.28</v>
      </c>
      <c r="C687" s="11">
        <v>-1.18E-2</v>
      </c>
      <c r="D687" s="13">
        <v>-1.18E-2</v>
      </c>
      <c r="E687" s="11" t="s">
        <v>491</v>
      </c>
      <c r="F687" s="12">
        <v>15748.45</v>
      </c>
      <c r="G687" s="11">
        <v>-4.1891400000000001E-3</v>
      </c>
      <c r="H687" s="13">
        <v>-4.1999999999999997E-3</v>
      </c>
      <c r="J687" s="15"/>
      <c r="K687" s="11"/>
      <c r="L687" s="11"/>
      <c r="M687" s="11"/>
      <c r="N687" s="11"/>
    </row>
    <row r="688" spans="1:14" ht="15.75" customHeight="1">
      <c r="A688" s="11" t="s">
        <v>492</v>
      </c>
      <c r="B688" s="11">
        <v>521.41</v>
      </c>
      <c r="C688" s="11">
        <v>-7.3000000000000001E-3</v>
      </c>
      <c r="D688" s="13">
        <v>-7.3000000000000001E-3</v>
      </c>
      <c r="E688" s="11" t="s">
        <v>492</v>
      </c>
      <c r="F688" s="12">
        <v>15814.7</v>
      </c>
      <c r="G688" s="11">
        <v>-2.878247E-3</v>
      </c>
      <c r="H688" s="13">
        <v>-2.8999999999999998E-3</v>
      </c>
      <c r="J688" s="15"/>
      <c r="K688" s="11"/>
      <c r="L688" s="11"/>
      <c r="M688" s="11"/>
      <c r="N688" s="11"/>
    </row>
    <row r="689" spans="1:14" ht="15.75" customHeight="1">
      <c r="A689" s="11" t="s">
        <v>493</v>
      </c>
      <c r="B689" s="11">
        <v>525.24</v>
      </c>
      <c r="C689" s="11">
        <v>1.2E-2</v>
      </c>
      <c r="D689" s="13">
        <v>1.2E-2</v>
      </c>
      <c r="E689" s="11" t="s">
        <v>493</v>
      </c>
      <c r="F689" s="12">
        <v>15860.35</v>
      </c>
      <c r="G689" s="11">
        <v>4.4267259999999998E-3</v>
      </c>
      <c r="H689" s="13">
        <v>4.4000000000000003E-3</v>
      </c>
      <c r="J689" s="15"/>
      <c r="K689" s="11"/>
      <c r="L689" s="11"/>
      <c r="M689" s="11"/>
      <c r="N689" s="11"/>
    </row>
    <row r="690" spans="1:14" ht="15.75" customHeight="1">
      <c r="A690" s="11" t="s">
        <v>494</v>
      </c>
      <c r="B690" s="11">
        <v>519.01</v>
      </c>
      <c r="C690" s="11">
        <v>-9.9000000000000008E-3</v>
      </c>
      <c r="D690" s="13">
        <v>-9.9000000000000008E-3</v>
      </c>
      <c r="E690" s="11" t="s">
        <v>494</v>
      </c>
      <c r="F690" s="12">
        <v>15790.45</v>
      </c>
      <c r="G690" s="11">
        <v>6.5978410000000001E-3</v>
      </c>
      <c r="H690" s="13">
        <v>6.6E-3</v>
      </c>
      <c r="J690" s="15"/>
      <c r="K690" s="11"/>
      <c r="L690" s="11"/>
      <c r="M690" s="11"/>
      <c r="N690" s="11"/>
    </row>
    <row r="691" spans="1:14" ht="15.75" customHeight="1">
      <c r="A691" s="11" t="s">
        <v>495</v>
      </c>
      <c r="B691" s="11">
        <v>524.21</v>
      </c>
      <c r="C691" s="11">
        <v>-4.4000000000000003E-3</v>
      </c>
      <c r="D691" s="13">
        <v>-4.4000000000000003E-3</v>
      </c>
      <c r="E691" s="11" t="s">
        <v>495</v>
      </c>
      <c r="F691" s="12">
        <v>15686.95</v>
      </c>
      <c r="G691" s="11">
        <v>-5.4397619999999999E-3</v>
      </c>
      <c r="H691" s="13">
        <v>-5.4000000000000003E-3</v>
      </c>
      <c r="J691" s="15"/>
      <c r="K691" s="11"/>
      <c r="L691" s="11"/>
      <c r="M691" s="11"/>
      <c r="N691" s="11"/>
    </row>
    <row r="692" spans="1:14" ht="15.75" customHeight="1">
      <c r="A692" s="11" t="s">
        <v>496</v>
      </c>
      <c r="B692" s="11">
        <v>526.52</v>
      </c>
      <c r="C692" s="11">
        <v>-5.8999999999999999E-3</v>
      </c>
      <c r="D692" s="13">
        <v>-5.8999999999999999E-3</v>
      </c>
      <c r="E692" s="11" t="s">
        <v>496</v>
      </c>
      <c r="F692" s="12">
        <v>15772.75</v>
      </c>
      <c r="G692" s="11">
        <v>1.6670369999999999E-3</v>
      </c>
      <c r="H692" s="13">
        <v>1.6999999999999999E-3</v>
      </c>
      <c r="J692" s="15"/>
      <c r="K692" s="11"/>
      <c r="L692" s="11"/>
      <c r="M692" s="11"/>
      <c r="N692" s="11"/>
    </row>
    <row r="693" spans="1:14" ht="15.75" customHeight="1">
      <c r="A693" s="11" t="s">
        <v>497</v>
      </c>
      <c r="B693" s="11">
        <v>529.66</v>
      </c>
      <c r="C693" s="11">
        <v>1.6000000000000001E-3</v>
      </c>
      <c r="D693" s="13">
        <v>1.6000000000000001E-3</v>
      </c>
      <c r="E693" s="11" t="s">
        <v>497</v>
      </c>
      <c r="F693" s="12">
        <v>15746.5</v>
      </c>
      <c r="G693" s="11">
        <v>4.0265630000000004E-3</v>
      </c>
      <c r="H693" s="13">
        <v>4.0000000000000001E-3</v>
      </c>
      <c r="J693" s="15"/>
      <c r="K693" s="11"/>
      <c r="L693" s="11"/>
      <c r="M693" s="11"/>
      <c r="N693" s="11"/>
    </row>
    <row r="694" spans="1:14" ht="15.75" customHeight="1">
      <c r="A694" s="11" t="s">
        <v>498</v>
      </c>
      <c r="B694" s="11">
        <v>528.82000000000005</v>
      </c>
      <c r="C694" s="11">
        <v>1.9099999999999999E-2</v>
      </c>
      <c r="D694" s="13">
        <v>1.9099999999999999E-2</v>
      </c>
      <c r="E694" s="11" t="s">
        <v>498</v>
      </c>
      <c r="F694" s="12">
        <v>15683.35</v>
      </c>
      <c r="G694" s="11">
        <v>-5.1301999999999999E-4</v>
      </c>
      <c r="H694" s="13">
        <v>-5.0000000000000001E-4</v>
      </c>
      <c r="J694" s="15"/>
      <c r="K694" s="11"/>
      <c r="L694" s="11"/>
      <c r="M694" s="11"/>
      <c r="N694" s="11"/>
    </row>
    <row r="695" spans="1:14" ht="15.75" customHeight="1">
      <c r="A695" s="11" t="s">
        <v>499</v>
      </c>
      <c r="B695" s="11">
        <v>518.91</v>
      </c>
      <c r="C695" s="11">
        <v>-1.5100000000000001E-2</v>
      </c>
      <c r="D695" s="13">
        <v>-1.5100000000000001E-2</v>
      </c>
      <c r="E695" s="11" t="s">
        <v>499</v>
      </c>
      <c r="F695" s="12">
        <v>15691.4</v>
      </c>
      <c r="G695" s="11">
        <v>-4.8295389999999999E-3</v>
      </c>
      <c r="H695" s="13">
        <v>-4.7999999999999996E-3</v>
      </c>
      <c r="J695" s="15"/>
      <c r="K695" s="11"/>
      <c r="L695" s="11"/>
      <c r="M695" s="11"/>
      <c r="N695" s="11"/>
    </row>
    <row r="696" spans="1:14" ht="15.75" customHeight="1">
      <c r="A696" s="11" t="s">
        <v>500</v>
      </c>
      <c r="B696" s="11">
        <v>526.86</v>
      </c>
      <c r="C696" s="11">
        <v>-1.06E-2</v>
      </c>
      <c r="D696" s="13">
        <v>-1.06E-2</v>
      </c>
      <c r="E696" s="11" t="s">
        <v>500</v>
      </c>
      <c r="F696" s="12">
        <v>15767.55</v>
      </c>
      <c r="G696" s="11">
        <v>-6.4086200000000003E-3</v>
      </c>
      <c r="H696" s="13">
        <v>-6.4000000000000003E-3</v>
      </c>
      <c r="J696" s="15"/>
      <c r="K696" s="11"/>
      <c r="L696" s="11"/>
      <c r="M696" s="11"/>
      <c r="N696" s="11"/>
    </row>
    <row r="697" spans="1:14" ht="15.75" customHeight="1">
      <c r="A697" s="11" t="s">
        <v>501</v>
      </c>
      <c r="B697" s="11">
        <v>532.5</v>
      </c>
      <c r="C697" s="11">
        <v>5.7999999999999996E-3</v>
      </c>
      <c r="D697" s="13">
        <v>5.7999999999999996E-3</v>
      </c>
      <c r="E697" s="11" t="s">
        <v>501</v>
      </c>
      <c r="F697" s="12">
        <v>15869.25</v>
      </c>
      <c r="G697" s="11">
        <v>3.6301889999999998E-3</v>
      </c>
      <c r="H697" s="13">
        <v>3.5999999999999999E-3</v>
      </c>
      <c r="J697" s="15"/>
      <c r="K697" s="11"/>
      <c r="L697" s="11"/>
      <c r="M697" s="11"/>
      <c r="N697" s="11"/>
    </row>
    <row r="698" spans="1:14" ht="15.75" customHeight="1">
      <c r="A698" s="11" t="s">
        <v>502</v>
      </c>
      <c r="B698" s="11">
        <v>529.41</v>
      </c>
      <c r="C698" s="11">
        <v>-2.8E-3</v>
      </c>
      <c r="D698" s="13">
        <v>-2.8E-3</v>
      </c>
      <c r="E698" s="11" t="s">
        <v>502</v>
      </c>
      <c r="F698" s="12">
        <v>15811.85</v>
      </c>
      <c r="G698" s="11">
        <v>7.9117200000000003E-4</v>
      </c>
      <c r="H698" s="13">
        <v>8.0000000000000004E-4</v>
      </c>
      <c r="J698" s="15"/>
      <c r="K698" s="11"/>
      <c r="L698" s="11"/>
      <c r="M698" s="11"/>
      <c r="N698" s="11"/>
    </row>
    <row r="699" spans="1:14" ht="15.75" customHeight="1">
      <c r="A699" s="27">
        <v>44506</v>
      </c>
      <c r="B699" s="11">
        <v>530.88</v>
      </c>
      <c r="C699" s="11">
        <v>-7.9000000000000008E-3</v>
      </c>
      <c r="D699" s="13">
        <v>-7.9000000000000008E-3</v>
      </c>
      <c r="E699" s="27">
        <v>44506</v>
      </c>
      <c r="F699" s="12">
        <v>15799.35</v>
      </c>
      <c r="G699" s="11">
        <v>3.9141549999999999E-3</v>
      </c>
      <c r="H699" s="13">
        <v>3.8999999999999998E-3</v>
      </c>
      <c r="J699" s="15"/>
      <c r="K699" s="11"/>
      <c r="L699" s="11"/>
      <c r="M699" s="11"/>
      <c r="N699" s="11"/>
    </row>
    <row r="700" spans="1:14" ht="15.75" customHeight="1">
      <c r="A700" s="27">
        <v>44475</v>
      </c>
      <c r="B700" s="11">
        <v>535.1</v>
      </c>
      <c r="C700" s="11">
        <v>9.4999999999999998E-3</v>
      </c>
      <c r="D700" s="13">
        <v>9.4999999999999998E-3</v>
      </c>
      <c r="E700" s="27">
        <v>44475</v>
      </c>
      <c r="F700" s="12">
        <v>15737.75</v>
      </c>
      <c r="G700" s="11">
        <v>6.5492620000000001E-3</v>
      </c>
      <c r="H700" s="13">
        <v>6.4999999999999997E-3</v>
      </c>
      <c r="J700" s="15"/>
      <c r="K700" s="11"/>
      <c r="L700" s="11"/>
      <c r="M700" s="11"/>
      <c r="N700" s="11"/>
    </row>
    <row r="701" spans="1:14" ht="15.75" customHeight="1">
      <c r="A701" s="27">
        <v>44445</v>
      </c>
      <c r="B701" s="11">
        <v>530.04999999999995</v>
      </c>
      <c r="C701" s="11">
        <v>-1.24E-2</v>
      </c>
      <c r="D701" s="13">
        <v>-1.24E-2</v>
      </c>
      <c r="E701" s="27">
        <v>44445</v>
      </c>
      <c r="F701" s="12">
        <v>15635.35</v>
      </c>
      <c r="G701" s="11">
        <v>-6.6549770000000003E-3</v>
      </c>
      <c r="H701" s="13">
        <v>-6.7000000000000002E-3</v>
      </c>
      <c r="J701" s="15"/>
      <c r="K701" s="11"/>
      <c r="L701" s="11"/>
      <c r="M701" s="11"/>
      <c r="N701" s="11"/>
    </row>
    <row r="702" spans="1:14" ht="15.75" customHeight="1">
      <c r="A702" s="27">
        <v>44414</v>
      </c>
      <c r="B702" s="11">
        <v>536.72</v>
      </c>
      <c r="C702" s="11">
        <v>1.9300000000000001E-2</v>
      </c>
      <c r="D702" s="13">
        <v>1.9300000000000001E-2</v>
      </c>
      <c r="E702" s="27">
        <v>44414</v>
      </c>
      <c r="F702" s="12">
        <v>15740.1</v>
      </c>
      <c r="G702" s="11">
        <v>-7.3325699999999996E-4</v>
      </c>
      <c r="H702" s="13">
        <v>-6.9999999999999999E-4</v>
      </c>
      <c r="J702" s="15"/>
      <c r="K702" s="11"/>
      <c r="L702" s="11"/>
      <c r="M702" s="11"/>
      <c r="N702" s="11"/>
    </row>
    <row r="703" spans="1:14" ht="15.75" customHeight="1">
      <c r="A703" s="27">
        <v>44383</v>
      </c>
      <c r="B703" s="11">
        <v>526.55999999999995</v>
      </c>
      <c r="C703" s="11">
        <v>7.0000000000000001E-3</v>
      </c>
      <c r="D703" s="13">
        <v>7.0000000000000001E-3</v>
      </c>
      <c r="E703" s="27">
        <v>44383</v>
      </c>
      <c r="F703" s="12">
        <v>15751.65</v>
      </c>
      <c r="G703" s="11">
        <v>5.1945569999999998E-3</v>
      </c>
      <c r="H703" s="13">
        <v>5.1999999999999998E-3</v>
      </c>
      <c r="J703" s="15"/>
      <c r="K703" s="11"/>
      <c r="L703" s="11"/>
      <c r="M703" s="11"/>
      <c r="N703" s="11"/>
    </row>
    <row r="704" spans="1:14" ht="15.75" customHeight="1">
      <c r="A704" s="27">
        <v>44292</v>
      </c>
      <c r="B704" s="11">
        <v>522.88</v>
      </c>
      <c r="C704" s="11">
        <v>1.1999999999999999E-3</v>
      </c>
      <c r="D704" s="13">
        <v>1.1999999999999999E-3</v>
      </c>
      <c r="E704" s="27">
        <v>44292</v>
      </c>
      <c r="F704" s="12">
        <v>15670.25</v>
      </c>
      <c r="G704" s="11">
        <v>-1.281042E-3</v>
      </c>
      <c r="H704" s="13">
        <v>-1.2999999999999999E-3</v>
      </c>
      <c r="J704" s="15"/>
      <c r="K704" s="11"/>
      <c r="L704" s="11"/>
      <c r="M704" s="11"/>
      <c r="N704" s="11"/>
    </row>
    <row r="705" spans="1:14" ht="15.75" customHeight="1">
      <c r="A705" s="27">
        <v>44261</v>
      </c>
      <c r="B705" s="11">
        <v>522.24</v>
      </c>
      <c r="C705" s="11">
        <v>4.7999999999999996E-3</v>
      </c>
      <c r="D705" s="13">
        <v>4.7999999999999996E-3</v>
      </c>
      <c r="E705" s="27">
        <v>44261</v>
      </c>
      <c r="F705" s="12">
        <v>15690.35</v>
      </c>
      <c r="G705" s="11">
        <v>7.3284880000000002E-3</v>
      </c>
      <c r="H705" s="13">
        <v>7.3000000000000001E-3</v>
      </c>
      <c r="J705" s="15"/>
      <c r="K705" s="11"/>
      <c r="L705" s="11"/>
      <c r="M705" s="11"/>
      <c r="N705" s="11"/>
    </row>
    <row r="706" spans="1:14" ht="15.75" customHeight="1">
      <c r="A706" s="27">
        <v>44233</v>
      </c>
      <c r="B706" s="11">
        <v>519.74</v>
      </c>
      <c r="C706" s="11">
        <v>-6.4000000000000003E-3</v>
      </c>
      <c r="D706" s="13">
        <v>-6.4000000000000003E-3</v>
      </c>
      <c r="E706" s="27">
        <v>44233</v>
      </c>
      <c r="F706" s="12">
        <v>15576.2</v>
      </c>
      <c r="G706" s="31">
        <v>8.66782E-5</v>
      </c>
      <c r="H706" s="13">
        <v>1E-4</v>
      </c>
      <c r="J706" s="15"/>
      <c r="K706" s="11"/>
      <c r="L706" s="11"/>
      <c r="M706" s="11"/>
      <c r="N706" s="11"/>
    </row>
    <row r="707" spans="1:14" ht="15.75" customHeight="1">
      <c r="A707" s="27">
        <v>44202</v>
      </c>
      <c r="B707" s="11">
        <v>523.08000000000004</v>
      </c>
      <c r="C707" s="11">
        <v>-3.7000000000000002E-3</v>
      </c>
      <c r="D707" s="13">
        <v>-3.7000000000000002E-3</v>
      </c>
      <c r="E707" s="27">
        <v>44202</v>
      </c>
      <c r="F707" s="12">
        <v>15574.85</v>
      </c>
      <c r="G707" s="11">
        <v>-5.1017800000000002E-4</v>
      </c>
      <c r="H707" s="13">
        <v>-5.0000000000000001E-4</v>
      </c>
      <c r="J707" s="15"/>
      <c r="K707" s="11"/>
      <c r="L707" s="11"/>
      <c r="M707" s="11"/>
      <c r="N707" s="11"/>
    </row>
    <row r="708" spans="1:14" ht="15.75" customHeight="1">
      <c r="A708" s="11" t="s">
        <v>503</v>
      </c>
      <c r="B708" s="11">
        <v>525.04</v>
      </c>
      <c r="C708" s="11">
        <v>2.1600000000000001E-2</v>
      </c>
      <c r="D708" s="13">
        <v>2.1600000000000001E-2</v>
      </c>
      <c r="E708" s="11" t="s">
        <v>503</v>
      </c>
      <c r="F708" s="12">
        <v>15582.8</v>
      </c>
      <c r="G708" s="11">
        <v>9.5331259999999994E-3</v>
      </c>
      <c r="H708" s="13">
        <v>9.4999999999999998E-3</v>
      </c>
      <c r="J708" s="15"/>
      <c r="K708" s="11"/>
      <c r="L708" s="11"/>
      <c r="M708" s="11"/>
      <c r="N708" s="11"/>
    </row>
    <row r="709" spans="1:14" ht="15.75" customHeight="1">
      <c r="A709" s="11" t="s">
        <v>504</v>
      </c>
      <c r="B709" s="11">
        <v>513.95000000000005</v>
      </c>
      <c r="C709" s="11">
        <v>7.3000000000000001E-3</v>
      </c>
      <c r="D709" s="13">
        <v>7.3000000000000001E-3</v>
      </c>
      <c r="E709" s="11" t="s">
        <v>504</v>
      </c>
      <c r="F709" s="12">
        <v>15435.65</v>
      </c>
      <c r="G709" s="11">
        <v>6.3763830000000002E-3</v>
      </c>
      <c r="H709" s="13">
        <v>6.4000000000000003E-3</v>
      </c>
      <c r="J709" s="15"/>
      <c r="K709" s="11"/>
      <c r="L709" s="11"/>
      <c r="M709" s="11"/>
      <c r="N709" s="11"/>
    </row>
    <row r="710" spans="1:14" ht="15.75" customHeight="1">
      <c r="A710" s="11" t="s">
        <v>505</v>
      </c>
      <c r="B710" s="11">
        <v>510.22</v>
      </c>
      <c r="C710" s="11">
        <v>-1.1299999999999999E-2</v>
      </c>
      <c r="D710" s="13">
        <v>-1.1299999999999999E-2</v>
      </c>
      <c r="E710" s="11" t="s">
        <v>505</v>
      </c>
      <c r="F710" s="12">
        <v>15337.85</v>
      </c>
      <c r="G710" s="11">
        <v>2.37886E-3</v>
      </c>
      <c r="H710" s="13">
        <v>2.3999999999999998E-3</v>
      </c>
      <c r="J710" s="15"/>
      <c r="K710" s="11"/>
      <c r="L710" s="11"/>
      <c r="M710" s="11"/>
      <c r="N710" s="11"/>
    </row>
    <row r="711" spans="1:14" ht="15.75" customHeight="1">
      <c r="A711" s="11" t="s">
        <v>506</v>
      </c>
      <c r="B711" s="11">
        <v>516.05999999999995</v>
      </c>
      <c r="C711" s="11">
        <v>-6.9999999999999999E-4</v>
      </c>
      <c r="D711" s="13">
        <v>-6.9999999999999999E-4</v>
      </c>
      <c r="E711" s="11" t="s">
        <v>506</v>
      </c>
      <c r="F711" s="12">
        <v>15301.45</v>
      </c>
      <c r="G711" s="11">
        <v>6.1150220000000003E-3</v>
      </c>
      <c r="H711" s="13">
        <v>6.1000000000000004E-3</v>
      </c>
      <c r="J711" s="15"/>
      <c r="K711" s="11"/>
      <c r="L711" s="11"/>
      <c r="M711" s="11"/>
      <c r="N711" s="11"/>
    </row>
    <row r="712" spans="1:14" ht="15.75" customHeight="1">
      <c r="A712" s="11" t="s">
        <v>507</v>
      </c>
      <c r="B712" s="11">
        <v>516.41</v>
      </c>
      <c r="C712" s="11">
        <v>-1.2999999999999999E-3</v>
      </c>
      <c r="D712" s="13">
        <v>-1.2999999999999999E-3</v>
      </c>
      <c r="E712" s="11" t="s">
        <v>507</v>
      </c>
      <c r="F712" s="12">
        <v>15208.45</v>
      </c>
      <c r="G712" s="11">
        <v>7.0734400000000005E-4</v>
      </c>
      <c r="H712" s="13">
        <v>6.9999999999999999E-4</v>
      </c>
      <c r="J712" s="15"/>
      <c r="K712" s="11"/>
      <c r="L712" s="11"/>
      <c r="M712" s="11"/>
      <c r="N712" s="11"/>
    </row>
    <row r="713" spans="1:14" ht="15.75" customHeight="1">
      <c r="A713" s="11" t="s">
        <v>508</v>
      </c>
      <c r="B713" s="11">
        <v>517.09</v>
      </c>
      <c r="C713" s="11">
        <v>-7.7999999999999996E-3</v>
      </c>
      <c r="D713" s="13">
        <v>-7.7999999999999996E-3</v>
      </c>
      <c r="E713" s="11" t="s">
        <v>508</v>
      </c>
      <c r="F713" s="12">
        <v>15197.7</v>
      </c>
      <c r="G713" s="11">
        <v>1.476083E-3</v>
      </c>
      <c r="H713" s="13">
        <v>1.5E-3</v>
      </c>
      <c r="J713" s="15"/>
      <c r="K713" s="11"/>
      <c r="L713" s="11"/>
      <c r="M713" s="11"/>
      <c r="N713" s="11"/>
    </row>
    <row r="714" spans="1:14" ht="15.75" customHeight="1">
      <c r="A714" s="11" t="s">
        <v>509</v>
      </c>
      <c r="B714" s="11">
        <v>521.16</v>
      </c>
      <c r="C714" s="11">
        <v>1.9800000000000002E-2</v>
      </c>
      <c r="D714" s="13">
        <v>1.9800000000000002E-2</v>
      </c>
      <c r="E714" s="11" t="s">
        <v>509</v>
      </c>
      <c r="F714" s="12">
        <v>15175.3</v>
      </c>
      <c r="G714" s="11">
        <v>1.8063135000000001E-2</v>
      </c>
      <c r="H714" s="13">
        <v>1.8100000000000002E-2</v>
      </c>
      <c r="J714" s="15"/>
      <c r="K714" s="11"/>
      <c r="L714" s="11"/>
      <c r="M714" s="11"/>
      <c r="N714" s="11"/>
    </row>
    <row r="715" spans="1:14" ht="15.75" customHeight="1">
      <c r="A715" s="11" t="s">
        <v>510</v>
      </c>
      <c r="B715" s="11">
        <v>511.05</v>
      </c>
      <c r="C715" s="11">
        <v>-1.43E-2</v>
      </c>
      <c r="D715" s="13">
        <v>-1.43E-2</v>
      </c>
      <c r="E715" s="11" t="s">
        <v>510</v>
      </c>
      <c r="F715" s="12">
        <v>14906.05</v>
      </c>
      <c r="G715" s="11">
        <v>-8.2567370000000001E-3</v>
      </c>
      <c r="H715" s="13">
        <v>-8.3000000000000001E-3</v>
      </c>
      <c r="J715" s="15"/>
      <c r="K715" s="11"/>
      <c r="L715" s="11"/>
      <c r="M715" s="11"/>
      <c r="N715" s="11"/>
    </row>
    <row r="716" spans="1:14" ht="15.75" customHeight="1">
      <c r="A716" s="11" t="s">
        <v>511</v>
      </c>
      <c r="B716" s="11">
        <v>518.47</v>
      </c>
      <c r="C716" s="11">
        <v>-1.52E-2</v>
      </c>
      <c r="D716" s="13">
        <v>-1.52E-2</v>
      </c>
      <c r="E716" s="11" t="s">
        <v>511</v>
      </c>
      <c r="F716" s="12">
        <v>15030.15</v>
      </c>
      <c r="G716" s="11">
        <v>-5.1594839999999998E-3</v>
      </c>
      <c r="H716" s="13">
        <v>-5.1999999999999998E-3</v>
      </c>
      <c r="J716" s="15"/>
      <c r="K716" s="11"/>
      <c r="L716" s="11"/>
      <c r="M716" s="11"/>
      <c r="N716" s="11"/>
    </row>
    <row r="717" spans="1:14" ht="15.75" customHeight="1">
      <c r="A717" s="11" t="s">
        <v>512</v>
      </c>
      <c r="B717" s="11">
        <v>526.47</v>
      </c>
      <c r="C717" s="11">
        <v>-2.4199999999999999E-2</v>
      </c>
      <c r="D717" s="13">
        <v>-2.4199999999999999E-2</v>
      </c>
      <c r="E717" s="11" t="s">
        <v>512</v>
      </c>
      <c r="F717" s="12">
        <v>15108.1</v>
      </c>
      <c r="G717" s="11">
        <v>1.2393496E-2</v>
      </c>
      <c r="H717" s="13">
        <v>1.24E-2</v>
      </c>
      <c r="J717" s="15"/>
      <c r="K717" s="11"/>
      <c r="L717" s="11"/>
      <c r="M717" s="11"/>
      <c r="N717" s="11"/>
    </row>
    <row r="718" spans="1:14" ht="15.75" customHeight="1">
      <c r="A718" s="11" t="s">
        <v>513</v>
      </c>
      <c r="B718" s="11">
        <v>539.52</v>
      </c>
      <c r="C718" s="11">
        <v>-1.9199999999999998E-2</v>
      </c>
      <c r="D718" s="13">
        <v>-1.9199999999999998E-2</v>
      </c>
      <c r="E718" s="11" t="s">
        <v>513</v>
      </c>
      <c r="F718" s="12">
        <v>14923.15</v>
      </c>
      <c r="G718" s="11">
        <v>1.671572E-2</v>
      </c>
      <c r="H718" s="13">
        <v>1.67E-2</v>
      </c>
      <c r="J718" s="15"/>
      <c r="K718" s="11"/>
      <c r="L718" s="11"/>
      <c r="M718" s="11"/>
      <c r="N718" s="11"/>
    </row>
    <row r="719" spans="1:14" ht="15.75" customHeight="1">
      <c r="A719" s="11" t="s">
        <v>514</v>
      </c>
      <c r="B719" s="11">
        <v>550.07000000000005</v>
      </c>
      <c r="C719" s="11">
        <v>-2.3999999999999998E-3</v>
      </c>
      <c r="D719" s="13">
        <v>-2.3999999999999998E-3</v>
      </c>
      <c r="E719" s="11" t="s">
        <v>514</v>
      </c>
      <c r="F719" s="12">
        <v>14677.8</v>
      </c>
      <c r="G719" s="11">
        <v>-1.2724119999999999E-3</v>
      </c>
      <c r="H719" s="13">
        <v>-1.2999999999999999E-3</v>
      </c>
      <c r="J719" s="15"/>
      <c r="K719" s="11"/>
      <c r="L719" s="11"/>
      <c r="M719" s="11"/>
      <c r="N719" s="11"/>
    </row>
    <row r="720" spans="1:14" ht="15.75" customHeight="1">
      <c r="A720" s="27">
        <v>44535</v>
      </c>
      <c r="B720" s="11">
        <v>551.4</v>
      </c>
      <c r="C720" s="11">
        <v>-1.17E-2</v>
      </c>
      <c r="D720" s="13">
        <v>-1.17E-2</v>
      </c>
      <c r="E720" s="27">
        <v>44535</v>
      </c>
      <c r="F720" s="12">
        <v>14696.5</v>
      </c>
      <c r="G720" s="11">
        <v>-1.0386681E-2</v>
      </c>
      <c r="H720" s="13">
        <v>-1.04E-2</v>
      </c>
      <c r="J720" s="15"/>
      <c r="K720" s="11"/>
      <c r="L720" s="11"/>
      <c r="M720" s="11"/>
      <c r="N720" s="11"/>
    </row>
    <row r="721" spans="1:14" ht="15.75" customHeight="1">
      <c r="A721" s="27">
        <v>44505</v>
      </c>
      <c r="B721" s="11">
        <v>557.91999999999996</v>
      </c>
      <c r="C721" s="11">
        <v>-7.3000000000000001E-3</v>
      </c>
      <c r="D721" s="13">
        <v>-7.1999999999999998E-3</v>
      </c>
      <c r="E721" s="27">
        <v>44505</v>
      </c>
      <c r="F721" s="12">
        <v>14850.75</v>
      </c>
      <c r="G721" s="11">
        <v>-6.1302270000000002E-3</v>
      </c>
      <c r="H721" s="13">
        <v>-6.1000000000000004E-3</v>
      </c>
      <c r="J721" s="15"/>
      <c r="K721" s="11"/>
      <c r="L721" s="11"/>
      <c r="M721" s="11"/>
      <c r="N721" s="11"/>
    </row>
    <row r="722" spans="1:14" ht="15.75" customHeight="1">
      <c r="A722" s="27">
        <v>44474</v>
      </c>
      <c r="B722" s="11">
        <v>562</v>
      </c>
      <c r="C722" s="11">
        <v>7.1000000000000004E-3</v>
      </c>
      <c r="D722" s="13">
        <v>7.1000000000000004E-3</v>
      </c>
      <c r="E722" s="27">
        <v>44474</v>
      </c>
      <c r="F722" s="12">
        <v>14942.35</v>
      </c>
      <c r="G722" s="11">
        <v>8.0414760000000005E-3</v>
      </c>
      <c r="H722" s="13">
        <v>8.0000000000000002E-3</v>
      </c>
      <c r="J722" s="15"/>
      <c r="K722" s="11"/>
      <c r="L722" s="11"/>
      <c r="M722" s="11"/>
      <c r="N722" s="11"/>
    </row>
    <row r="723" spans="1:14" ht="15.75" customHeight="1">
      <c r="A723" s="27">
        <v>44382</v>
      </c>
      <c r="B723" s="11">
        <v>558.02</v>
      </c>
      <c r="C723" s="11">
        <v>1.7399999999999999E-2</v>
      </c>
      <c r="D723" s="13">
        <v>1.7399999999999999E-2</v>
      </c>
      <c r="E723" s="27">
        <v>44382</v>
      </c>
      <c r="F723" s="12">
        <v>14823.15</v>
      </c>
      <c r="G723" s="11">
        <v>6.6792079999999998E-3</v>
      </c>
      <c r="H723" s="13">
        <v>6.7000000000000002E-3</v>
      </c>
      <c r="J723" s="15"/>
      <c r="K723" s="11"/>
      <c r="L723" s="11"/>
      <c r="M723" s="11"/>
      <c r="N723" s="11"/>
    </row>
    <row r="724" spans="1:14" ht="15.75" customHeight="1">
      <c r="A724" s="27">
        <v>44352</v>
      </c>
      <c r="B724" s="11">
        <v>548.45000000000005</v>
      </c>
      <c r="C724" s="11">
        <v>-2.0999999999999999E-3</v>
      </c>
      <c r="D724" s="13">
        <v>-2.0999999999999999E-3</v>
      </c>
      <c r="E724" s="27">
        <v>44352</v>
      </c>
      <c r="F724" s="12">
        <v>14724.8</v>
      </c>
      <c r="G724" s="11">
        <v>7.3163969999999997E-3</v>
      </c>
      <c r="H724" s="13">
        <v>7.3000000000000001E-3</v>
      </c>
      <c r="J724" s="15"/>
      <c r="K724" s="11"/>
      <c r="L724" s="11"/>
      <c r="M724" s="11"/>
      <c r="N724" s="11"/>
    </row>
    <row r="725" spans="1:14" ht="15.75" customHeight="1">
      <c r="A725" s="27">
        <v>44321</v>
      </c>
      <c r="B725" s="11">
        <v>549.63</v>
      </c>
      <c r="C725" s="11">
        <v>1.3599999999999999E-2</v>
      </c>
      <c r="D725" s="13">
        <v>1.3599999999999999E-2</v>
      </c>
      <c r="E725" s="27">
        <v>44321</v>
      </c>
      <c r="F725" s="12">
        <v>14617.85</v>
      </c>
      <c r="G725" s="11">
        <v>8.3709860000000004E-3</v>
      </c>
      <c r="H725" s="13">
        <v>8.3999999999999995E-3</v>
      </c>
      <c r="J725" s="15"/>
      <c r="K725" s="11"/>
      <c r="L725" s="11"/>
      <c r="M725" s="11"/>
      <c r="N725" s="11"/>
    </row>
    <row r="726" spans="1:14" ht="15.75" customHeight="1">
      <c r="A726" s="27">
        <v>44291</v>
      </c>
      <c r="B726" s="11">
        <v>542.27</v>
      </c>
      <c r="C726" s="11">
        <v>-1.14E-2</v>
      </c>
      <c r="D726" s="13">
        <v>-1.15E-2</v>
      </c>
      <c r="E726" s="27">
        <v>44291</v>
      </c>
      <c r="F726" s="12">
        <v>14496.5</v>
      </c>
      <c r="G726" s="11">
        <v>-9.4060810000000002E-3</v>
      </c>
      <c r="H726" s="13">
        <v>-9.4000000000000004E-3</v>
      </c>
      <c r="J726" s="15"/>
      <c r="K726" s="11"/>
      <c r="L726" s="11"/>
      <c r="M726" s="11"/>
      <c r="N726" s="11"/>
    </row>
    <row r="727" spans="1:14" ht="15.75" customHeight="1">
      <c r="A727" s="27">
        <v>44260</v>
      </c>
      <c r="B727" s="11">
        <v>548.54999999999995</v>
      </c>
      <c r="C727" s="11">
        <v>4.1200000000000001E-2</v>
      </c>
      <c r="D727" s="13">
        <v>4.1200000000000001E-2</v>
      </c>
      <c r="E727" s="27">
        <v>44260</v>
      </c>
      <c r="F727" s="12">
        <v>14634.15</v>
      </c>
      <c r="G727" s="11">
        <v>2.0845999999999999E-4</v>
      </c>
      <c r="H727" s="13">
        <v>2.0000000000000001E-4</v>
      </c>
      <c r="J727" s="15"/>
      <c r="K727" s="11"/>
      <c r="L727" s="11"/>
      <c r="M727" s="11"/>
      <c r="N727" s="11"/>
    </row>
    <row r="728" spans="1:14" ht="15.75" customHeight="1">
      <c r="A728" s="11" t="s">
        <v>515</v>
      </c>
      <c r="B728" s="11">
        <v>526.86</v>
      </c>
      <c r="C728" s="11">
        <v>-7.6E-3</v>
      </c>
      <c r="D728" s="13">
        <v>-7.6E-3</v>
      </c>
      <c r="E728" s="11" t="s">
        <v>515</v>
      </c>
      <c r="F728" s="12">
        <v>14631.1</v>
      </c>
      <c r="G728" s="11">
        <v>-1.7710759999999999E-2</v>
      </c>
      <c r="H728" s="13">
        <v>-1.77E-2</v>
      </c>
      <c r="J728" s="15"/>
      <c r="K728" s="11"/>
      <c r="L728" s="11"/>
      <c r="M728" s="11"/>
      <c r="N728" s="11"/>
    </row>
    <row r="729" spans="1:14" ht="15.75" customHeight="1">
      <c r="A729" s="11" t="s">
        <v>516</v>
      </c>
      <c r="B729" s="11">
        <v>530.88</v>
      </c>
      <c r="C729" s="11">
        <v>-6.3E-3</v>
      </c>
      <c r="D729" s="13">
        <v>-6.3E-3</v>
      </c>
      <c r="E729" s="11" t="s">
        <v>516</v>
      </c>
      <c r="F729" s="12">
        <v>14894.9</v>
      </c>
      <c r="G729" s="11">
        <v>2.041771E-3</v>
      </c>
      <c r="H729" s="13">
        <v>2E-3</v>
      </c>
      <c r="J729" s="15"/>
      <c r="K729" s="11"/>
      <c r="L729" s="11"/>
      <c r="M729" s="11"/>
      <c r="N729" s="11"/>
    </row>
    <row r="730" spans="1:14" ht="15.75" customHeight="1">
      <c r="A730" s="11" t="s">
        <v>517</v>
      </c>
      <c r="B730" s="11">
        <v>534.27</v>
      </c>
      <c r="C730" s="11">
        <v>1.8700000000000001E-2</v>
      </c>
      <c r="D730" s="13">
        <v>1.8700000000000001E-2</v>
      </c>
      <c r="E730" s="11" t="s">
        <v>517</v>
      </c>
      <c r="F730" s="12">
        <v>14864.55</v>
      </c>
      <c r="G730" s="11">
        <v>1.4433855000000001E-2</v>
      </c>
      <c r="H730" s="13">
        <v>1.44E-2</v>
      </c>
      <c r="J730" s="15"/>
      <c r="K730" s="11"/>
      <c r="L730" s="11"/>
      <c r="M730" s="11"/>
      <c r="N730" s="11"/>
    </row>
    <row r="731" spans="1:14" ht="15.75" customHeight="1">
      <c r="A731" s="11" t="s">
        <v>518</v>
      </c>
      <c r="B731" s="11">
        <v>524.45000000000005</v>
      </c>
      <c r="C731" s="11">
        <v>1.2800000000000001E-2</v>
      </c>
      <c r="D731" s="13">
        <v>1.2800000000000001E-2</v>
      </c>
      <c r="E731" s="11" t="s">
        <v>518</v>
      </c>
      <c r="F731" s="12">
        <v>14653.05</v>
      </c>
      <c r="G731" s="11">
        <v>1.1601657E-2</v>
      </c>
      <c r="H731" s="13">
        <v>1.1599999999999999E-2</v>
      </c>
      <c r="J731" s="15"/>
      <c r="K731" s="11"/>
      <c r="L731" s="11"/>
      <c r="M731" s="11"/>
      <c r="N731" s="11"/>
    </row>
    <row r="732" spans="1:14" ht="15.75" customHeight="1">
      <c r="A732" s="11" t="s">
        <v>519</v>
      </c>
      <c r="B732" s="11">
        <v>517.83000000000004</v>
      </c>
      <c r="C732" s="11">
        <v>9.4999999999999998E-3</v>
      </c>
      <c r="D732" s="13">
        <v>9.4999999999999998E-3</v>
      </c>
      <c r="E732" s="11" t="s">
        <v>519</v>
      </c>
      <c r="F732" s="12">
        <v>14485</v>
      </c>
      <c r="G732" s="11">
        <v>1.0016491000000001E-2</v>
      </c>
      <c r="H732" s="13">
        <v>0.01</v>
      </c>
      <c r="J732" s="15"/>
      <c r="K732" s="11"/>
      <c r="L732" s="11"/>
      <c r="M732" s="11"/>
      <c r="N732" s="11"/>
    </row>
    <row r="733" spans="1:14" ht="15.75" customHeight="1">
      <c r="A733" s="11" t="s">
        <v>520</v>
      </c>
      <c r="B733" s="11">
        <v>512.97</v>
      </c>
      <c r="C733" s="11">
        <v>-1.55E-2</v>
      </c>
      <c r="D733" s="13">
        <v>-1.55E-2</v>
      </c>
      <c r="E733" s="11" t="s">
        <v>520</v>
      </c>
      <c r="F733" s="12">
        <v>14341.35</v>
      </c>
      <c r="G733" s="11">
        <v>-4.4980790000000003E-3</v>
      </c>
      <c r="H733" s="13">
        <v>-4.4999999999999997E-3</v>
      </c>
      <c r="J733" s="15"/>
      <c r="K733" s="11"/>
      <c r="L733" s="11"/>
      <c r="M733" s="11"/>
      <c r="N733" s="11"/>
    </row>
    <row r="734" spans="1:14" ht="15.75" customHeight="1">
      <c r="A734" s="11" t="s">
        <v>521</v>
      </c>
      <c r="B734" s="11">
        <v>521.07000000000005</v>
      </c>
      <c r="C734" s="11">
        <v>1.1999999999999999E-3</v>
      </c>
      <c r="D734" s="13">
        <v>1.1999999999999999E-3</v>
      </c>
      <c r="E734" s="11" t="s">
        <v>521</v>
      </c>
      <c r="F734" s="12">
        <v>14406.15</v>
      </c>
      <c r="G734" s="11">
        <v>7.6767579999999997E-3</v>
      </c>
      <c r="H734" s="13">
        <v>7.7000000000000002E-3</v>
      </c>
      <c r="J734" s="15"/>
      <c r="K734" s="11"/>
      <c r="L734" s="11"/>
      <c r="M734" s="11"/>
      <c r="N734" s="11"/>
    </row>
    <row r="735" spans="1:14" ht="15.75" customHeight="1">
      <c r="A735" s="11" t="s">
        <v>522</v>
      </c>
      <c r="B735" s="11">
        <v>520.42999999999995</v>
      </c>
      <c r="C735" s="11">
        <v>7.1000000000000004E-3</v>
      </c>
      <c r="D735" s="13">
        <v>7.1000000000000004E-3</v>
      </c>
      <c r="E735" s="11" t="s">
        <v>522</v>
      </c>
      <c r="F735" s="12">
        <v>14296.4</v>
      </c>
      <c r="G735" s="11">
        <v>-4.3908369999999999E-3</v>
      </c>
      <c r="H735" s="13">
        <v>-4.4000000000000003E-3</v>
      </c>
      <c r="J735" s="15"/>
      <c r="K735" s="11"/>
      <c r="L735" s="11"/>
      <c r="M735" s="11"/>
      <c r="N735" s="11"/>
    </row>
    <row r="736" spans="1:14" ht="15.75" customHeight="1">
      <c r="A736" s="11" t="s">
        <v>523</v>
      </c>
      <c r="B736" s="11">
        <v>516.75</v>
      </c>
      <c r="C736" s="11">
        <v>-2.64E-2</v>
      </c>
      <c r="D736" s="13">
        <v>-2.64E-2</v>
      </c>
      <c r="E736" s="11" t="s">
        <v>523</v>
      </c>
      <c r="F736" s="12">
        <v>14359.45</v>
      </c>
      <c r="G736" s="11">
        <v>-1.7677017999999999E-2</v>
      </c>
      <c r="H736" s="13">
        <v>-1.77E-2</v>
      </c>
      <c r="J736" s="15"/>
      <c r="K736" s="11"/>
      <c r="L736" s="11"/>
      <c r="M736" s="11"/>
      <c r="N736" s="11"/>
    </row>
    <row r="737" spans="1:14" ht="15.75" customHeight="1">
      <c r="A737" s="11" t="s">
        <v>524</v>
      </c>
      <c r="B737" s="11">
        <v>530.78</v>
      </c>
      <c r="C737" s="11">
        <v>2.5999999999999999E-3</v>
      </c>
      <c r="D737" s="13">
        <v>2.5999999999999999E-3</v>
      </c>
      <c r="E737" s="11" t="s">
        <v>524</v>
      </c>
      <c r="F737" s="12">
        <v>14617.85</v>
      </c>
      <c r="G737" s="11">
        <v>2.496322E-3</v>
      </c>
      <c r="H737" s="13">
        <v>2.5000000000000001E-3</v>
      </c>
      <c r="J737" s="15"/>
      <c r="K737" s="11"/>
      <c r="L737" s="11"/>
      <c r="M737" s="11"/>
      <c r="N737" s="11"/>
    </row>
    <row r="738" spans="1:14" ht="15.75" customHeight="1">
      <c r="A738" s="11" t="s">
        <v>525</v>
      </c>
      <c r="B738" s="11">
        <v>529.41</v>
      </c>
      <c r="C738" s="11">
        <v>6.0000000000000001E-3</v>
      </c>
      <c r="D738" s="13">
        <v>6.0000000000000001E-3</v>
      </c>
      <c r="E738" s="11" t="s">
        <v>525</v>
      </c>
      <c r="F738" s="12">
        <v>14581.45</v>
      </c>
      <c r="G738" s="11">
        <v>5.2844579999999997E-3</v>
      </c>
      <c r="H738" s="13">
        <v>5.3E-3</v>
      </c>
      <c r="J738" s="15"/>
      <c r="K738" s="11"/>
      <c r="L738" s="11"/>
      <c r="M738" s="11"/>
      <c r="N738" s="11"/>
    </row>
    <row r="739" spans="1:14" ht="15.75" customHeight="1">
      <c r="A739" s="11" t="s">
        <v>526</v>
      </c>
      <c r="B739" s="11">
        <v>526.27</v>
      </c>
      <c r="C739" s="11">
        <v>2.6200000000000001E-2</v>
      </c>
      <c r="D739" s="13">
        <v>2.6200000000000001E-2</v>
      </c>
      <c r="E739" s="11" t="s">
        <v>526</v>
      </c>
      <c r="F739" s="12">
        <v>14504.8</v>
      </c>
      <c r="G739" s="11">
        <v>1.3556195E-2</v>
      </c>
      <c r="H739" s="13">
        <v>1.3599999999999999E-2</v>
      </c>
      <c r="J739" s="15"/>
      <c r="K739" s="11"/>
      <c r="L739" s="11"/>
      <c r="M739" s="11"/>
      <c r="N739" s="11"/>
    </row>
    <row r="740" spans="1:14" ht="15.75" customHeight="1">
      <c r="A740" s="27">
        <v>44534</v>
      </c>
      <c r="B740" s="11">
        <v>512.82000000000005</v>
      </c>
      <c r="C740" s="11">
        <v>-4.1799999999999997E-2</v>
      </c>
      <c r="D740" s="13">
        <v>-4.1799999999999997E-2</v>
      </c>
      <c r="E740" s="27">
        <v>44534</v>
      </c>
      <c r="F740" s="12">
        <v>14310.8</v>
      </c>
      <c r="G740" s="11">
        <v>-3.5325601999999998E-2</v>
      </c>
      <c r="H740" s="13">
        <v>-3.5299999999999998E-2</v>
      </c>
      <c r="J740" s="15"/>
      <c r="K740" s="11"/>
      <c r="L740" s="11"/>
      <c r="M740" s="11"/>
      <c r="N740" s="11"/>
    </row>
    <row r="741" spans="1:14" ht="15.75" customHeight="1">
      <c r="A741" s="27">
        <v>44443</v>
      </c>
      <c r="B741" s="11">
        <v>535.20000000000005</v>
      </c>
      <c r="C741" s="11">
        <v>4.1000000000000003E-3</v>
      </c>
      <c r="D741" s="13">
        <v>4.1000000000000003E-3</v>
      </c>
      <c r="E741" s="27">
        <v>44443</v>
      </c>
      <c r="F741" s="12">
        <v>14834.85</v>
      </c>
      <c r="G741" s="11">
        <v>-2.6186989999999999E-3</v>
      </c>
      <c r="H741" s="13">
        <v>-2.5999999999999999E-3</v>
      </c>
      <c r="J741" s="15"/>
      <c r="K741" s="11"/>
      <c r="L741" s="11"/>
      <c r="M741" s="11"/>
      <c r="N741" s="11"/>
    </row>
    <row r="742" spans="1:14" ht="15.75" customHeight="1">
      <c r="A742" s="27">
        <v>44412</v>
      </c>
      <c r="B742" s="11">
        <v>532.99</v>
      </c>
      <c r="C742" s="11">
        <v>2.5999999999999999E-3</v>
      </c>
      <c r="D742" s="13">
        <v>2.5999999999999999E-3</v>
      </c>
      <c r="E742" s="27">
        <v>44412</v>
      </c>
      <c r="F742" s="12">
        <v>14873.8</v>
      </c>
      <c r="G742" s="11">
        <v>3.694569E-3</v>
      </c>
      <c r="H742" s="13">
        <v>3.7000000000000002E-3</v>
      </c>
      <c r="J742" s="15"/>
      <c r="K742" s="11"/>
      <c r="L742" s="11"/>
      <c r="M742" s="11"/>
      <c r="N742" s="11"/>
    </row>
    <row r="743" spans="1:14" ht="15.75" customHeight="1">
      <c r="A743" s="27">
        <v>44381</v>
      </c>
      <c r="B743" s="11">
        <v>531.62</v>
      </c>
      <c r="C743" s="11">
        <v>1.77E-2</v>
      </c>
      <c r="D743" s="13">
        <v>1.77E-2</v>
      </c>
      <c r="E743" s="27">
        <v>44381</v>
      </c>
      <c r="F743" s="12">
        <v>14819.05</v>
      </c>
      <c r="G743" s="11">
        <v>9.2314500000000004E-3</v>
      </c>
      <c r="H743" s="13">
        <v>9.1999999999999998E-3</v>
      </c>
      <c r="J743" s="15"/>
      <c r="K743" s="11"/>
      <c r="L743" s="11"/>
      <c r="M743" s="11"/>
      <c r="N743" s="11"/>
    </row>
    <row r="744" spans="1:14" ht="15.75" customHeight="1">
      <c r="A744" s="27">
        <v>44351</v>
      </c>
      <c r="B744" s="11">
        <v>522.39</v>
      </c>
      <c r="C744" s="11">
        <v>7.4999999999999997E-3</v>
      </c>
      <c r="D744" s="13">
        <v>7.4999999999999997E-3</v>
      </c>
      <c r="E744" s="27">
        <v>44351</v>
      </c>
      <c r="F744" s="12">
        <v>14683.5</v>
      </c>
      <c r="G744" s="11">
        <v>3.122054E-3</v>
      </c>
      <c r="H744" s="13">
        <v>3.0999999999999999E-3</v>
      </c>
      <c r="J744" s="15"/>
      <c r="K744" s="11"/>
      <c r="L744" s="11"/>
      <c r="M744" s="11"/>
      <c r="N744" s="11"/>
    </row>
    <row r="745" spans="1:14" ht="15.75" customHeight="1">
      <c r="A745" s="27">
        <v>44320</v>
      </c>
      <c r="B745" s="11">
        <v>518.52</v>
      </c>
      <c r="C745" s="11">
        <v>1.43E-2</v>
      </c>
      <c r="D745" s="13">
        <v>1.43E-2</v>
      </c>
      <c r="E745" s="27">
        <v>44320</v>
      </c>
      <c r="F745" s="12">
        <v>14637.8</v>
      </c>
      <c r="G745" s="11">
        <v>-1.5439873E-2</v>
      </c>
      <c r="H745" s="13">
        <v>-1.54E-2</v>
      </c>
      <c r="J745" s="15"/>
      <c r="K745" s="11"/>
      <c r="L745" s="11"/>
      <c r="M745" s="11"/>
      <c r="N745" s="11"/>
    </row>
    <row r="746" spans="1:14" ht="15.75" customHeight="1">
      <c r="A746" s="27">
        <v>44200</v>
      </c>
      <c r="B746" s="11">
        <v>511.2</v>
      </c>
      <c r="C746" s="11">
        <f>0.068</f>
        <v>6.8000000000000005E-2</v>
      </c>
      <c r="D746" s="13">
        <v>6.7999999999999996E-3</v>
      </c>
      <c r="E746" s="27">
        <v>44200</v>
      </c>
      <c r="F746" s="12">
        <v>14867.35</v>
      </c>
      <c r="G746" s="11">
        <f>0.012</f>
        <v>1.2E-2</v>
      </c>
      <c r="H746" s="13">
        <v>1.2E-2</v>
      </c>
      <c r="J746" s="15"/>
      <c r="K746" s="11"/>
      <c r="L746" s="11"/>
      <c r="M746" s="11"/>
      <c r="N746" s="11"/>
    </row>
    <row r="747" spans="1:14" ht="15.75" customHeight="1">
      <c r="A747" s="11"/>
      <c r="B747" s="11"/>
      <c r="J747" s="15"/>
      <c r="K747" s="11"/>
      <c r="L747" s="11"/>
      <c r="M747" s="11"/>
      <c r="N747" s="11"/>
    </row>
    <row r="748" spans="1:14" ht="15.75" customHeight="1">
      <c r="A748" s="11"/>
      <c r="B748" s="11"/>
      <c r="J748" s="15"/>
      <c r="K748" s="11"/>
      <c r="L748" s="11"/>
      <c r="M748" s="11"/>
      <c r="N748" s="11"/>
    </row>
    <row r="749" spans="1:14" ht="15.75" customHeight="1">
      <c r="A749" s="11"/>
      <c r="B749" s="11"/>
      <c r="J749" s="15"/>
      <c r="K749" s="11"/>
      <c r="L749" s="11"/>
      <c r="M749" s="11"/>
      <c r="N749" s="11"/>
    </row>
    <row r="750" spans="1:14" ht="15.75" customHeight="1">
      <c r="A750" s="11"/>
      <c r="B750" s="11"/>
      <c r="J750" s="15"/>
      <c r="K750" s="11"/>
      <c r="L750" s="11"/>
      <c r="M750" s="11"/>
      <c r="N750" s="11"/>
    </row>
    <row r="751" spans="1:14" ht="15.75" customHeight="1">
      <c r="A751" s="11"/>
      <c r="B751" s="11"/>
      <c r="J751" s="15"/>
      <c r="K751" s="11"/>
      <c r="L751" s="11"/>
      <c r="M751" s="11"/>
      <c r="N751" s="11"/>
    </row>
    <row r="752" spans="1:14" ht="15.75" customHeight="1">
      <c r="A752" s="11"/>
      <c r="B752" s="11"/>
      <c r="J752" s="15"/>
      <c r="K752" s="11"/>
      <c r="L752" s="11"/>
      <c r="M752" s="11"/>
      <c r="N752" s="11"/>
    </row>
    <row r="753" spans="1:14" ht="15.75" customHeight="1">
      <c r="A753" s="11"/>
      <c r="B753" s="11"/>
      <c r="J753" s="15"/>
      <c r="K753" s="11"/>
      <c r="L753" s="11"/>
      <c r="M753" s="11"/>
      <c r="N753" s="11"/>
    </row>
    <row r="754" spans="1:14" ht="15.75" customHeight="1">
      <c r="A754" s="11"/>
      <c r="B754" s="11"/>
      <c r="J754" s="15"/>
      <c r="K754" s="11"/>
      <c r="L754" s="11"/>
      <c r="M754" s="11"/>
      <c r="N754" s="11"/>
    </row>
    <row r="755" spans="1:14" ht="15.75" customHeight="1">
      <c r="A755" s="11"/>
      <c r="B755" s="11"/>
      <c r="J755" s="15"/>
      <c r="K755" s="11"/>
      <c r="L755" s="11"/>
      <c r="M755" s="11"/>
      <c r="N755" s="11"/>
    </row>
    <row r="756" spans="1:14" ht="15.75" customHeight="1">
      <c r="A756" s="11"/>
      <c r="B756" s="11"/>
      <c r="J756" s="15"/>
      <c r="K756" s="11"/>
      <c r="L756" s="11"/>
      <c r="M756" s="11"/>
      <c r="N756" s="11"/>
    </row>
    <row r="757" spans="1:14" ht="15.75" customHeight="1">
      <c r="A757" s="11"/>
      <c r="B757" s="11"/>
      <c r="J757" s="15"/>
      <c r="K757" s="11"/>
      <c r="L757" s="11"/>
      <c r="M757" s="11"/>
      <c r="N757" s="11"/>
    </row>
    <row r="758" spans="1:14" ht="15.75" customHeight="1">
      <c r="A758" s="11"/>
      <c r="B758" s="11"/>
      <c r="J758" s="15"/>
      <c r="K758" s="11"/>
      <c r="L758" s="11"/>
      <c r="M758" s="11"/>
      <c r="N758" s="11"/>
    </row>
    <row r="759" spans="1:14" ht="15.75" customHeight="1">
      <c r="A759" s="11"/>
      <c r="B759" s="11"/>
      <c r="J759" s="15"/>
      <c r="K759" s="11"/>
      <c r="L759" s="11"/>
      <c r="M759" s="11"/>
      <c r="N759" s="11"/>
    </row>
    <row r="760" spans="1:14" ht="15.75" customHeight="1">
      <c r="A760" s="11"/>
      <c r="B760" s="11"/>
      <c r="J760" s="15"/>
      <c r="K760" s="11"/>
      <c r="L760" s="11"/>
      <c r="M760" s="11"/>
      <c r="N760" s="11"/>
    </row>
    <row r="761" spans="1:14" ht="15.75" customHeight="1">
      <c r="A761" s="11"/>
      <c r="B761" s="11"/>
      <c r="J761" s="15"/>
      <c r="K761" s="11"/>
      <c r="L761" s="11"/>
      <c r="M761" s="11"/>
      <c r="N761" s="11"/>
    </row>
    <row r="762" spans="1:14" ht="15.75" customHeight="1">
      <c r="A762" s="11"/>
      <c r="B762" s="11"/>
      <c r="J762" s="15"/>
      <c r="K762" s="11"/>
      <c r="L762" s="11"/>
      <c r="M762" s="11"/>
      <c r="N762" s="11"/>
    </row>
    <row r="763" spans="1:14" ht="15.75" customHeight="1">
      <c r="A763" s="11"/>
      <c r="B763" s="11"/>
      <c r="J763" s="15"/>
      <c r="K763" s="11"/>
      <c r="L763" s="11"/>
      <c r="M763" s="11"/>
      <c r="N763" s="11"/>
    </row>
    <row r="764" spans="1:14" ht="15.75" customHeight="1">
      <c r="A764" s="11"/>
      <c r="B764" s="11"/>
      <c r="J764" s="15"/>
      <c r="K764" s="11"/>
      <c r="L764" s="11"/>
      <c r="M764" s="11"/>
      <c r="N764" s="11"/>
    </row>
    <row r="765" spans="1:14" ht="15.75" customHeight="1">
      <c r="A765" s="11"/>
      <c r="B765" s="11"/>
      <c r="J765" s="15"/>
      <c r="K765" s="11"/>
      <c r="L765" s="11"/>
      <c r="M765" s="11"/>
      <c r="N765" s="11"/>
    </row>
    <row r="766" spans="1:14" ht="15.75" customHeight="1">
      <c r="A766" s="11"/>
      <c r="B766" s="11"/>
      <c r="J766" s="15"/>
      <c r="K766" s="11"/>
      <c r="L766" s="11"/>
      <c r="M766" s="11"/>
      <c r="N766" s="11"/>
    </row>
    <row r="767" spans="1:14" ht="15.75" customHeight="1">
      <c r="A767" s="11"/>
      <c r="B767" s="11"/>
      <c r="J767" s="15"/>
      <c r="K767" s="11"/>
      <c r="L767" s="11"/>
      <c r="M767" s="11"/>
      <c r="N767" s="11"/>
    </row>
    <row r="768" spans="1:14" ht="15.75" customHeight="1">
      <c r="A768" s="11"/>
      <c r="B768" s="11"/>
      <c r="J768" s="15"/>
      <c r="K768" s="11"/>
      <c r="L768" s="11"/>
      <c r="M768" s="11"/>
      <c r="N768" s="11"/>
    </row>
    <row r="769" spans="1:14" ht="15.75" customHeight="1">
      <c r="A769" s="11"/>
      <c r="B769" s="11"/>
      <c r="J769" s="15"/>
      <c r="K769" s="11"/>
      <c r="L769" s="11"/>
      <c r="M769" s="11"/>
      <c r="N769" s="11"/>
    </row>
    <row r="770" spans="1:14" ht="15.75" customHeight="1">
      <c r="A770" s="11"/>
      <c r="B770" s="11"/>
      <c r="J770" s="15"/>
      <c r="K770" s="11"/>
      <c r="L770" s="11"/>
      <c r="M770" s="11"/>
      <c r="N770" s="11"/>
    </row>
    <row r="771" spans="1:14" ht="15.75" customHeight="1">
      <c r="A771" s="11"/>
      <c r="B771" s="11"/>
      <c r="J771" s="15"/>
      <c r="K771" s="11"/>
      <c r="L771" s="11"/>
      <c r="M771" s="11"/>
      <c r="N771" s="11"/>
    </row>
    <row r="772" spans="1:14" ht="15.75" customHeight="1">
      <c r="A772" s="11"/>
      <c r="B772" s="11"/>
      <c r="J772" s="15"/>
      <c r="K772" s="11"/>
      <c r="L772" s="11"/>
      <c r="M772" s="11"/>
      <c r="N772" s="11"/>
    </row>
    <row r="773" spans="1:14" ht="15.75" customHeight="1">
      <c r="A773" s="11"/>
      <c r="B773" s="11"/>
      <c r="J773" s="15"/>
      <c r="K773" s="11"/>
      <c r="L773" s="11"/>
      <c r="M773" s="11"/>
      <c r="N773" s="11"/>
    </row>
    <row r="774" spans="1:14" ht="15.75" customHeight="1">
      <c r="A774" s="11"/>
      <c r="B774" s="11"/>
      <c r="J774" s="15"/>
      <c r="K774" s="11"/>
      <c r="L774" s="11"/>
      <c r="M774" s="11"/>
      <c r="N774" s="11"/>
    </row>
    <row r="775" spans="1:14" ht="15.75" customHeight="1">
      <c r="A775" s="11"/>
      <c r="B775" s="11"/>
      <c r="J775" s="15"/>
      <c r="K775" s="11"/>
      <c r="L775" s="11"/>
      <c r="M775" s="11"/>
      <c r="N775" s="11"/>
    </row>
    <row r="776" spans="1:14" ht="15.75" customHeight="1">
      <c r="A776" s="11"/>
      <c r="B776" s="11"/>
      <c r="J776" s="15"/>
      <c r="K776" s="11"/>
      <c r="L776" s="11"/>
      <c r="M776" s="11"/>
      <c r="N776" s="11"/>
    </row>
    <row r="777" spans="1:14" ht="15.75" customHeight="1">
      <c r="A777" s="11"/>
      <c r="B777" s="11"/>
      <c r="J777" s="15"/>
      <c r="K777" s="11"/>
      <c r="L777" s="11"/>
      <c r="M777" s="11"/>
      <c r="N777" s="11"/>
    </row>
    <row r="778" spans="1:14" ht="15.75" customHeight="1">
      <c r="A778" s="11"/>
      <c r="B778" s="11"/>
      <c r="J778" s="15"/>
      <c r="K778" s="11"/>
      <c r="L778" s="11"/>
      <c r="M778" s="11"/>
      <c r="N778" s="11"/>
    </row>
    <row r="779" spans="1:14" ht="15.75" customHeight="1">
      <c r="A779" s="11"/>
      <c r="B779" s="11"/>
      <c r="J779" s="15"/>
      <c r="K779" s="11"/>
      <c r="L779" s="11"/>
      <c r="M779" s="11"/>
      <c r="N779" s="11"/>
    </row>
    <row r="780" spans="1:14" ht="15.75" customHeight="1">
      <c r="A780" s="11"/>
      <c r="B780" s="11"/>
      <c r="J780" s="15"/>
      <c r="K780" s="11"/>
      <c r="L780" s="11"/>
      <c r="M780" s="11"/>
      <c r="N780" s="11"/>
    </row>
    <row r="781" spans="1:14" ht="15.75" customHeight="1">
      <c r="A781" s="11"/>
      <c r="B781" s="11"/>
      <c r="J781" s="15"/>
      <c r="K781" s="11"/>
      <c r="L781" s="11"/>
      <c r="M781" s="11"/>
      <c r="N781" s="11"/>
    </row>
    <row r="782" spans="1:14" ht="15.75" customHeight="1">
      <c r="A782" s="11"/>
      <c r="B782" s="11"/>
      <c r="J782" s="15"/>
      <c r="K782" s="11"/>
      <c r="L782" s="11"/>
      <c r="M782" s="11"/>
      <c r="N782" s="11"/>
    </row>
    <row r="783" spans="1:14" ht="15.75" customHeight="1">
      <c r="A783" s="11"/>
      <c r="B783" s="11"/>
      <c r="J783" s="15"/>
      <c r="K783" s="11"/>
      <c r="L783" s="11"/>
      <c r="M783" s="11"/>
      <c r="N783" s="11"/>
    </row>
    <row r="784" spans="1:14" ht="15.75" customHeight="1">
      <c r="A784" s="11"/>
      <c r="B784" s="11"/>
      <c r="J784" s="15"/>
      <c r="K784" s="11"/>
      <c r="L784" s="11"/>
      <c r="M784" s="11"/>
      <c r="N784" s="11"/>
    </row>
    <row r="785" spans="1:14" ht="15.75" customHeight="1">
      <c r="A785" s="11"/>
      <c r="B785" s="11"/>
      <c r="J785" s="15"/>
      <c r="K785" s="11"/>
      <c r="L785" s="11"/>
      <c r="M785" s="11"/>
      <c r="N785" s="11"/>
    </row>
    <row r="786" spans="1:14" ht="15.75" customHeight="1">
      <c r="A786" s="11"/>
      <c r="B786" s="11"/>
      <c r="J786" s="15"/>
      <c r="K786" s="11"/>
      <c r="L786" s="11"/>
      <c r="M786" s="11"/>
      <c r="N786" s="11"/>
    </row>
    <row r="787" spans="1:14" ht="15.75" customHeight="1">
      <c r="A787" s="11"/>
      <c r="B787" s="11"/>
      <c r="J787" s="15"/>
      <c r="K787" s="11"/>
      <c r="L787" s="11"/>
      <c r="M787" s="11"/>
      <c r="N787" s="11"/>
    </row>
    <row r="788" spans="1:14" ht="15.75" customHeight="1">
      <c r="A788" s="11"/>
      <c r="B788" s="11"/>
      <c r="J788" s="15"/>
      <c r="K788" s="11"/>
      <c r="L788" s="11"/>
      <c r="M788" s="11"/>
      <c r="N788" s="11"/>
    </row>
    <row r="789" spans="1:14" ht="15.75" customHeight="1">
      <c r="A789" s="11"/>
      <c r="B789" s="11"/>
      <c r="J789" s="15"/>
      <c r="K789" s="11"/>
      <c r="L789" s="11"/>
      <c r="M789" s="11"/>
      <c r="N789" s="11"/>
    </row>
    <row r="790" spans="1:14" ht="15.75" customHeight="1">
      <c r="A790" s="11"/>
      <c r="B790" s="11"/>
      <c r="J790" s="15"/>
      <c r="K790" s="11"/>
      <c r="L790" s="11"/>
      <c r="M790" s="11"/>
      <c r="N790" s="11"/>
    </row>
    <row r="791" spans="1:14" ht="15.75" customHeight="1">
      <c r="A791" s="11"/>
      <c r="B791" s="11"/>
      <c r="J791" s="15"/>
      <c r="K791" s="11"/>
      <c r="L791" s="11"/>
      <c r="M791" s="11"/>
      <c r="N791" s="11"/>
    </row>
    <row r="792" spans="1:14" ht="15.75" customHeight="1">
      <c r="A792" s="11"/>
      <c r="B792" s="11"/>
      <c r="J792" s="15"/>
      <c r="K792" s="11"/>
      <c r="L792" s="11"/>
      <c r="M792" s="11"/>
      <c r="N792" s="11"/>
    </row>
    <row r="793" spans="1:14" ht="15.75" customHeight="1">
      <c r="A793" s="11"/>
      <c r="B793" s="11"/>
      <c r="J793" s="15"/>
      <c r="K793" s="11"/>
      <c r="L793" s="11"/>
      <c r="M793" s="11"/>
      <c r="N793" s="11"/>
    </row>
    <row r="794" spans="1:14" ht="15.75" customHeight="1">
      <c r="A794" s="11"/>
      <c r="B794" s="11"/>
      <c r="J794" s="15"/>
      <c r="K794" s="11"/>
      <c r="L794" s="11"/>
      <c r="M794" s="11"/>
      <c r="N794" s="11"/>
    </row>
    <row r="795" spans="1:14" ht="15.75" customHeight="1">
      <c r="A795" s="11"/>
      <c r="B795" s="11"/>
      <c r="J795" s="15"/>
      <c r="K795" s="11"/>
      <c r="L795" s="11"/>
      <c r="M795" s="11"/>
      <c r="N795" s="11"/>
    </row>
    <row r="796" spans="1:14" ht="15.75" customHeight="1">
      <c r="A796" s="11"/>
      <c r="B796" s="11"/>
      <c r="J796" s="15"/>
      <c r="K796" s="11"/>
      <c r="L796" s="11"/>
      <c r="M796" s="11"/>
      <c r="N796" s="11"/>
    </row>
    <row r="797" spans="1:14" ht="15.75" customHeight="1">
      <c r="A797" s="11"/>
      <c r="B797" s="11"/>
      <c r="J797" s="15"/>
      <c r="K797" s="11"/>
      <c r="L797" s="11"/>
      <c r="M797" s="11"/>
      <c r="N797" s="11"/>
    </row>
    <row r="798" spans="1:14" ht="15.75" customHeight="1">
      <c r="A798" s="11"/>
      <c r="B798" s="11"/>
      <c r="J798" s="15"/>
      <c r="K798" s="11"/>
      <c r="L798" s="11"/>
      <c r="M798" s="11"/>
      <c r="N798" s="11"/>
    </row>
    <row r="799" spans="1:14" ht="15.75" customHeight="1">
      <c r="A799" s="11"/>
      <c r="B799" s="11"/>
      <c r="J799" s="15"/>
      <c r="K799" s="11"/>
      <c r="L799" s="11"/>
      <c r="M799" s="11"/>
      <c r="N799" s="11"/>
    </row>
    <row r="800" spans="1:14" ht="15.75" customHeight="1">
      <c r="A800" s="11"/>
      <c r="B800" s="11"/>
      <c r="J800" s="15"/>
      <c r="K800" s="11"/>
      <c r="L800" s="11"/>
      <c r="M800" s="11"/>
      <c r="N800" s="11"/>
    </row>
    <row r="801" spans="1:14" ht="15.75" customHeight="1">
      <c r="A801" s="11"/>
      <c r="B801" s="11"/>
      <c r="J801" s="15"/>
      <c r="K801" s="11"/>
      <c r="L801" s="11"/>
      <c r="M801" s="11"/>
      <c r="N801" s="11"/>
    </row>
    <row r="802" spans="1:14" ht="15.75" customHeight="1">
      <c r="A802" s="11"/>
      <c r="B802" s="11"/>
      <c r="J802" s="15"/>
      <c r="K802" s="11"/>
      <c r="L802" s="11"/>
      <c r="M802" s="11"/>
      <c r="N802" s="11"/>
    </row>
    <row r="803" spans="1:14" ht="15.75" customHeight="1">
      <c r="A803" s="11"/>
      <c r="B803" s="11"/>
      <c r="J803" s="15"/>
      <c r="K803" s="11"/>
      <c r="L803" s="11"/>
      <c r="M803" s="11"/>
      <c r="N803" s="11"/>
    </row>
    <row r="804" spans="1:14" ht="15.75" customHeight="1">
      <c r="A804" s="11"/>
      <c r="B804" s="11"/>
      <c r="J804" s="15"/>
      <c r="K804" s="11"/>
      <c r="L804" s="11"/>
      <c r="M804" s="11"/>
      <c r="N804" s="11"/>
    </row>
    <row r="805" spans="1:14" ht="15.75" customHeight="1">
      <c r="A805" s="11"/>
      <c r="B805" s="11"/>
      <c r="J805" s="15"/>
      <c r="K805" s="11"/>
      <c r="L805" s="11"/>
      <c r="M805" s="11"/>
      <c r="N805" s="11"/>
    </row>
    <row r="806" spans="1:14" ht="15.75" customHeight="1">
      <c r="A806" s="11"/>
      <c r="B806" s="11"/>
      <c r="J806" s="15"/>
      <c r="K806" s="11"/>
      <c r="L806" s="11"/>
      <c r="M806" s="11"/>
      <c r="N806" s="11"/>
    </row>
    <row r="807" spans="1:14" ht="15.75" customHeight="1">
      <c r="A807" s="11"/>
      <c r="B807" s="11"/>
      <c r="J807" s="15"/>
      <c r="K807" s="11"/>
      <c r="L807" s="11"/>
      <c r="M807" s="11"/>
      <c r="N807" s="11"/>
    </row>
    <row r="808" spans="1:14" ht="15.75" customHeight="1">
      <c r="A808" s="11"/>
      <c r="B808" s="11"/>
      <c r="J808" s="15"/>
      <c r="K808" s="11"/>
      <c r="L808" s="11"/>
      <c r="M808" s="11"/>
      <c r="N808" s="11"/>
    </row>
    <row r="809" spans="1:14" ht="15.75" customHeight="1">
      <c r="A809" s="11"/>
      <c r="B809" s="11"/>
      <c r="J809" s="15"/>
      <c r="K809" s="11"/>
      <c r="L809" s="11"/>
      <c r="M809" s="11"/>
      <c r="N809" s="11"/>
    </row>
    <row r="810" spans="1:14" ht="15.75" customHeight="1">
      <c r="A810" s="11"/>
      <c r="B810" s="11"/>
      <c r="J810" s="15"/>
      <c r="K810" s="11"/>
      <c r="L810" s="11"/>
      <c r="M810" s="11"/>
      <c r="N810" s="11"/>
    </row>
    <row r="811" spans="1:14" ht="15.75" customHeight="1">
      <c r="A811" s="11"/>
      <c r="B811" s="11"/>
      <c r="J811" s="15"/>
      <c r="K811" s="11"/>
      <c r="L811" s="11"/>
      <c r="M811" s="11"/>
      <c r="N811" s="11"/>
    </row>
    <row r="812" spans="1:14" ht="15.75" customHeight="1">
      <c r="A812" s="11"/>
      <c r="B812" s="11"/>
      <c r="J812" s="15"/>
      <c r="K812" s="11"/>
      <c r="L812" s="11"/>
      <c r="M812" s="11"/>
      <c r="N812" s="11"/>
    </row>
    <row r="813" spans="1:14" ht="15.75" customHeight="1">
      <c r="A813" s="11"/>
      <c r="B813" s="11"/>
      <c r="J813" s="15"/>
      <c r="K813" s="11"/>
      <c r="L813" s="11"/>
      <c r="M813" s="11"/>
      <c r="N813" s="11"/>
    </row>
    <row r="814" spans="1:14" ht="15.75" customHeight="1">
      <c r="A814" s="11"/>
      <c r="B814" s="11"/>
      <c r="J814" s="15"/>
      <c r="K814" s="11"/>
      <c r="L814" s="11"/>
      <c r="M814" s="11"/>
      <c r="N814" s="11"/>
    </row>
    <row r="815" spans="1:14" ht="15.75" customHeight="1">
      <c r="A815" s="11"/>
      <c r="B815" s="11"/>
      <c r="J815" s="15"/>
      <c r="K815" s="11"/>
      <c r="L815" s="11"/>
      <c r="M815" s="11"/>
      <c r="N815" s="11"/>
    </row>
    <row r="816" spans="1:14" ht="15.75" customHeight="1">
      <c r="A816" s="11"/>
      <c r="B816" s="11"/>
      <c r="J816" s="15"/>
      <c r="K816" s="11"/>
      <c r="L816" s="11"/>
      <c r="M816" s="11"/>
      <c r="N816" s="11"/>
    </row>
    <row r="817" spans="1:14" ht="15.75" customHeight="1">
      <c r="A817" s="11"/>
      <c r="B817" s="11"/>
      <c r="J817" s="15"/>
      <c r="K817" s="11"/>
      <c r="L817" s="11"/>
      <c r="M817" s="11"/>
      <c r="N817" s="11"/>
    </row>
    <row r="818" spans="1:14" ht="15.75" customHeight="1">
      <c r="A818" s="11"/>
      <c r="B818" s="11"/>
      <c r="J818" s="15"/>
      <c r="K818" s="11"/>
      <c r="L818" s="11"/>
      <c r="M818" s="11"/>
      <c r="N818" s="11"/>
    </row>
    <row r="819" spans="1:14" ht="15.75" customHeight="1">
      <c r="A819" s="11"/>
      <c r="B819" s="11"/>
      <c r="J819" s="15"/>
      <c r="K819" s="11"/>
      <c r="L819" s="11"/>
      <c r="M819" s="11"/>
      <c r="N819" s="11"/>
    </row>
    <row r="820" spans="1:14" ht="15.75" customHeight="1">
      <c r="A820" s="11"/>
      <c r="B820" s="11"/>
      <c r="J820" s="15"/>
      <c r="K820" s="11"/>
      <c r="L820" s="11"/>
      <c r="M820" s="11"/>
      <c r="N820" s="11"/>
    </row>
    <row r="821" spans="1:14" ht="15.75" customHeight="1">
      <c r="A821" s="11"/>
      <c r="B821" s="11"/>
      <c r="J821" s="15"/>
      <c r="K821" s="11"/>
      <c r="L821" s="11"/>
      <c r="M821" s="11"/>
      <c r="N821" s="11"/>
    </row>
    <row r="822" spans="1:14" ht="15.75" customHeight="1">
      <c r="A822" s="11"/>
      <c r="B822" s="11"/>
      <c r="J822" s="15"/>
      <c r="K822" s="11"/>
      <c r="L822" s="11"/>
      <c r="M822" s="11"/>
      <c r="N822" s="11"/>
    </row>
    <row r="823" spans="1:14" ht="15.75" customHeight="1">
      <c r="A823" s="11"/>
      <c r="B823" s="11"/>
      <c r="J823" s="15"/>
      <c r="K823" s="11"/>
      <c r="L823" s="11"/>
      <c r="M823" s="11"/>
      <c r="N823" s="11"/>
    </row>
    <row r="824" spans="1:14" ht="15.75" customHeight="1">
      <c r="A824" s="11"/>
      <c r="B824" s="11"/>
      <c r="J824" s="15"/>
      <c r="K824" s="11"/>
      <c r="L824" s="11"/>
      <c r="M824" s="11"/>
      <c r="N824" s="11"/>
    </row>
    <row r="825" spans="1:14" ht="15.75" customHeight="1">
      <c r="A825" s="11"/>
      <c r="B825" s="11"/>
      <c r="J825" s="15"/>
      <c r="K825" s="11"/>
      <c r="L825" s="11"/>
      <c r="M825" s="11"/>
      <c r="N825" s="11"/>
    </row>
    <row r="826" spans="1:14" ht="15.75" customHeight="1">
      <c r="A826" s="11"/>
      <c r="B826" s="11"/>
      <c r="J826" s="15"/>
      <c r="K826" s="11"/>
      <c r="L826" s="11"/>
      <c r="M826" s="11"/>
      <c r="N826" s="11"/>
    </row>
    <row r="827" spans="1:14" ht="15.75" customHeight="1">
      <c r="A827" s="11"/>
      <c r="B827" s="11"/>
      <c r="J827" s="15"/>
      <c r="K827" s="11"/>
      <c r="L827" s="11"/>
      <c r="M827" s="11"/>
      <c r="N827" s="11"/>
    </row>
    <row r="828" spans="1:14" ht="15.75" customHeight="1">
      <c r="A828" s="11"/>
      <c r="B828" s="11"/>
      <c r="J828" s="15"/>
      <c r="K828" s="11"/>
      <c r="L828" s="11"/>
      <c r="M828" s="11"/>
      <c r="N828" s="11"/>
    </row>
    <row r="829" spans="1:14" ht="15.75" customHeight="1">
      <c r="A829" s="11"/>
      <c r="B829" s="11"/>
      <c r="J829" s="15"/>
      <c r="K829" s="11"/>
      <c r="L829" s="11"/>
      <c r="M829" s="11"/>
      <c r="N829" s="11"/>
    </row>
    <row r="830" spans="1:14" ht="15.75" customHeight="1">
      <c r="A830" s="11"/>
      <c r="B830" s="11"/>
      <c r="J830" s="15"/>
      <c r="K830" s="11"/>
      <c r="L830" s="11"/>
      <c r="M830" s="11"/>
      <c r="N830" s="11"/>
    </row>
    <row r="831" spans="1:14" ht="15.75" customHeight="1">
      <c r="A831" s="11"/>
      <c r="B831" s="11"/>
      <c r="J831" s="15"/>
      <c r="K831" s="11"/>
      <c r="L831" s="11"/>
      <c r="M831" s="11"/>
      <c r="N831" s="11"/>
    </row>
    <row r="832" spans="1:14" ht="15.75" customHeight="1">
      <c r="A832" s="11"/>
      <c r="B832" s="11"/>
      <c r="J832" s="15"/>
      <c r="K832" s="11"/>
      <c r="L832" s="11"/>
      <c r="M832" s="11"/>
      <c r="N832" s="11"/>
    </row>
    <row r="833" spans="1:14" ht="15.75" customHeight="1">
      <c r="A833" s="11"/>
      <c r="B833" s="11"/>
      <c r="J833" s="15"/>
      <c r="K833" s="11"/>
      <c r="L833" s="11"/>
      <c r="M833" s="11"/>
      <c r="N833" s="11"/>
    </row>
    <row r="834" spans="1:14" ht="15.75" customHeight="1">
      <c r="A834" s="11"/>
      <c r="B834" s="11"/>
      <c r="J834" s="15"/>
      <c r="K834" s="11"/>
      <c r="L834" s="11"/>
      <c r="M834" s="11"/>
      <c r="N834" s="11"/>
    </row>
    <row r="835" spans="1:14" ht="15.75" customHeight="1">
      <c r="A835" s="11"/>
      <c r="B835" s="11"/>
      <c r="J835" s="15"/>
      <c r="K835" s="11"/>
      <c r="L835" s="11"/>
      <c r="M835" s="11"/>
      <c r="N835" s="11"/>
    </row>
    <row r="836" spans="1:14" ht="15.75" customHeight="1">
      <c r="A836" s="11"/>
      <c r="B836" s="11"/>
      <c r="J836" s="15"/>
      <c r="K836" s="11"/>
      <c r="L836" s="11"/>
      <c r="M836" s="11"/>
      <c r="N836" s="11"/>
    </row>
    <row r="837" spans="1:14" ht="15.75" customHeight="1">
      <c r="A837" s="11"/>
      <c r="B837" s="11"/>
      <c r="J837" s="15"/>
      <c r="K837" s="11"/>
      <c r="L837" s="11"/>
      <c r="M837" s="11"/>
      <c r="N837" s="11"/>
    </row>
    <row r="838" spans="1:14" ht="15.75" customHeight="1">
      <c r="A838" s="11"/>
      <c r="B838" s="11"/>
      <c r="J838" s="15"/>
      <c r="K838" s="11"/>
      <c r="L838" s="11"/>
      <c r="M838" s="11"/>
      <c r="N838" s="11"/>
    </row>
    <row r="839" spans="1:14" ht="15.75" customHeight="1">
      <c r="A839" s="11"/>
      <c r="B839" s="11"/>
      <c r="J839" s="15"/>
      <c r="K839" s="11"/>
      <c r="L839" s="11"/>
      <c r="M839" s="11"/>
      <c r="N839" s="11"/>
    </row>
    <row r="840" spans="1:14" ht="15.75" customHeight="1">
      <c r="A840" s="11"/>
      <c r="B840" s="11"/>
      <c r="J840" s="15"/>
      <c r="K840" s="11"/>
      <c r="L840" s="11"/>
      <c r="M840" s="11"/>
      <c r="N840" s="11"/>
    </row>
    <row r="841" spans="1:14" ht="15.75" customHeight="1">
      <c r="A841" s="11"/>
      <c r="B841" s="11"/>
      <c r="J841" s="15"/>
      <c r="K841" s="11"/>
      <c r="L841" s="11"/>
      <c r="M841" s="11"/>
      <c r="N841" s="11"/>
    </row>
    <row r="842" spans="1:14" ht="15.75" customHeight="1">
      <c r="A842" s="11"/>
      <c r="B842" s="11"/>
      <c r="J842" s="15"/>
      <c r="K842" s="11"/>
      <c r="L842" s="11"/>
      <c r="M842" s="11"/>
      <c r="N842" s="11"/>
    </row>
    <row r="843" spans="1:14" ht="15.75" customHeight="1">
      <c r="A843" s="11"/>
      <c r="B843" s="11"/>
      <c r="J843" s="15"/>
      <c r="K843" s="11"/>
      <c r="L843" s="11"/>
      <c r="M843" s="11"/>
      <c r="N843" s="11"/>
    </row>
    <row r="844" spans="1:14" ht="15.75" customHeight="1">
      <c r="A844" s="11"/>
      <c r="B844" s="11"/>
      <c r="J844" s="15"/>
      <c r="K844" s="11"/>
      <c r="L844" s="11"/>
      <c r="M844" s="11"/>
      <c r="N844" s="11"/>
    </row>
    <row r="845" spans="1:14" ht="15.75" customHeight="1">
      <c r="A845" s="11"/>
      <c r="B845" s="11"/>
      <c r="J845" s="15"/>
      <c r="K845" s="11"/>
      <c r="L845" s="11"/>
      <c r="M845" s="11"/>
      <c r="N845" s="11"/>
    </row>
    <row r="846" spans="1:14" ht="15.75" customHeight="1">
      <c r="A846" s="11"/>
      <c r="B846" s="11"/>
      <c r="J846" s="15"/>
      <c r="K846" s="11"/>
      <c r="L846" s="11"/>
      <c r="M846" s="11"/>
      <c r="N846" s="11"/>
    </row>
    <row r="847" spans="1:14" ht="15.75" customHeight="1">
      <c r="A847" s="11"/>
      <c r="B847" s="11"/>
      <c r="J847" s="15"/>
      <c r="K847" s="11"/>
      <c r="L847" s="11"/>
      <c r="M847" s="11"/>
      <c r="N847" s="11"/>
    </row>
    <row r="848" spans="1:14" ht="15.75" customHeight="1">
      <c r="A848" s="11"/>
      <c r="B848" s="11"/>
      <c r="J848" s="15"/>
      <c r="K848" s="11"/>
      <c r="L848" s="11"/>
      <c r="M848" s="11"/>
      <c r="N848" s="11"/>
    </row>
    <row r="849" spans="1:14" ht="15.75" customHeight="1">
      <c r="A849" s="11"/>
      <c r="B849" s="11"/>
      <c r="J849" s="15"/>
      <c r="K849" s="11"/>
      <c r="L849" s="11"/>
      <c r="M849" s="11"/>
      <c r="N849" s="11"/>
    </row>
    <row r="850" spans="1:14" ht="15.75" customHeight="1">
      <c r="A850" s="11"/>
      <c r="B850" s="11"/>
      <c r="J850" s="15"/>
      <c r="K850" s="11"/>
      <c r="L850" s="11"/>
      <c r="M850" s="11"/>
      <c r="N850" s="11"/>
    </row>
    <row r="851" spans="1:14" ht="15.75" customHeight="1">
      <c r="A851" s="11"/>
      <c r="B851" s="11"/>
      <c r="J851" s="15"/>
      <c r="K851" s="11"/>
      <c r="L851" s="11"/>
      <c r="M851" s="11"/>
      <c r="N851" s="11"/>
    </row>
    <row r="852" spans="1:14" ht="15.75" customHeight="1">
      <c r="A852" s="11"/>
      <c r="B852" s="11"/>
      <c r="J852" s="15"/>
      <c r="K852" s="11"/>
      <c r="L852" s="11"/>
      <c r="M852" s="11"/>
      <c r="N852" s="11"/>
    </row>
    <row r="853" spans="1:14" ht="15.75" customHeight="1">
      <c r="A853" s="11"/>
      <c r="B853" s="11"/>
      <c r="J853" s="15"/>
      <c r="K853" s="11"/>
      <c r="L853" s="11"/>
      <c r="M853" s="11"/>
      <c r="N853" s="11"/>
    </row>
    <row r="854" spans="1:14" ht="15.75" customHeight="1">
      <c r="A854" s="11"/>
      <c r="B854" s="11"/>
      <c r="J854" s="15"/>
      <c r="K854" s="11"/>
      <c r="L854" s="11"/>
      <c r="M854" s="11"/>
      <c r="N854" s="11"/>
    </row>
    <row r="855" spans="1:14" ht="15.75" customHeight="1">
      <c r="A855" s="11"/>
      <c r="B855" s="11"/>
      <c r="J855" s="15"/>
      <c r="K855" s="11"/>
      <c r="L855" s="11"/>
      <c r="M855" s="11"/>
      <c r="N855" s="11"/>
    </row>
    <row r="856" spans="1:14" ht="15.75" customHeight="1">
      <c r="A856" s="11"/>
      <c r="B856" s="11"/>
      <c r="J856" s="15"/>
      <c r="K856" s="11"/>
      <c r="L856" s="11"/>
      <c r="M856" s="11"/>
      <c r="N856" s="11"/>
    </row>
    <row r="857" spans="1:14" ht="15.75" customHeight="1">
      <c r="A857" s="11"/>
      <c r="B857" s="11"/>
      <c r="J857" s="15"/>
      <c r="K857" s="11"/>
      <c r="L857" s="11"/>
      <c r="M857" s="11"/>
      <c r="N857" s="11"/>
    </row>
    <row r="858" spans="1:14" ht="15.75" customHeight="1">
      <c r="A858" s="11"/>
      <c r="B858" s="11"/>
      <c r="J858" s="15"/>
      <c r="K858" s="11"/>
      <c r="L858" s="11"/>
      <c r="M858" s="11"/>
      <c r="N858" s="11"/>
    </row>
    <row r="859" spans="1:14" ht="15.75" customHeight="1">
      <c r="A859" s="11"/>
      <c r="B859" s="11"/>
      <c r="J859" s="15"/>
      <c r="K859" s="11"/>
      <c r="L859" s="11"/>
      <c r="M859" s="11"/>
      <c r="N859" s="11"/>
    </row>
    <row r="860" spans="1:14" ht="15.75" customHeight="1">
      <c r="A860" s="11"/>
      <c r="B860" s="11"/>
      <c r="J860" s="15"/>
      <c r="K860" s="11"/>
      <c r="L860" s="11"/>
      <c r="M860" s="11"/>
      <c r="N860" s="11"/>
    </row>
    <row r="861" spans="1:14" ht="15.75" customHeight="1">
      <c r="A861" s="11"/>
      <c r="B861" s="11"/>
      <c r="J861" s="15"/>
      <c r="K861" s="11"/>
      <c r="L861" s="11"/>
      <c r="M861" s="11"/>
      <c r="N861" s="11"/>
    </row>
    <row r="862" spans="1:14" ht="15.75" customHeight="1">
      <c r="A862" s="11"/>
      <c r="B862" s="11"/>
      <c r="J862" s="15"/>
      <c r="K862" s="11"/>
      <c r="L862" s="11"/>
      <c r="M862" s="11"/>
      <c r="N862" s="11"/>
    </row>
    <row r="863" spans="1:14" ht="15.75" customHeight="1">
      <c r="A863" s="11"/>
      <c r="B863" s="11"/>
      <c r="J863" s="15"/>
      <c r="K863" s="11"/>
      <c r="L863" s="11"/>
      <c r="M863" s="11"/>
      <c r="N863" s="11"/>
    </row>
    <row r="864" spans="1:14" ht="15.75" customHeight="1">
      <c r="A864" s="11"/>
      <c r="B864" s="11"/>
      <c r="J864" s="15"/>
      <c r="K864" s="11"/>
      <c r="L864" s="11"/>
      <c r="M864" s="11"/>
      <c r="N864" s="11"/>
    </row>
    <row r="865" spans="1:14" ht="15.75" customHeight="1">
      <c r="A865" s="11"/>
      <c r="B865" s="11"/>
      <c r="J865" s="15"/>
      <c r="K865" s="11"/>
      <c r="L865" s="11"/>
      <c r="M865" s="11"/>
      <c r="N865" s="11"/>
    </row>
    <row r="866" spans="1:14" ht="15.75" customHeight="1">
      <c r="A866" s="11"/>
      <c r="B866" s="11"/>
      <c r="J866" s="15"/>
      <c r="K866" s="11"/>
      <c r="L866" s="11"/>
      <c r="M866" s="11"/>
      <c r="N866" s="11"/>
    </row>
    <row r="867" spans="1:14" ht="15.75" customHeight="1">
      <c r="A867" s="11"/>
      <c r="B867" s="11"/>
      <c r="J867" s="15"/>
      <c r="K867" s="11"/>
      <c r="L867" s="11"/>
      <c r="M867" s="11"/>
      <c r="N867" s="11"/>
    </row>
    <row r="868" spans="1:14" ht="15.75" customHeight="1">
      <c r="A868" s="11"/>
      <c r="B868" s="11"/>
      <c r="J868" s="15"/>
      <c r="K868" s="11"/>
      <c r="L868" s="11"/>
      <c r="M868" s="11"/>
      <c r="N868" s="11"/>
    </row>
    <row r="869" spans="1:14" ht="15.75" customHeight="1">
      <c r="A869" s="11"/>
      <c r="B869" s="11"/>
      <c r="J869" s="15"/>
      <c r="K869" s="11"/>
      <c r="L869" s="11"/>
      <c r="M869" s="11"/>
      <c r="N869" s="11"/>
    </row>
    <row r="870" spans="1:14" ht="15.75" customHeight="1">
      <c r="A870" s="11"/>
      <c r="B870" s="11"/>
      <c r="J870" s="15"/>
      <c r="K870" s="11"/>
      <c r="L870" s="11"/>
      <c r="M870" s="11"/>
      <c r="N870" s="11"/>
    </row>
    <row r="871" spans="1:14" ht="15.75" customHeight="1">
      <c r="A871" s="11"/>
      <c r="B871" s="11"/>
      <c r="J871" s="15"/>
      <c r="K871" s="11"/>
      <c r="L871" s="11"/>
      <c r="M871" s="11"/>
      <c r="N871" s="11"/>
    </row>
    <row r="872" spans="1:14" ht="15.75" customHeight="1">
      <c r="A872" s="11"/>
      <c r="B872" s="11"/>
      <c r="J872" s="15"/>
      <c r="K872" s="11"/>
      <c r="L872" s="11"/>
      <c r="M872" s="11"/>
      <c r="N872" s="11"/>
    </row>
    <row r="873" spans="1:14" ht="15.75" customHeight="1">
      <c r="A873" s="11"/>
      <c r="B873" s="11"/>
      <c r="J873" s="15"/>
      <c r="K873" s="11"/>
      <c r="L873" s="11"/>
      <c r="M873" s="11"/>
      <c r="N873" s="11"/>
    </row>
    <row r="874" spans="1:14" ht="15.75" customHeight="1">
      <c r="A874" s="11"/>
      <c r="B874" s="11"/>
      <c r="J874" s="15"/>
      <c r="K874" s="11"/>
      <c r="L874" s="11"/>
      <c r="M874" s="11"/>
      <c r="N874" s="11"/>
    </row>
    <row r="875" spans="1:14" ht="15.75" customHeight="1">
      <c r="A875" s="11"/>
      <c r="B875" s="11"/>
      <c r="J875" s="15"/>
      <c r="K875" s="11"/>
      <c r="L875" s="11"/>
      <c r="M875" s="11"/>
      <c r="N875" s="11"/>
    </row>
    <row r="876" spans="1:14" ht="15.75" customHeight="1">
      <c r="A876" s="11"/>
      <c r="B876" s="11"/>
      <c r="J876" s="15"/>
      <c r="K876" s="11"/>
      <c r="L876" s="11"/>
      <c r="M876" s="11"/>
      <c r="N876" s="11"/>
    </row>
    <row r="877" spans="1:14" ht="15.75" customHeight="1">
      <c r="A877" s="11"/>
      <c r="B877" s="11"/>
      <c r="J877" s="15"/>
      <c r="K877" s="11"/>
      <c r="L877" s="11"/>
      <c r="M877" s="11"/>
      <c r="N877" s="11"/>
    </row>
    <row r="878" spans="1:14" ht="15.75" customHeight="1">
      <c r="A878" s="11"/>
      <c r="B878" s="11"/>
      <c r="J878" s="15"/>
      <c r="K878" s="11"/>
      <c r="L878" s="11"/>
      <c r="M878" s="11"/>
      <c r="N878" s="11"/>
    </row>
    <row r="879" spans="1:14" ht="15.75" customHeight="1">
      <c r="A879" s="11"/>
      <c r="B879" s="11"/>
      <c r="J879" s="15"/>
      <c r="K879" s="11"/>
      <c r="L879" s="11"/>
      <c r="M879" s="11"/>
      <c r="N879" s="11"/>
    </row>
    <row r="880" spans="1:14" ht="15.75" customHeight="1">
      <c r="A880" s="11"/>
      <c r="B880" s="11"/>
      <c r="J880" s="15"/>
      <c r="K880" s="11"/>
      <c r="L880" s="11"/>
      <c r="M880" s="11"/>
      <c r="N880" s="11"/>
    </row>
    <row r="881" spans="1:14" ht="15.75" customHeight="1">
      <c r="A881" s="11"/>
      <c r="B881" s="11"/>
      <c r="J881" s="15"/>
      <c r="K881" s="11"/>
      <c r="L881" s="11"/>
      <c r="M881" s="11"/>
      <c r="N881" s="11"/>
    </row>
    <row r="882" spans="1:14" ht="15.75" customHeight="1">
      <c r="A882" s="11"/>
      <c r="B882" s="11"/>
      <c r="J882" s="15"/>
      <c r="K882" s="11"/>
      <c r="L882" s="11"/>
      <c r="M882" s="11"/>
      <c r="N882" s="11"/>
    </row>
    <row r="883" spans="1:14" ht="15.75" customHeight="1">
      <c r="A883" s="11"/>
      <c r="B883" s="11"/>
      <c r="J883" s="15"/>
      <c r="K883" s="11"/>
      <c r="L883" s="11"/>
      <c r="M883" s="11"/>
      <c r="N883" s="11"/>
    </row>
    <row r="884" spans="1:14" ht="15.75" customHeight="1">
      <c r="A884" s="11"/>
      <c r="B884" s="11"/>
      <c r="J884" s="15"/>
      <c r="K884" s="11"/>
      <c r="L884" s="11"/>
      <c r="M884" s="11"/>
      <c r="N884" s="11"/>
    </row>
    <row r="885" spans="1:14" ht="15.75" customHeight="1">
      <c r="A885" s="11"/>
      <c r="B885" s="11"/>
      <c r="J885" s="15"/>
      <c r="K885" s="11"/>
      <c r="L885" s="11"/>
      <c r="M885" s="11"/>
      <c r="N885" s="11"/>
    </row>
    <row r="886" spans="1:14" ht="15.75" customHeight="1">
      <c r="A886" s="11"/>
      <c r="B886" s="11"/>
      <c r="J886" s="15"/>
      <c r="K886" s="11"/>
      <c r="L886" s="11"/>
      <c r="M886" s="11"/>
      <c r="N886" s="11"/>
    </row>
    <row r="887" spans="1:14" ht="15.75" customHeight="1">
      <c r="A887" s="11"/>
      <c r="B887" s="11"/>
      <c r="J887" s="15"/>
      <c r="K887" s="11"/>
      <c r="L887" s="11"/>
      <c r="M887" s="11"/>
      <c r="N887" s="11"/>
    </row>
    <row r="888" spans="1:14" ht="15.75" customHeight="1">
      <c r="A888" s="11"/>
      <c r="B888" s="11"/>
      <c r="J888" s="15"/>
      <c r="K888" s="11"/>
      <c r="L888" s="11"/>
      <c r="M888" s="11"/>
      <c r="N888" s="11"/>
    </row>
    <row r="889" spans="1:14" ht="15.75" customHeight="1">
      <c r="A889" s="11"/>
      <c r="B889" s="11"/>
      <c r="J889" s="15"/>
      <c r="K889" s="11"/>
      <c r="L889" s="11"/>
      <c r="M889" s="11"/>
      <c r="N889" s="11"/>
    </row>
    <row r="890" spans="1:14" ht="15.75" customHeight="1">
      <c r="A890" s="11"/>
      <c r="B890" s="11"/>
      <c r="J890" s="15"/>
      <c r="K890" s="11"/>
      <c r="L890" s="11"/>
      <c r="M890" s="11"/>
      <c r="N890" s="11"/>
    </row>
    <row r="891" spans="1:14" ht="15.75" customHeight="1">
      <c r="A891" s="11"/>
      <c r="B891" s="11"/>
      <c r="J891" s="15"/>
      <c r="K891" s="11"/>
      <c r="L891" s="11"/>
      <c r="M891" s="11"/>
      <c r="N891" s="11"/>
    </row>
    <row r="892" spans="1:14" ht="15.75" customHeight="1">
      <c r="A892" s="11"/>
      <c r="B892" s="11"/>
      <c r="J892" s="15"/>
      <c r="K892" s="11"/>
      <c r="L892" s="11"/>
      <c r="M892" s="11"/>
      <c r="N892" s="11"/>
    </row>
    <row r="893" spans="1:14" ht="15.75" customHeight="1">
      <c r="A893" s="11"/>
      <c r="B893" s="11"/>
      <c r="J893" s="15"/>
      <c r="K893" s="11"/>
      <c r="L893" s="11"/>
      <c r="M893" s="11"/>
      <c r="N893" s="11"/>
    </row>
    <row r="894" spans="1:14" ht="15.75" customHeight="1">
      <c r="A894" s="11"/>
      <c r="B894" s="11"/>
      <c r="J894" s="15"/>
      <c r="K894" s="11"/>
      <c r="L894" s="11"/>
      <c r="M894" s="11"/>
      <c r="N894" s="11"/>
    </row>
    <row r="895" spans="1:14" ht="15.75" customHeight="1">
      <c r="A895" s="11"/>
      <c r="B895" s="11"/>
      <c r="J895" s="15"/>
      <c r="K895" s="11"/>
      <c r="L895" s="11"/>
      <c r="M895" s="11"/>
      <c r="N895" s="11"/>
    </row>
    <row r="896" spans="1:14" ht="15.75" customHeight="1">
      <c r="A896" s="11"/>
      <c r="B896" s="11"/>
      <c r="J896" s="15"/>
      <c r="K896" s="11"/>
      <c r="L896" s="11"/>
      <c r="M896" s="11"/>
      <c r="N896" s="11"/>
    </row>
    <row r="897" spans="1:14" ht="15.75" customHeight="1">
      <c r="A897" s="11"/>
      <c r="B897" s="11"/>
      <c r="J897" s="15"/>
      <c r="K897" s="11"/>
      <c r="L897" s="11"/>
      <c r="M897" s="11"/>
      <c r="N897" s="11"/>
    </row>
    <row r="898" spans="1:14" ht="15.75" customHeight="1">
      <c r="A898" s="11"/>
      <c r="B898" s="11"/>
      <c r="J898" s="15"/>
      <c r="K898" s="11"/>
      <c r="L898" s="11"/>
      <c r="M898" s="11"/>
      <c r="N898" s="11"/>
    </row>
    <row r="899" spans="1:14" ht="15.75" customHeight="1">
      <c r="A899" s="11"/>
      <c r="B899" s="11"/>
      <c r="J899" s="15"/>
      <c r="K899" s="11"/>
      <c r="L899" s="11"/>
      <c r="M899" s="11"/>
      <c r="N899" s="11"/>
    </row>
    <row r="900" spans="1:14" ht="15.75" customHeight="1">
      <c r="A900" s="11"/>
      <c r="B900" s="11"/>
      <c r="J900" s="15"/>
      <c r="K900" s="11"/>
      <c r="L900" s="11"/>
      <c r="M900" s="11"/>
      <c r="N900" s="11"/>
    </row>
    <row r="901" spans="1:14" ht="15.75" customHeight="1">
      <c r="A901" s="11"/>
      <c r="B901" s="11"/>
      <c r="J901" s="15"/>
      <c r="K901" s="11"/>
      <c r="L901" s="11"/>
      <c r="M901" s="11"/>
      <c r="N901" s="11"/>
    </row>
    <row r="902" spans="1:14" ht="15.75" customHeight="1">
      <c r="A902" s="11"/>
      <c r="B902" s="11"/>
      <c r="J902" s="15"/>
      <c r="K902" s="11"/>
      <c r="L902" s="11"/>
      <c r="M902" s="11"/>
      <c r="N902" s="11"/>
    </row>
    <row r="903" spans="1:14" ht="15.75" customHeight="1">
      <c r="A903" s="11"/>
      <c r="B903" s="11"/>
      <c r="J903" s="15"/>
      <c r="K903" s="11"/>
      <c r="L903" s="11"/>
      <c r="M903" s="11"/>
      <c r="N903" s="11"/>
    </row>
    <row r="904" spans="1:14" ht="15.75" customHeight="1">
      <c r="A904" s="11"/>
      <c r="B904" s="11"/>
      <c r="J904" s="15"/>
      <c r="K904" s="11"/>
      <c r="L904" s="11"/>
      <c r="M904" s="11"/>
      <c r="N904" s="11"/>
    </row>
    <row r="905" spans="1:14" ht="15.75" customHeight="1">
      <c r="A905" s="11"/>
      <c r="B905" s="11"/>
      <c r="J905" s="15"/>
      <c r="K905" s="11"/>
      <c r="L905" s="11"/>
      <c r="M905" s="11"/>
      <c r="N905" s="11"/>
    </row>
    <row r="906" spans="1:14" ht="15.75" customHeight="1">
      <c r="A906" s="11"/>
      <c r="B906" s="11"/>
      <c r="J906" s="15"/>
      <c r="K906" s="11"/>
      <c r="L906" s="11"/>
      <c r="M906" s="11"/>
      <c r="N906" s="11"/>
    </row>
    <row r="907" spans="1:14" ht="15.75" customHeight="1">
      <c r="A907" s="11"/>
      <c r="B907" s="11"/>
      <c r="J907" s="15"/>
      <c r="K907" s="11"/>
      <c r="L907" s="11"/>
      <c r="M907" s="11"/>
      <c r="N907" s="11"/>
    </row>
    <row r="908" spans="1:14" ht="15.75" customHeight="1">
      <c r="A908" s="11"/>
      <c r="B908" s="11"/>
      <c r="J908" s="15"/>
      <c r="K908" s="11"/>
      <c r="L908" s="11"/>
      <c r="M908" s="11"/>
      <c r="N908" s="11"/>
    </row>
    <row r="909" spans="1:14" ht="15.75" customHeight="1">
      <c r="A909" s="11"/>
      <c r="B909" s="11"/>
      <c r="J909" s="15"/>
      <c r="K909" s="11"/>
      <c r="L909" s="11"/>
      <c r="M909" s="11"/>
      <c r="N909" s="11"/>
    </row>
    <row r="910" spans="1:14" ht="15.75" customHeight="1">
      <c r="A910" s="11"/>
      <c r="B910" s="11"/>
      <c r="J910" s="15"/>
      <c r="K910" s="11"/>
      <c r="L910" s="11"/>
      <c r="M910" s="11"/>
      <c r="N910" s="11"/>
    </row>
    <row r="911" spans="1:14" ht="15.75" customHeight="1">
      <c r="A911" s="11"/>
      <c r="B911" s="11"/>
      <c r="J911" s="15"/>
      <c r="K911" s="11"/>
      <c r="L911" s="11"/>
      <c r="M911" s="11"/>
      <c r="N911" s="11"/>
    </row>
    <row r="912" spans="1:14" ht="15.75" customHeight="1">
      <c r="A912" s="11"/>
      <c r="B912" s="11"/>
      <c r="J912" s="15"/>
      <c r="K912" s="11"/>
      <c r="L912" s="11"/>
      <c r="M912" s="11"/>
      <c r="N912" s="11"/>
    </row>
    <row r="913" spans="1:14" ht="15.75" customHeight="1">
      <c r="A913" s="11"/>
      <c r="B913" s="11"/>
      <c r="J913" s="15"/>
      <c r="K913" s="11"/>
      <c r="L913" s="11"/>
      <c r="M913" s="11"/>
      <c r="N913" s="11"/>
    </row>
    <row r="914" spans="1:14" ht="15.75" customHeight="1">
      <c r="A914" s="11"/>
      <c r="B914" s="11"/>
      <c r="J914" s="15"/>
      <c r="K914" s="11"/>
      <c r="L914" s="11"/>
      <c r="M914" s="11"/>
      <c r="N914" s="11"/>
    </row>
    <row r="915" spans="1:14" ht="15.75" customHeight="1">
      <c r="A915" s="11"/>
      <c r="B915" s="11"/>
      <c r="J915" s="15"/>
      <c r="K915" s="11"/>
      <c r="L915" s="11"/>
      <c r="M915" s="11"/>
      <c r="N915" s="11"/>
    </row>
    <row r="916" spans="1:14" ht="15.75" customHeight="1">
      <c r="A916" s="11"/>
      <c r="B916" s="11"/>
      <c r="J916" s="15"/>
      <c r="K916" s="11"/>
      <c r="L916" s="11"/>
      <c r="M916" s="11"/>
      <c r="N916" s="11"/>
    </row>
    <row r="917" spans="1:14" ht="15.75" customHeight="1">
      <c r="A917" s="11"/>
      <c r="B917" s="11"/>
      <c r="J917" s="15"/>
      <c r="K917" s="11"/>
      <c r="L917" s="11"/>
      <c r="M917" s="11"/>
      <c r="N917" s="11"/>
    </row>
    <row r="918" spans="1:14" ht="15.75" customHeight="1">
      <c r="A918" s="11"/>
      <c r="B918" s="11"/>
      <c r="J918" s="15"/>
      <c r="K918" s="11"/>
      <c r="L918" s="11"/>
      <c r="M918" s="11"/>
      <c r="N918" s="11"/>
    </row>
    <row r="919" spans="1:14" ht="15.75" customHeight="1">
      <c r="A919" s="11"/>
      <c r="B919" s="11"/>
      <c r="J919" s="15"/>
      <c r="K919" s="11"/>
      <c r="L919" s="11"/>
      <c r="M919" s="11"/>
      <c r="N919" s="11"/>
    </row>
    <row r="920" spans="1:14" ht="15.75" customHeight="1">
      <c r="A920" s="11"/>
      <c r="B920" s="11"/>
      <c r="J920" s="15"/>
      <c r="K920" s="11"/>
      <c r="L920" s="11"/>
      <c r="M920" s="11"/>
      <c r="N920" s="11"/>
    </row>
    <row r="921" spans="1:14" ht="15.75" customHeight="1">
      <c r="A921" s="11"/>
      <c r="B921" s="11"/>
      <c r="J921" s="15"/>
      <c r="K921" s="11"/>
      <c r="L921" s="11"/>
      <c r="M921" s="11"/>
      <c r="N921" s="11"/>
    </row>
    <row r="922" spans="1:14" ht="15.75" customHeight="1">
      <c r="A922" s="11"/>
      <c r="B922" s="11"/>
      <c r="J922" s="15"/>
      <c r="K922" s="11"/>
      <c r="L922" s="11"/>
      <c r="M922" s="11"/>
      <c r="N922" s="11"/>
    </row>
    <row r="923" spans="1:14" ht="15.75" customHeight="1">
      <c r="A923" s="11"/>
      <c r="B923" s="11"/>
      <c r="J923" s="15"/>
      <c r="K923" s="11"/>
      <c r="L923" s="11"/>
      <c r="M923" s="11"/>
      <c r="N923" s="11"/>
    </row>
    <row r="924" spans="1:14" ht="15.75" customHeight="1">
      <c r="A924" s="11"/>
      <c r="B924" s="11"/>
      <c r="J924" s="15"/>
      <c r="K924" s="11"/>
      <c r="L924" s="11"/>
      <c r="M924" s="11"/>
      <c r="N924" s="11"/>
    </row>
    <row r="925" spans="1:14" ht="15.75" customHeight="1">
      <c r="A925" s="11"/>
      <c r="B925" s="11"/>
      <c r="J925" s="15"/>
      <c r="K925" s="11"/>
      <c r="L925" s="11"/>
      <c r="M925" s="11"/>
      <c r="N925" s="11"/>
    </row>
    <row r="926" spans="1:14" ht="15.75" customHeight="1">
      <c r="A926" s="11"/>
      <c r="B926" s="11"/>
      <c r="J926" s="15"/>
      <c r="K926" s="11"/>
      <c r="L926" s="11"/>
      <c r="M926" s="11"/>
      <c r="N926" s="11"/>
    </row>
    <row r="927" spans="1:14" ht="15.75" customHeight="1">
      <c r="A927" s="11"/>
      <c r="B927" s="11"/>
      <c r="J927" s="15"/>
      <c r="K927" s="11"/>
      <c r="L927" s="11"/>
      <c r="M927" s="11"/>
      <c r="N927" s="11"/>
    </row>
    <row r="928" spans="1:14" ht="15.75" customHeight="1">
      <c r="A928" s="11"/>
      <c r="B928" s="11"/>
      <c r="J928" s="15"/>
      <c r="K928" s="11"/>
      <c r="L928" s="11"/>
      <c r="M928" s="11"/>
      <c r="N928" s="11"/>
    </row>
    <row r="929" spans="1:14" ht="15.75" customHeight="1">
      <c r="A929" s="11"/>
      <c r="B929" s="11"/>
      <c r="J929" s="15"/>
      <c r="K929" s="11"/>
      <c r="L929" s="11"/>
      <c r="M929" s="11"/>
      <c r="N929" s="11"/>
    </row>
    <row r="930" spans="1:14" ht="15.75" customHeight="1">
      <c r="A930" s="11"/>
      <c r="B930" s="11"/>
      <c r="J930" s="15"/>
      <c r="K930" s="11"/>
      <c r="L930" s="11"/>
      <c r="M930" s="11"/>
      <c r="N930" s="11"/>
    </row>
    <row r="931" spans="1:14" ht="15.75" customHeight="1">
      <c r="A931" s="11"/>
      <c r="B931" s="11"/>
      <c r="J931" s="15"/>
      <c r="K931" s="11"/>
      <c r="L931" s="11"/>
      <c r="M931" s="11"/>
      <c r="N931" s="11"/>
    </row>
    <row r="932" spans="1:14" ht="15.75" customHeight="1">
      <c r="A932" s="11"/>
      <c r="B932" s="11"/>
      <c r="J932" s="15"/>
      <c r="K932" s="11"/>
      <c r="L932" s="11"/>
      <c r="M932" s="11"/>
      <c r="N932" s="11"/>
    </row>
    <row r="933" spans="1:14" ht="15.75" customHeight="1">
      <c r="A933" s="11"/>
      <c r="B933" s="11"/>
      <c r="J933" s="15"/>
      <c r="K933" s="11"/>
      <c r="L933" s="11"/>
      <c r="M933" s="11"/>
      <c r="N933" s="11"/>
    </row>
    <row r="934" spans="1:14" ht="15.75" customHeight="1">
      <c r="A934" s="11"/>
      <c r="B934" s="11"/>
      <c r="J934" s="15"/>
      <c r="K934" s="11"/>
      <c r="L934" s="11"/>
      <c r="M934" s="11"/>
      <c r="N934" s="11"/>
    </row>
    <row r="935" spans="1:14" ht="15.75" customHeight="1">
      <c r="A935" s="11"/>
      <c r="B935" s="11"/>
      <c r="J935" s="15"/>
      <c r="K935" s="11"/>
      <c r="L935" s="11"/>
      <c r="M935" s="11"/>
      <c r="N935" s="11"/>
    </row>
    <row r="936" spans="1:14" ht="15.75" customHeight="1">
      <c r="A936" s="11"/>
      <c r="B936" s="11"/>
      <c r="J936" s="15"/>
      <c r="K936" s="11"/>
      <c r="L936" s="11"/>
      <c r="M936" s="11"/>
      <c r="N936" s="11"/>
    </row>
    <row r="937" spans="1:14" ht="15.75" customHeight="1">
      <c r="A937" s="11"/>
      <c r="B937" s="11"/>
      <c r="J937" s="15"/>
      <c r="K937" s="11"/>
      <c r="L937" s="11"/>
      <c r="M937" s="11"/>
      <c r="N937" s="11"/>
    </row>
    <row r="938" spans="1:14" ht="15.75" customHeight="1">
      <c r="A938" s="11"/>
      <c r="B938" s="11"/>
      <c r="J938" s="15"/>
      <c r="K938" s="11"/>
      <c r="L938" s="11"/>
      <c r="M938" s="11"/>
      <c r="N938" s="11"/>
    </row>
    <row r="939" spans="1:14" ht="15.75" customHeight="1">
      <c r="A939" s="11"/>
      <c r="B939" s="11"/>
      <c r="J939" s="15"/>
      <c r="K939" s="11"/>
      <c r="L939" s="11"/>
      <c r="M939" s="11"/>
      <c r="N939" s="11"/>
    </row>
    <row r="940" spans="1:14" ht="15.75" customHeight="1">
      <c r="A940" s="11"/>
      <c r="B940" s="11"/>
      <c r="J940" s="15"/>
      <c r="K940" s="11"/>
      <c r="L940" s="11"/>
      <c r="M940" s="11"/>
      <c r="N940" s="11"/>
    </row>
    <row r="941" spans="1:14" ht="15.75" customHeight="1">
      <c r="A941" s="11"/>
      <c r="B941" s="11"/>
      <c r="J941" s="15"/>
      <c r="K941" s="11"/>
      <c r="L941" s="11"/>
      <c r="M941" s="11"/>
      <c r="N941" s="11"/>
    </row>
    <row r="942" spans="1:14" ht="15.75" customHeight="1">
      <c r="A942" s="11"/>
      <c r="B942" s="11"/>
      <c r="J942" s="15"/>
      <c r="K942" s="11"/>
      <c r="L942" s="11"/>
      <c r="M942" s="11"/>
      <c r="N942" s="11"/>
    </row>
    <row r="943" spans="1:14" ht="15.75" customHeight="1">
      <c r="A943" s="11"/>
      <c r="B943" s="11"/>
      <c r="J943" s="15"/>
      <c r="K943" s="11"/>
      <c r="L943" s="11"/>
      <c r="M943" s="11"/>
      <c r="N943" s="11"/>
    </row>
    <row r="944" spans="1:14" ht="15.75" customHeight="1">
      <c r="A944" s="11"/>
      <c r="B944" s="11"/>
      <c r="J944" s="15"/>
      <c r="K944" s="11"/>
      <c r="L944" s="11"/>
      <c r="M944" s="11"/>
      <c r="N944" s="11"/>
    </row>
    <row r="945" spans="1:14" ht="15.75" customHeight="1">
      <c r="A945" s="11"/>
      <c r="B945" s="11"/>
      <c r="J945" s="15"/>
      <c r="K945" s="11"/>
      <c r="L945" s="11"/>
      <c r="M945" s="11"/>
      <c r="N945" s="11"/>
    </row>
    <row r="946" spans="1:14" ht="15.75" customHeight="1">
      <c r="A946" s="11"/>
      <c r="B946" s="11"/>
      <c r="J946" s="15"/>
      <c r="K946" s="11"/>
      <c r="L946" s="11"/>
      <c r="M946" s="11"/>
      <c r="N946" s="11"/>
    </row>
    <row r="947" spans="1:14" ht="15.75" customHeight="1"/>
    <row r="948" spans="1:14" ht="15.75" customHeight="1"/>
    <row r="949" spans="1:14" ht="15.75" customHeight="1"/>
    <row r="950" spans="1:14" ht="15.75" customHeight="1"/>
    <row r="951" spans="1:14" ht="15.75" customHeight="1"/>
    <row r="952" spans="1:14" ht="15.75" customHeight="1"/>
    <row r="953" spans="1:14" ht="15.75" customHeight="1"/>
    <row r="954" spans="1:14" ht="15.75" customHeight="1"/>
    <row r="955" spans="1:14" ht="15.75" customHeight="1"/>
    <row r="956" spans="1:14" ht="15.75" customHeight="1"/>
    <row r="957" spans="1:14" ht="15.75" customHeight="1"/>
    <row r="958" spans="1:14" ht="15.75" customHeight="1"/>
    <row r="959" spans="1:14" ht="15.75" customHeight="1"/>
    <row r="960" spans="1:14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L28" sqref="L28"/>
    </sheetView>
  </sheetViews>
  <sheetFormatPr defaultColWidth="12.6640625" defaultRowHeight="15" customHeight="1"/>
  <sheetData>
    <row r="1" spans="1:26" ht="13.8">
      <c r="A1" s="47" t="s">
        <v>10</v>
      </c>
      <c r="B1" s="47" t="s">
        <v>11</v>
      </c>
      <c r="C1" s="47" t="s">
        <v>527</v>
      </c>
      <c r="D1" s="47" t="s">
        <v>528</v>
      </c>
      <c r="E1" s="47" t="s">
        <v>529</v>
      </c>
      <c r="F1" s="48" t="s">
        <v>530</v>
      </c>
      <c r="G1" s="47" t="s">
        <v>13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3.8">
      <c r="A2" s="50" t="s">
        <v>15</v>
      </c>
      <c r="B2" s="51">
        <v>1228.5999999999999</v>
      </c>
      <c r="C2" s="51">
        <v>1226.95</v>
      </c>
      <c r="D2" s="51">
        <v>1238.5</v>
      </c>
      <c r="E2" s="51">
        <v>1220.3</v>
      </c>
      <c r="F2" s="52">
        <v>10.52</v>
      </c>
      <c r="G2" s="53">
        <v>3.0999999999999999E-3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8">
      <c r="A3" s="50" t="s">
        <v>17</v>
      </c>
      <c r="B3" s="51">
        <v>1224.8</v>
      </c>
      <c r="C3" s="51">
        <v>1210.55</v>
      </c>
      <c r="D3" s="51">
        <v>1228.25</v>
      </c>
      <c r="E3" s="51">
        <v>1210.55</v>
      </c>
      <c r="F3" s="50">
        <v>5.78</v>
      </c>
      <c r="G3" s="53">
        <v>9.5999999999999992E-3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8">
      <c r="A4" s="50" t="s">
        <v>18</v>
      </c>
      <c r="B4" s="51">
        <v>1213.0999999999999</v>
      </c>
      <c r="C4" s="51">
        <v>1225</v>
      </c>
      <c r="D4" s="51">
        <v>1234</v>
      </c>
      <c r="E4" s="51">
        <v>1210</v>
      </c>
      <c r="F4" s="50">
        <v>10.9</v>
      </c>
      <c r="G4" s="53">
        <v>-1.8599999999999998E-2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8">
      <c r="A5" s="50" t="s">
        <v>20</v>
      </c>
      <c r="B5" s="51">
        <v>1236.0999999999999</v>
      </c>
      <c r="C5" s="51">
        <v>1226.95</v>
      </c>
      <c r="D5" s="51">
        <v>1245</v>
      </c>
      <c r="E5" s="51">
        <v>1222</v>
      </c>
      <c r="F5" s="50">
        <v>7.84</v>
      </c>
      <c r="G5" s="53">
        <v>1.2500000000000001E-2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8">
      <c r="A6" s="50" t="s">
        <v>23</v>
      </c>
      <c r="B6" s="51">
        <v>1220.8</v>
      </c>
      <c r="C6" s="51">
        <v>1238</v>
      </c>
      <c r="D6" s="51">
        <v>1242.9000000000001</v>
      </c>
      <c r="E6" s="51">
        <v>1214.0999999999999</v>
      </c>
      <c r="F6" s="50">
        <v>9.9499999999999993</v>
      </c>
      <c r="G6" s="53">
        <v>-8.8999999999999999E-3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8">
      <c r="A7" s="50" t="s">
        <v>24</v>
      </c>
      <c r="B7" s="51">
        <v>1231.8</v>
      </c>
      <c r="C7" s="51">
        <v>1228.25</v>
      </c>
      <c r="D7" s="51">
        <v>1239</v>
      </c>
      <c r="E7" s="51">
        <v>1223.6500000000001</v>
      </c>
      <c r="F7" s="50">
        <v>6.6</v>
      </c>
      <c r="G7" s="53">
        <v>2.8E-3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8">
      <c r="A8" s="50" t="s">
        <v>26</v>
      </c>
      <c r="B8" s="51">
        <v>1228.3499999999999</v>
      </c>
      <c r="C8" s="51">
        <v>1216.2</v>
      </c>
      <c r="D8" s="51">
        <v>1240.4000000000001</v>
      </c>
      <c r="E8" s="51">
        <v>1214.5999999999999</v>
      </c>
      <c r="F8" s="50">
        <v>7.7</v>
      </c>
      <c r="G8" s="53">
        <v>2.5000000000000001E-3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8">
      <c r="A9" s="50" t="s">
        <v>32</v>
      </c>
      <c r="B9" s="51">
        <v>1225.3</v>
      </c>
      <c r="C9" s="51">
        <v>1225</v>
      </c>
      <c r="D9" s="51">
        <v>1230.55</v>
      </c>
      <c r="E9" s="51">
        <v>1215.2</v>
      </c>
      <c r="F9" s="50">
        <v>4.1399999999999997</v>
      </c>
      <c r="G9" s="53">
        <v>4.3E-3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8">
      <c r="A10" s="50" t="s">
        <v>35</v>
      </c>
      <c r="B10" s="51">
        <v>1220</v>
      </c>
      <c r="C10" s="51">
        <v>1190</v>
      </c>
      <c r="D10" s="51">
        <v>1222.8</v>
      </c>
      <c r="E10" s="51">
        <v>1187.8499999999999</v>
      </c>
      <c r="F10" s="50">
        <v>10.119999999999999</v>
      </c>
      <c r="G10" s="53">
        <v>2.1299999999999999E-2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8">
      <c r="A11" s="50" t="s">
        <v>37</v>
      </c>
      <c r="B11" s="51">
        <v>1194.5999999999999</v>
      </c>
      <c r="C11" s="51">
        <v>1173.95</v>
      </c>
      <c r="D11" s="51">
        <v>1199.7</v>
      </c>
      <c r="E11" s="51">
        <v>1163.55</v>
      </c>
      <c r="F11" s="50">
        <v>8.57</v>
      </c>
      <c r="G11" s="53">
        <v>2.2100000000000002E-2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8">
      <c r="A12" s="50" t="s">
        <v>40</v>
      </c>
      <c r="B12" s="51">
        <v>1168.75</v>
      </c>
      <c r="C12" s="51">
        <v>1212</v>
      </c>
      <c r="D12" s="51">
        <v>1212</v>
      </c>
      <c r="E12" s="51">
        <v>1151.7</v>
      </c>
      <c r="F12" s="50">
        <v>7.53</v>
      </c>
      <c r="G12" s="53">
        <v>-2.9499999999999998E-2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8">
      <c r="A13" s="54">
        <v>45629</v>
      </c>
      <c r="B13" s="51">
        <v>1204.25</v>
      </c>
      <c r="C13" s="51">
        <v>1200</v>
      </c>
      <c r="D13" s="51">
        <v>1208</v>
      </c>
      <c r="E13" s="51">
        <v>1197.8</v>
      </c>
      <c r="F13" s="50">
        <v>4.25</v>
      </c>
      <c r="G13" s="53">
        <v>6.4000000000000003E-3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8">
      <c r="A14" s="54">
        <v>45599</v>
      </c>
      <c r="B14" s="51">
        <v>1196.5999999999999</v>
      </c>
      <c r="C14" s="51">
        <v>1186</v>
      </c>
      <c r="D14" s="51">
        <v>1218.3</v>
      </c>
      <c r="E14" s="51">
        <v>1186</v>
      </c>
      <c r="F14" s="50">
        <v>6.68</v>
      </c>
      <c r="G14" s="53">
        <v>-2.5999999999999999E-3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8">
      <c r="A15" s="54">
        <v>45476</v>
      </c>
      <c r="B15" s="51">
        <v>1199.7</v>
      </c>
      <c r="C15" s="51">
        <v>1209.8499999999999</v>
      </c>
      <c r="D15" s="51">
        <v>1213.5999999999999</v>
      </c>
      <c r="E15" s="51">
        <v>1189.45</v>
      </c>
      <c r="F15" s="50">
        <v>8.9</v>
      </c>
      <c r="G15" s="53">
        <v>5.0000000000000001E-3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8">
      <c r="A16" s="54">
        <v>45446</v>
      </c>
      <c r="B16" s="51">
        <v>1193.7</v>
      </c>
      <c r="C16" s="51">
        <v>1173.95</v>
      </c>
      <c r="D16" s="51">
        <v>1196.5999999999999</v>
      </c>
      <c r="E16" s="51">
        <v>1157.3499999999999</v>
      </c>
      <c r="F16" s="50">
        <v>5.46</v>
      </c>
      <c r="G16" s="53">
        <v>2.12E-2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54">
        <v>45415</v>
      </c>
      <c r="B17" s="51">
        <v>1168.9000000000001</v>
      </c>
      <c r="C17" s="51">
        <v>1133.05</v>
      </c>
      <c r="D17" s="51">
        <v>1179.75</v>
      </c>
      <c r="E17" s="51">
        <v>1133.05</v>
      </c>
      <c r="F17" s="50">
        <v>5.38</v>
      </c>
      <c r="G17" s="53">
        <v>3.1199999999999999E-2</v>
      </c>
      <c r="H17" s="2"/>
      <c r="I17" s="2"/>
      <c r="J17" s="2"/>
      <c r="K17" s="2"/>
      <c r="L17" s="55" t="s">
        <v>531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54">
        <v>45385</v>
      </c>
      <c r="B18" s="51">
        <v>1133.5</v>
      </c>
      <c r="C18" s="51">
        <v>1132</v>
      </c>
      <c r="D18" s="51">
        <v>1149.25</v>
      </c>
      <c r="E18" s="51">
        <v>1132</v>
      </c>
      <c r="F18" s="50">
        <v>5.86</v>
      </c>
      <c r="G18" s="53">
        <v>4.0000000000000002E-4</v>
      </c>
      <c r="H18" s="2"/>
      <c r="I18" s="2"/>
      <c r="J18" s="2"/>
      <c r="K18" s="2"/>
      <c r="L18" s="56" t="s">
        <v>532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54">
        <v>45325</v>
      </c>
      <c r="B19" s="51">
        <v>1133</v>
      </c>
      <c r="C19" s="51">
        <v>1124.05</v>
      </c>
      <c r="D19" s="51">
        <v>1134.25</v>
      </c>
      <c r="E19" s="51">
        <v>1124</v>
      </c>
      <c r="F19" s="52">
        <v>0.13364999999999999</v>
      </c>
      <c r="G19" s="53">
        <v>3.8E-3</v>
      </c>
      <c r="H19" s="2"/>
      <c r="I19" s="2"/>
      <c r="J19" s="2"/>
      <c r="K19" s="2"/>
      <c r="L19" s="56" t="s">
        <v>533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54">
        <v>45294</v>
      </c>
      <c r="B20" s="51">
        <v>1128.7</v>
      </c>
      <c r="C20" s="51">
        <v>1128</v>
      </c>
      <c r="D20" s="51">
        <v>1140.75</v>
      </c>
      <c r="E20" s="51">
        <v>1117.4000000000001</v>
      </c>
      <c r="F20" s="50">
        <v>5.93</v>
      </c>
      <c r="G20" s="53">
        <v>4.7999999999999996E-3</v>
      </c>
      <c r="H20" s="2"/>
      <c r="I20" s="2"/>
      <c r="J20" s="2"/>
      <c r="K20" s="2"/>
      <c r="L20" s="55" t="s">
        <v>534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50" t="s">
        <v>46</v>
      </c>
      <c r="B21" s="51">
        <v>1123.3499999999999</v>
      </c>
      <c r="C21" s="51">
        <v>1118.8499999999999</v>
      </c>
      <c r="D21" s="51">
        <v>1137.95</v>
      </c>
      <c r="E21" s="51">
        <v>1099</v>
      </c>
      <c r="F21" s="50">
        <v>13.82</v>
      </c>
      <c r="G21" s="53">
        <v>-4.7999999999999996E-3</v>
      </c>
      <c r="H21" s="2"/>
      <c r="I21" s="2"/>
      <c r="J21" s="2"/>
      <c r="K21" s="2"/>
      <c r="L21" s="56" t="s">
        <v>535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50" t="s">
        <v>47</v>
      </c>
      <c r="B22" s="51">
        <v>1128.75</v>
      </c>
      <c r="C22" s="51">
        <v>1133.4000000000001</v>
      </c>
      <c r="D22" s="51">
        <v>1152.6500000000001</v>
      </c>
      <c r="E22" s="51">
        <v>1123.5</v>
      </c>
      <c r="F22" s="50">
        <v>5.3</v>
      </c>
      <c r="G22" s="53">
        <v>1.1000000000000001E-3</v>
      </c>
      <c r="H22" s="2"/>
      <c r="I22" s="2"/>
      <c r="J22" s="2"/>
      <c r="K22" s="2"/>
      <c r="L22" s="56" t="s">
        <v>536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50" t="s">
        <v>49</v>
      </c>
      <c r="B23" s="51">
        <v>1127.5</v>
      </c>
      <c r="C23" s="51">
        <v>1113</v>
      </c>
      <c r="D23" s="51">
        <v>1131</v>
      </c>
      <c r="E23" s="51">
        <v>1101.3</v>
      </c>
      <c r="F23" s="50">
        <v>7.15</v>
      </c>
      <c r="G23" s="53">
        <v>1.5699999999999999E-2</v>
      </c>
      <c r="H23" s="2"/>
      <c r="I23" s="2"/>
      <c r="J23" s="2"/>
      <c r="K23" s="2"/>
      <c r="L23" s="56" t="s">
        <v>537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50" t="s">
        <v>52</v>
      </c>
      <c r="B24" s="51">
        <v>1110.05</v>
      </c>
      <c r="C24" s="51">
        <v>1118.0999999999999</v>
      </c>
      <c r="D24" s="51">
        <v>1125.9000000000001</v>
      </c>
      <c r="E24" s="51">
        <v>1104.3499999999999</v>
      </c>
      <c r="F24" s="50">
        <v>3.19</v>
      </c>
      <c r="G24" s="53">
        <v>-1.3899999999999999E-2</v>
      </c>
      <c r="H24" s="2"/>
      <c r="I24" s="2"/>
      <c r="J24" s="2"/>
      <c r="K24" s="2"/>
      <c r="L24" s="55" t="s">
        <v>538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50" t="s">
        <v>54</v>
      </c>
      <c r="B25" s="51">
        <v>1125.75</v>
      </c>
      <c r="C25" s="51">
        <v>1127</v>
      </c>
      <c r="D25" s="51">
        <v>1131.8499999999999</v>
      </c>
      <c r="E25" s="51">
        <v>1115.3</v>
      </c>
      <c r="F25" s="50">
        <v>6.71</v>
      </c>
      <c r="G25" s="53">
        <v>-8.6E-3</v>
      </c>
      <c r="H25" s="2"/>
      <c r="I25" s="2"/>
      <c r="J25" s="2"/>
      <c r="K25" s="2"/>
      <c r="L25" s="56" t="s">
        <v>539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50" t="s">
        <v>60</v>
      </c>
      <c r="B26" s="51">
        <v>1135.55</v>
      </c>
      <c r="C26" s="51">
        <v>1137.5999999999999</v>
      </c>
      <c r="D26" s="51">
        <v>1138.75</v>
      </c>
      <c r="E26" s="51">
        <v>1097.6500000000001</v>
      </c>
      <c r="F26" s="50">
        <v>8.64</v>
      </c>
      <c r="G26" s="53">
        <v>-3.8E-3</v>
      </c>
      <c r="H26" s="2"/>
      <c r="I26" s="2"/>
      <c r="J26" s="2"/>
      <c r="K26" s="2"/>
      <c r="L26" s="56" t="s">
        <v>540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50" t="s">
        <v>62</v>
      </c>
      <c r="B27" s="51">
        <v>1139.9000000000001</v>
      </c>
      <c r="C27" s="51">
        <v>1155</v>
      </c>
      <c r="D27" s="51">
        <v>1159.1500000000001</v>
      </c>
      <c r="E27" s="51">
        <v>1132.5999999999999</v>
      </c>
      <c r="F27" s="50">
        <v>4.57</v>
      </c>
      <c r="G27" s="53">
        <v>-3.5000000000000001E-3</v>
      </c>
      <c r="H27" s="2"/>
      <c r="I27" s="2"/>
      <c r="J27" s="2"/>
      <c r="K27" s="2"/>
      <c r="L27" s="56" t="s">
        <v>541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50" t="s">
        <v>65</v>
      </c>
      <c r="B28" s="51">
        <v>1143.95</v>
      </c>
      <c r="C28" s="51">
        <v>1145</v>
      </c>
      <c r="D28" s="51">
        <v>1151.5999999999999</v>
      </c>
      <c r="E28" s="51">
        <v>1135</v>
      </c>
      <c r="F28" s="50">
        <v>5.4</v>
      </c>
      <c r="G28" s="53">
        <v>1.5E-3</v>
      </c>
      <c r="H28" s="2"/>
      <c r="I28" s="2"/>
      <c r="J28" s="2"/>
      <c r="K28" s="2"/>
      <c r="L28" s="5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50" t="s">
        <v>67</v>
      </c>
      <c r="B29" s="51">
        <v>1142.2</v>
      </c>
      <c r="C29" s="51">
        <v>1121.05</v>
      </c>
      <c r="D29" s="51">
        <v>1145</v>
      </c>
      <c r="E29" s="51">
        <v>1118.3499999999999</v>
      </c>
      <c r="F29" s="50">
        <v>4.71</v>
      </c>
      <c r="G29" s="53">
        <v>1.9800000000000002E-2</v>
      </c>
      <c r="H29" s="2"/>
      <c r="I29" s="2"/>
      <c r="J29" s="2"/>
      <c r="K29" s="2"/>
      <c r="L29" s="55" t="s">
        <v>542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399999999999999">
      <c r="A30" s="50" t="s">
        <v>69</v>
      </c>
      <c r="B30" s="51">
        <v>1120</v>
      </c>
      <c r="C30" s="51">
        <v>1124</v>
      </c>
      <c r="D30" s="51">
        <v>1127.05</v>
      </c>
      <c r="E30" s="51">
        <v>1116.8499999999999</v>
      </c>
      <c r="F30" s="50">
        <v>3.09</v>
      </c>
      <c r="G30" s="53">
        <v>-5.9999999999999995E-4</v>
      </c>
      <c r="H30" s="2"/>
      <c r="I30" s="2"/>
      <c r="J30" s="2"/>
      <c r="K30" s="2"/>
      <c r="L30" s="55" t="s">
        <v>543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399999999999999">
      <c r="A31" s="50" t="s">
        <v>71</v>
      </c>
      <c r="B31" s="51">
        <v>1120.7</v>
      </c>
      <c r="C31" s="51">
        <v>1122.3</v>
      </c>
      <c r="D31" s="51">
        <v>1131.45</v>
      </c>
      <c r="E31" s="51">
        <v>1109.4000000000001</v>
      </c>
      <c r="F31" s="50">
        <v>5.0599999999999996</v>
      </c>
      <c r="G31" s="53">
        <v>4.3E-3</v>
      </c>
      <c r="H31" s="2"/>
      <c r="I31" s="2"/>
      <c r="J31" s="2"/>
      <c r="K31" s="2"/>
      <c r="L31" s="55" t="s">
        <v>544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8">
      <c r="A32" s="50" t="s">
        <v>73</v>
      </c>
      <c r="B32" s="51">
        <v>1115.8499999999999</v>
      </c>
      <c r="C32" s="51">
        <v>1110</v>
      </c>
      <c r="D32" s="51">
        <v>1121.1500000000001</v>
      </c>
      <c r="E32" s="51">
        <v>1104.7</v>
      </c>
      <c r="F32" s="50">
        <v>4.6500000000000004</v>
      </c>
      <c r="G32" s="53">
        <v>-1.8E-3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8">
      <c r="A33" s="50" t="s">
        <v>75</v>
      </c>
      <c r="B33" s="51">
        <v>1117.8499999999999</v>
      </c>
      <c r="C33" s="51">
        <v>1111</v>
      </c>
      <c r="D33" s="51">
        <v>1125</v>
      </c>
      <c r="E33" s="51">
        <v>1103.8</v>
      </c>
      <c r="F33" s="50">
        <v>3.21</v>
      </c>
      <c r="G33" s="53">
        <v>-8.0000000000000004E-4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8">
      <c r="A34" s="54">
        <v>45628</v>
      </c>
      <c r="B34" s="51">
        <v>1118.7</v>
      </c>
      <c r="C34" s="51">
        <v>1122.9000000000001</v>
      </c>
      <c r="D34" s="51">
        <v>1129</v>
      </c>
      <c r="E34" s="51">
        <v>1111.3</v>
      </c>
      <c r="F34" s="50">
        <v>3.89</v>
      </c>
      <c r="G34" s="53">
        <v>-1.4E-3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8">
      <c r="A35" s="54">
        <v>45537</v>
      </c>
      <c r="B35" s="51">
        <v>1120.25</v>
      </c>
      <c r="C35" s="51">
        <v>1145.95</v>
      </c>
      <c r="D35" s="51">
        <v>1145.95</v>
      </c>
      <c r="E35" s="51">
        <v>1116.25</v>
      </c>
      <c r="F35" s="50">
        <v>4.2</v>
      </c>
      <c r="G35" s="53">
        <v>-1.9199999999999998E-2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8">
      <c r="A36" s="54">
        <v>45506</v>
      </c>
      <c r="B36" s="51">
        <v>1142.1500000000001</v>
      </c>
      <c r="C36" s="51">
        <v>1144.4000000000001</v>
      </c>
      <c r="D36" s="51">
        <v>1146.5</v>
      </c>
      <c r="E36" s="51">
        <v>1116.2</v>
      </c>
      <c r="F36" s="50">
        <v>6.52</v>
      </c>
      <c r="G36" s="53">
        <v>6.8999999999999999E-3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8">
      <c r="A37" s="54">
        <v>45475</v>
      </c>
      <c r="B37" s="51">
        <v>1134.3</v>
      </c>
      <c r="C37" s="51">
        <v>1138.8</v>
      </c>
      <c r="D37" s="51">
        <v>1148.25</v>
      </c>
      <c r="E37" s="51">
        <v>1131.8</v>
      </c>
      <c r="F37" s="50">
        <v>2.77</v>
      </c>
      <c r="G37" s="53">
        <v>2.0000000000000001E-4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8">
      <c r="A38" s="54">
        <v>45445</v>
      </c>
      <c r="B38" s="51">
        <v>1134.05</v>
      </c>
      <c r="C38" s="51">
        <v>1125</v>
      </c>
      <c r="D38" s="51">
        <v>1156.0999999999999</v>
      </c>
      <c r="E38" s="51">
        <v>1123</v>
      </c>
      <c r="F38" s="50">
        <v>9.86</v>
      </c>
      <c r="G38" s="53">
        <v>1.84E-2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8">
      <c r="A39" s="54">
        <v>45414</v>
      </c>
      <c r="B39" s="51">
        <v>1113.55</v>
      </c>
      <c r="C39" s="51">
        <v>1154.3499999999999</v>
      </c>
      <c r="D39" s="51">
        <v>1159.6500000000001</v>
      </c>
      <c r="E39" s="51">
        <v>1110</v>
      </c>
      <c r="F39" s="50">
        <v>7.81</v>
      </c>
      <c r="G39" s="53">
        <v>-3.2399999999999998E-2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8">
      <c r="A40" s="54">
        <v>45324</v>
      </c>
      <c r="B40" s="51">
        <v>1150.8</v>
      </c>
      <c r="C40" s="51">
        <v>1155</v>
      </c>
      <c r="D40" s="51">
        <v>1175.2</v>
      </c>
      <c r="E40" s="51">
        <v>1145.3</v>
      </c>
      <c r="F40" s="50">
        <v>4.97</v>
      </c>
      <c r="G40" s="53">
        <v>-2.9999999999999997E-4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8">
      <c r="A41" s="54">
        <v>45293</v>
      </c>
      <c r="B41" s="51">
        <v>1151.2</v>
      </c>
      <c r="C41" s="51">
        <v>1165.05</v>
      </c>
      <c r="D41" s="51">
        <v>1170.2</v>
      </c>
      <c r="E41" s="51">
        <v>1148.95</v>
      </c>
      <c r="F41" s="50">
        <v>3.61</v>
      </c>
      <c r="G41" s="53">
        <v>-1.67E-2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H84" workbookViewId="0">
      <selection activeCell="H1" sqref="H1"/>
    </sheetView>
  </sheetViews>
  <sheetFormatPr defaultColWidth="12.6640625" defaultRowHeight="15" customHeight="1"/>
  <cols>
    <col min="1" max="1" width="10.77734375" customWidth="1"/>
    <col min="2" max="2" width="16.88671875" customWidth="1"/>
    <col min="3" max="3" width="17.44140625" customWidth="1"/>
    <col min="4" max="4" width="12.44140625" customWidth="1"/>
    <col min="5" max="5" width="12.6640625" customWidth="1"/>
    <col min="6" max="6" width="16" customWidth="1"/>
    <col min="10" max="10" width="21.21875" customWidth="1"/>
    <col min="11" max="11" width="22.33203125" customWidth="1"/>
    <col min="12" max="12" width="12.109375" customWidth="1"/>
    <col min="13" max="13" width="15.109375" customWidth="1"/>
    <col min="14" max="14" width="23.109375" customWidth="1"/>
  </cols>
  <sheetData>
    <row r="1" spans="1:23" ht="26.25" customHeight="1">
      <c r="A1" s="3"/>
      <c r="B1" s="3"/>
      <c r="C1" s="3"/>
      <c r="D1" s="4" t="s">
        <v>549</v>
      </c>
      <c r="E1" s="3"/>
      <c r="F1" s="3"/>
      <c r="G1" s="3"/>
      <c r="H1" s="3"/>
      <c r="I1" s="3"/>
      <c r="J1" s="75" t="s">
        <v>577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>
      <c r="A2" s="7"/>
      <c r="B2" s="7"/>
      <c r="C2" s="7"/>
      <c r="D2" s="7"/>
      <c r="E2" s="7"/>
      <c r="F2" s="7"/>
      <c r="G2" s="7"/>
      <c r="H2" s="7"/>
      <c r="I2" s="8"/>
      <c r="J2" s="9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</row>
    <row r="3" spans="1:23" ht="15.75" customHeight="1">
      <c r="A3" s="7" t="s">
        <v>10</v>
      </c>
      <c r="B3" s="7" t="s">
        <v>11</v>
      </c>
      <c r="C3" s="7" t="s">
        <v>12</v>
      </c>
      <c r="D3" s="7" t="s">
        <v>13</v>
      </c>
      <c r="E3" s="7" t="s">
        <v>10</v>
      </c>
      <c r="F3" s="7" t="s">
        <v>11</v>
      </c>
      <c r="G3" s="7" t="s">
        <v>12</v>
      </c>
      <c r="H3" s="7" t="s">
        <v>13</v>
      </c>
      <c r="I3" s="8"/>
      <c r="J3" s="9"/>
      <c r="K3" s="6"/>
      <c r="L3" s="6"/>
      <c r="M3" s="6"/>
      <c r="N3" s="6"/>
      <c r="O3" s="10"/>
      <c r="P3" s="10"/>
      <c r="Q3" s="10"/>
      <c r="R3" s="10"/>
      <c r="S3" s="10"/>
      <c r="T3" s="10"/>
      <c r="U3" s="10"/>
      <c r="V3" s="10"/>
      <c r="W3" s="10"/>
    </row>
    <row r="4" spans="1:23" ht="15.75" customHeight="1">
      <c r="A4" s="11" t="s">
        <v>15</v>
      </c>
      <c r="B4">
        <v>13.25</v>
      </c>
      <c r="C4" s="11">
        <f>B4/B5-1</f>
        <v>-3.7593984962406291E-3</v>
      </c>
      <c r="D4" s="13">
        <f>C4</f>
        <v>-3.7593984962406291E-3</v>
      </c>
      <c r="E4" s="11" t="s">
        <v>15</v>
      </c>
      <c r="F4" s="12">
        <v>22326.9</v>
      </c>
      <c r="G4" s="11">
        <v>9.1870010000000002E-3</v>
      </c>
      <c r="H4" s="13">
        <v>9.1999999999999998E-3</v>
      </c>
      <c r="I4" s="60"/>
    </row>
    <row r="5" spans="1:23" ht="15.75" customHeight="1">
      <c r="A5" s="11" t="s">
        <v>17</v>
      </c>
      <c r="B5">
        <v>13.3</v>
      </c>
      <c r="C5" s="11">
        <f t="shared" ref="C5:C68" si="0">B5/B6-1</f>
        <v>0</v>
      </c>
      <c r="D5" s="13">
        <f t="shared" ref="D5:D68" si="1">C5</f>
        <v>0</v>
      </c>
      <c r="E5" s="11" t="s">
        <v>17</v>
      </c>
      <c r="F5" s="12">
        <v>22123.65</v>
      </c>
      <c r="G5" s="11">
        <v>5.4056629999999998E-3</v>
      </c>
      <c r="H5" s="13">
        <v>5.4000000000000003E-3</v>
      </c>
      <c r="I5" s="11"/>
      <c r="J5" s="15"/>
      <c r="K5" s="16">
        <f>(B4/B746)^(1/3)</f>
        <v>1.0983446175138709</v>
      </c>
      <c r="L5" s="11"/>
      <c r="M5" s="11"/>
      <c r="N5" s="11"/>
    </row>
    <row r="6" spans="1:23" ht="15.75" customHeight="1">
      <c r="A6" s="11" t="s">
        <v>18</v>
      </c>
      <c r="B6">
        <v>13.3</v>
      </c>
      <c r="C6" s="11">
        <f t="shared" si="0"/>
        <v>0</v>
      </c>
      <c r="D6" s="13">
        <f t="shared" si="1"/>
        <v>0</v>
      </c>
      <c r="E6" s="11" t="s">
        <v>18</v>
      </c>
      <c r="F6" s="12">
        <v>22004.7</v>
      </c>
      <c r="G6" s="11">
        <v>-4.1657710000000004E-3</v>
      </c>
      <c r="H6" s="13">
        <v>-4.1999999999999997E-3</v>
      </c>
      <c r="J6" s="17" t="s">
        <v>19</v>
      </c>
      <c r="K6" s="16">
        <f>K5-1</f>
        <v>9.8344617513870913E-2</v>
      </c>
      <c r="L6" s="11"/>
      <c r="M6" s="11"/>
      <c r="N6" s="18">
        <f>(7.08+7.29+4.64)/3</f>
        <v>6.3366666666666669</v>
      </c>
    </row>
    <row r="7" spans="1:23" ht="15.75" customHeight="1">
      <c r="A7" s="11" t="s">
        <v>20</v>
      </c>
      <c r="B7">
        <v>13.3</v>
      </c>
      <c r="C7" s="11">
        <f t="shared" si="0"/>
        <v>3.90625E-2</v>
      </c>
      <c r="D7" s="13">
        <f t="shared" si="1"/>
        <v>3.90625E-2</v>
      </c>
      <c r="E7" s="11" t="s">
        <v>20</v>
      </c>
      <c r="F7" s="12">
        <v>22096.75</v>
      </c>
      <c r="G7" s="11">
        <v>3.852453E-3</v>
      </c>
      <c r="H7" s="13">
        <v>3.8999999999999998E-3</v>
      </c>
      <c r="J7" s="15"/>
      <c r="K7" s="57">
        <f>K6</f>
        <v>9.8344617513870913E-2</v>
      </c>
      <c r="L7" s="15"/>
      <c r="M7" s="19" t="s">
        <v>21</v>
      </c>
      <c r="N7" s="20">
        <v>6.3299999999999995E-2</v>
      </c>
      <c r="O7" s="18" t="s">
        <v>22</v>
      </c>
      <c r="P7" s="18"/>
      <c r="Q7" s="18"/>
    </row>
    <row r="8" spans="1:23" ht="15.75" customHeight="1">
      <c r="A8" s="11" t="s">
        <v>23</v>
      </c>
      <c r="B8">
        <v>12.8</v>
      </c>
      <c r="C8" s="11">
        <f t="shared" si="0"/>
        <v>3.9215686274509665E-3</v>
      </c>
      <c r="D8" s="13">
        <f t="shared" si="1"/>
        <v>3.9215686274509665E-3</v>
      </c>
      <c r="E8" s="11" t="s">
        <v>23</v>
      </c>
      <c r="F8" s="12">
        <v>22011.95</v>
      </c>
      <c r="G8" s="11">
        <v>7.9147030000000004E-3</v>
      </c>
      <c r="H8" s="13">
        <v>7.9000000000000008E-3</v>
      </c>
      <c r="J8" s="15"/>
      <c r="K8" s="11"/>
      <c r="L8" s="11"/>
      <c r="M8" s="11"/>
      <c r="N8" s="19">
        <v>6.3299999999999995E-2</v>
      </c>
    </row>
    <row r="9" spans="1:23" ht="15.75" customHeight="1">
      <c r="A9" s="11" t="s">
        <v>24</v>
      </c>
      <c r="B9">
        <v>12.75</v>
      </c>
      <c r="C9" s="11">
        <f t="shared" si="0"/>
        <v>-7.7821011673151474E-3</v>
      </c>
      <c r="D9" s="13">
        <f t="shared" si="1"/>
        <v>-7.7821011673151474E-3</v>
      </c>
      <c r="E9" s="11" t="s">
        <v>24</v>
      </c>
      <c r="F9" s="12">
        <v>21839.1</v>
      </c>
      <c r="G9" s="11">
        <v>9.9232500000000006E-4</v>
      </c>
      <c r="H9" s="13">
        <v>1E-3</v>
      </c>
      <c r="J9" s="21" t="s">
        <v>25</v>
      </c>
      <c r="K9" s="19">
        <f>_xlfn.COVARIANCE.P(C4:C745,G4:G745)/_xlfn.VAR.P(G4:G745)</f>
        <v>1.2732131294470299</v>
      </c>
      <c r="L9" s="11"/>
      <c r="M9" s="11"/>
      <c r="N9" s="11"/>
    </row>
    <row r="10" spans="1:23" ht="15.75" customHeight="1">
      <c r="A10" s="11" t="s">
        <v>26</v>
      </c>
      <c r="B10">
        <v>12.85</v>
      </c>
      <c r="C10" s="11">
        <f t="shared" si="0"/>
        <v>-2.2813688212927841E-2</v>
      </c>
      <c r="D10" s="13">
        <f t="shared" si="1"/>
        <v>-2.2813688212927841E-2</v>
      </c>
      <c r="E10" s="11" t="s">
        <v>26</v>
      </c>
      <c r="F10" s="12">
        <v>21817.45</v>
      </c>
      <c r="G10" s="11">
        <v>-1.0802196E-2</v>
      </c>
      <c r="H10" s="13">
        <v>-1.0800000000000001E-2</v>
      </c>
      <c r="J10" s="21" t="s">
        <v>27</v>
      </c>
      <c r="K10" s="19">
        <f>SLOPE(C4:C745,G4:G745)</f>
        <v>1.2732131294470286</v>
      </c>
      <c r="L10" s="11"/>
      <c r="M10" s="11"/>
      <c r="N10" s="11" t="s">
        <v>28</v>
      </c>
      <c r="O10" s="22" t="s">
        <v>29</v>
      </c>
      <c r="P10" s="22" t="s">
        <v>30</v>
      </c>
      <c r="Q10" s="22" t="s">
        <v>31</v>
      </c>
    </row>
    <row r="11" spans="1:23" ht="15.75" customHeight="1">
      <c r="A11" s="11" t="s">
        <v>32</v>
      </c>
      <c r="B11">
        <v>13.15</v>
      </c>
      <c r="C11" s="11">
        <f t="shared" si="0"/>
        <v>0</v>
      </c>
      <c r="D11" s="13">
        <f t="shared" si="1"/>
        <v>0</v>
      </c>
      <c r="E11" s="11" t="s">
        <v>32</v>
      </c>
      <c r="F11" s="12">
        <v>22055.7</v>
      </c>
      <c r="G11" s="11">
        <v>1.4688959999999999E-3</v>
      </c>
      <c r="H11" s="13">
        <v>1.5E-3</v>
      </c>
      <c r="J11" s="21" t="s">
        <v>33</v>
      </c>
      <c r="K11" s="19">
        <f>0.7853</f>
        <v>0.7853</v>
      </c>
      <c r="L11" s="11"/>
      <c r="M11" s="11"/>
      <c r="N11" s="11" t="s">
        <v>34</v>
      </c>
      <c r="O11" s="22">
        <f>AVERAGE(C499:C746)</f>
        <v>1.053043397326288E-3</v>
      </c>
      <c r="P11" s="22">
        <f>AVERAGE(C250:C498)</f>
        <v>-1.6973635694817184E-3</v>
      </c>
      <c r="Q11" s="22">
        <f>AVERAGE(C4:C249)</f>
        <v>3.9764457266692451E-3</v>
      </c>
    </row>
    <row r="12" spans="1:23" ht="15.75" customHeight="1">
      <c r="A12" s="11" t="s">
        <v>35</v>
      </c>
      <c r="B12">
        <v>13.15</v>
      </c>
      <c r="C12" s="11">
        <f t="shared" si="0"/>
        <v>3.8167938931297218E-3</v>
      </c>
      <c r="D12" s="13">
        <f t="shared" si="1"/>
        <v>3.8167938931297218E-3</v>
      </c>
      <c r="E12" s="11" t="s">
        <v>35</v>
      </c>
      <c r="F12" s="12">
        <v>22023.35</v>
      </c>
      <c r="G12" s="11">
        <v>-5.5674330000000001E-3</v>
      </c>
      <c r="H12" s="13">
        <v>-5.5999999999999999E-3</v>
      </c>
      <c r="J12" s="15" t="s">
        <v>36</v>
      </c>
      <c r="K12" s="11">
        <f>K6-N8</f>
        <v>3.5044617513870918E-2</v>
      </c>
      <c r="N12" s="11" t="s">
        <v>34</v>
      </c>
      <c r="O12" s="23">
        <f t="shared" ref="O12" si="2">AVERAGE(C500:C747)</f>
        <v>1.1398629579980157E-3</v>
      </c>
      <c r="P12" s="23">
        <f t="shared" ref="P12:Q12" si="3">P11</f>
        <v>-1.6973635694817184E-3</v>
      </c>
      <c r="Q12" s="24">
        <f t="shared" si="3"/>
        <v>3.9764457266692451E-3</v>
      </c>
    </row>
    <row r="13" spans="1:23" ht="15.75" customHeight="1">
      <c r="A13" s="11" t="s">
        <v>37</v>
      </c>
      <c r="B13">
        <v>13.1</v>
      </c>
      <c r="C13" s="11">
        <f t="shared" si="0"/>
        <v>5.6451612903225756E-2</v>
      </c>
      <c r="D13" s="13">
        <f t="shared" si="1"/>
        <v>5.6451612903225756E-2</v>
      </c>
      <c r="E13" s="11" t="s">
        <v>37</v>
      </c>
      <c r="F13" s="12">
        <v>22146.65</v>
      </c>
      <c r="G13" s="11">
        <v>6.7711619999999998E-3</v>
      </c>
      <c r="H13" s="13">
        <v>6.7999999999999996E-3</v>
      </c>
      <c r="J13" s="15" t="s">
        <v>38</v>
      </c>
      <c r="K13" s="11">
        <f>K12*K9</f>
        <v>4.4619267135109782E-2</v>
      </c>
      <c r="N13" s="11" t="s">
        <v>39</v>
      </c>
      <c r="O13" s="23">
        <f>AVERAGE(O12:Q12)</f>
        <v>1.1396483717285141E-3</v>
      </c>
      <c r="P13" s="25"/>
      <c r="Q13" s="25"/>
    </row>
    <row r="14" spans="1:23" ht="15.75" customHeight="1">
      <c r="A14" s="11" t="s">
        <v>40</v>
      </c>
      <c r="B14">
        <v>12.4</v>
      </c>
      <c r="C14" s="11">
        <f t="shared" si="0"/>
        <v>-9.4890510948904994E-2</v>
      </c>
      <c r="D14" s="13">
        <f t="shared" si="1"/>
        <v>-9.4890510948904994E-2</v>
      </c>
      <c r="E14" s="11" t="s">
        <v>40</v>
      </c>
      <c r="F14" s="12">
        <v>21997.7</v>
      </c>
      <c r="G14" s="11">
        <v>-1.5132725E-2</v>
      </c>
      <c r="H14" s="13">
        <v>-1.5100000000000001E-2</v>
      </c>
      <c r="J14" s="26" t="s">
        <v>41</v>
      </c>
      <c r="K14" s="11">
        <f>K13+N8</f>
        <v>0.10791926713510977</v>
      </c>
      <c r="N14" s="11" t="s">
        <v>42</v>
      </c>
      <c r="O14" s="25">
        <f>B499/B746-1</f>
        <v>-3.499999999999992E-2</v>
      </c>
      <c r="P14" s="25">
        <f>B249/B498-1</f>
        <v>-0.39108910891089099</v>
      </c>
      <c r="Q14" s="25">
        <f>B4/B249-1</f>
        <v>1.154471544715447</v>
      </c>
    </row>
    <row r="15" spans="1:23" ht="15.75" customHeight="1">
      <c r="A15" s="27">
        <v>45629</v>
      </c>
      <c r="B15">
        <v>13.7</v>
      </c>
      <c r="C15" s="11">
        <f t="shared" si="0"/>
        <v>-3.6363636363636598E-3</v>
      </c>
      <c r="D15" s="13">
        <f t="shared" si="1"/>
        <v>-3.6363636363636598E-3</v>
      </c>
      <c r="E15" s="27">
        <v>45629</v>
      </c>
      <c r="F15" s="12">
        <v>22335.7</v>
      </c>
      <c r="G15" s="11">
        <v>1.3657099999999999E-4</v>
      </c>
      <c r="H15" s="13">
        <v>1E-4</v>
      </c>
      <c r="J15" s="26" t="s">
        <v>43</v>
      </c>
      <c r="K15" s="28">
        <f>K14</f>
        <v>0.10791926713510977</v>
      </c>
      <c r="N15" s="11" t="s">
        <v>44</v>
      </c>
      <c r="O15" s="23">
        <f t="shared" ref="O15:Q15" si="4">O14</f>
        <v>-3.499999999999992E-2</v>
      </c>
      <c r="P15" s="23">
        <f t="shared" si="4"/>
        <v>-0.39108910891089099</v>
      </c>
      <c r="Q15" s="23">
        <f t="shared" si="4"/>
        <v>1.154471544715447</v>
      </c>
    </row>
    <row r="16" spans="1:23" ht="15.75" customHeight="1">
      <c r="A16" s="27">
        <v>45599</v>
      </c>
      <c r="B16">
        <v>13.75</v>
      </c>
      <c r="C16" s="11">
        <f t="shared" si="0"/>
        <v>-3.5087719298245612E-2</v>
      </c>
      <c r="D16" s="13">
        <f t="shared" si="1"/>
        <v>-3.5087719298245612E-2</v>
      </c>
      <c r="E16" s="27">
        <v>45599</v>
      </c>
      <c r="F16" s="12">
        <v>22332.65</v>
      </c>
      <c r="G16" s="11">
        <v>-7.1531620000000002E-3</v>
      </c>
      <c r="H16" s="13">
        <v>-7.1999999999999998E-3</v>
      </c>
      <c r="J16" s="15"/>
      <c r="K16" s="11"/>
      <c r="L16" s="11"/>
      <c r="M16" s="11"/>
      <c r="N16" s="11" t="s">
        <v>45</v>
      </c>
      <c r="O16" s="23">
        <f>AVERAGE(O15:Q15)</f>
        <v>0.24279414526818535</v>
      </c>
      <c r="P16" s="25"/>
      <c r="Q16" s="25"/>
    </row>
    <row r="17" spans="1:19" ht="13.2">
      <c r="A17" s="27">
        <v>45476</v>
      </c>
      <c r="B17">
        <v>14.25</v>
      </c>
      <c r="C17" s="11">
        <f t="shared" si="0"/>
        <v>1.0638297872340496E-2</v>
      </c>
      <c r="D17" s="13">
        <f t="shared" si="1"/>
        <v>1.0638297872340496E-2</v>
      </c>
      <c r="E17" s="27">
        <v>45476</v>
      </c>
      <c r="F17" s="12">
        <v>22493.55</v>
      </c>
      <c r="G17" s="11">
        <v>8.6766700000000003E-4</v>
      </c>
      <c r="H17" s="13">
        <v>8.9999999999999998E-4</v>
      </c>
      <c r="J17" s="15"/>
      <c r="K17" s="11"/>
      <c r="L17" s="11"/>
      <c r="M17" s="11"/>
      <c r="N17" s="11"/>
      <c r="O17" s="25"/>
      <c r="P17" s="25"/>
      <c r="Q17" s="25"/>
    </row>
    <row r="18" spans="1:19" ht="13.2">
      <c r="A18" s="27">
        <v>45446</v>
      </c>
      <c r="B18">
        <v>14.1</v>
      </c>
      <c r="C18" s="11">
        <f t="shared" si="0"/>
        <v>-1.7421602787456414E-2</v>
      </c>
      <c r="D18" s="13">
        <f t="shared" si="1"/>
        <v>-1.7421602787456414E-2</v>
      </c>
      <c r="E18" s="27">
        <v>45446</v>
      </c>
      <c r="F18" s="12">
        <v>22474.05</v>
      </c>
      <c r="G18" s="11">
        <v>5.266972E-3</v>
      </c>
      <c r="H18" s="13">
        <v>5.3E-3</v>
      </c>
      <c r="J18" s="15"/>
      <c r="K18" s="11"/>
      <c r="L18" s="11"/>
      <c r="M18" s="11"/>
      <c r="N18" s="11"/>
    </row>
    <row r="19" spans="1:19" ht="13.2">
      <c r="A19" s="27">
        <v>45415</v>
      </c>
      <c r="B19">
        <v>14.35</v>
      </c>
      <c r="C19" s="11">
        <f t="shared" si="0"/>
        <v>1.0563380281690238E-2</v>
      </c>
      <c r="D19" s="13">
        <f t="shared" si="1"/>
        <v>1.0563380281690238E-2</v>
      </c>
      <c r="E19" s="27">
        <v>45415</v>
      </c>
      <c r="F19" s="12">
        <v>22356.3</v>
      </c>
      <c r="G19" s="11">
        <v>-2.200343E-3</v>
      </c>
      <c r="H19" s="13">
        <v>-2.2000000000000001E-3</v>
      </c>
      <c r="J19" s="15"/>
      <c r="K19" s="11"/>
      <c r="L19" s="11"/>
      <c r="M19" s="11"/>
      <c r="N19" s="11"/>
    </row>
    <row r="20" spans="1:19" ht="13.2">
      <c r="A20" s="27">
        <v>45385</v>
      </c>
      <c r="B20">
        <v>14.2</v>
      </c>
      <c r="C20" s="11">
        <f t="shared" si="0"/>
        <v>-2.7397260273972601E-2</v>
      </c>
      <c r="D20" s="13">
        <f t="shared" si="1"/>
        <v>-2.7397260273972601E-2</v>
      </c>
      <c r="E20" s="27">
        <v>45385</v>
      </c>
      <c r="F20" s="12">
        <v>22405.599999999999</v>
      </c>
      <c r="G20" s="11">
        <v>1.215458E-3</v>
      </c>
      <c r="H20" s="13">
        <v>1.1999999999999999E-3</v>
      </c>
      <c r="J20" s="15"/>
      <c r="K20" s="11"/>
      <c r="L20" s="11"/>
      <c r="M20" s="11"/>
      <c r="N20" s="11"/>
    </row>
    <row r="21" spans="1:19" ht="13.2">
      <c r="A21" s="27">
        <v>45325</v>
      </c>
      <c r="B21">
        <v>14.6</v>
      </c>
      <c r="C21" s="11">
        <f t="shared" si="0"/>
        <v>2.8169014084507005E-2</v>
      </c>
      <c r="D21" s="13">
        <f t="shared" si="1"/>
        <v>2.8169014084507005E-2</v>
      </c>
      <c r="E21" s="27">
        <v>45325</v>
      </c>
      <c r="F21" s="12">
        <v>22378.400000000001</v>
      </c>
      <c r="G21" s="11">
        <v>1.774943E-3</v>
      </c>
      <c r="H21" s="13">
        <v>1.8E-3</v>
      </c>
      <c r="J21" s="15"/>
      <c r="K21" s="11"/>
      <c r="L21" s="11"/>
      <c r="M21" s="11"/>
      <c r="N21" s="11"/>
    </row>
    <row r="22" spans="1:19" ht="13.2">
      <c r="A22" s="27">
        <v>45294</v>
      </c>
      <c r="B22">
        <v>14.2</v>
      </c>
      <c r="C22" s="11">
        <f t="shared" si="0"/>
        <v>4.029304029304015E-2</v>
      </c>
      <c r="D22" s="13">
        <f t="shared" si="1"/>
        <v>4.029304029304015E-2</v>
      </c>
      <c r="E22" s="27">
        <v>45294</v>
      </c>
      <c r="F22" s="12">
        <v>22338.75</v>
      </c>
      <c r="G22" s="11">
        <v>1.6192205000000001E-2</v>
      </c>
      <c r="H22" s="13">
        <v>1.6199999999999999E-2</v>
      </c>
      <c r="J22" s="15"/>
      <c r="K22" s="11"/>
      <c r="L22" s="11"/>
      <c r="M22" s="11"/>
      <c r="N22" s="11"/>
    </row>
    <row r="23" spans="1:19" ht="13.2">
      <c r="A23" s="11" t="s">
        <v>46</v>
      </c>
      <c r="B23">
        <v>13.65</v>
      </c>
      <c r="C23" s="11">
        <f t="shared" si="0"/>
        <v>0</v>
      </c>
      <c r="D23" s="13">
        <f t="shared" si="1"/>
        <v>0</v>
      </c>
      <c r="E23" s="11" t="s">
        <v>46</v>
      </c>
      <c r="F23" s="12">
        <v>21982.799999999999</v>
      </c>
      <c r="G23" s="11">
        <v>1.441838E-3</v>
      </c>
      <c r="H23" s="13">
        <v>1.4E-3</v>
      </c>
      <c r="J23" s="15"/>
      <c r="K23" s="11"/>
      <c r="L23" s="11"/>
      <c r="M23" s="11"/>
      <c r="N23" s="11"/>
    </row>
    <row r="24" spans="1:19" ht="13.2">
      <c r="A24" s="11" t="s">
        <v>47</v>
      </c>
      <c r="B24">
        <v>13.65</v>
      </c>
      <c r="C24" s="11">
        <f t="shared" si="0"/>
        <v>-0.13880126182965291</v>
      </c>
      <c r="D24" s="13">
        <f t="shared" si="1"/>
        <v>-0.13880126182965291</v>
      </c>
      <c r="E24" s="11" t="s">
        <v>47</v>
      </c>
      <c r="F24" s="12">
        <v>21951.15</v>
      </c>
      <c r="G24" s="11">
        <v>-1.1135963E-2</v>
      </c>
      <c r="H24" s="13">
        <v>-1.11E-2</v>
      </c>
      <c r="J24" s="29"/>
      <c r="K24" s="11"/>
      <c r="L24" s="11"/>
      <c r="M24" s="11"/>
      <c r="N24" s="11"/>
    </row>
    <row r="25" spans="1:19" ht="13.2">
      <c r="A25" s="11" t="s">
        <v>49</v>
      </c>
      <c r="B25">
        <v>15.85</v>
      </c>
      <c r="C25" s="11">
        <f t="shared" si="0"/>
        <v>-5.9347181008902128E-2</v>
      </c>
      <c r="D25" s="13">
        <f t="shared" si="1"/>
        <v>-5.9347181008902128E-2</v>
      </c>
      <c r="E25" s="11" t="s">
        <v>49</v>
      </c>
      <c r="F25" s="12">
        <v>22198.35</v>
      </c>
      <c r="G25" s="11">
        <v>3.4490469999999998E-3</v>
      </c>
      <c r="H25" s="13">
        <v>3.3999999999999998E-3</v>
      </c>
      <c r="J25" s="15"/>
      <c r="K25" s="11"/>
      <c r="L25" s="11"/>
      <c r="M25" s="11"/>
      <c r="N25" s="11"/>
    </row>
    <row r="26" spans="1:19" ht="13.2">
      <c r="A26" s="11" t="s">
        <v>52</v>
      </c>
      <c r="B26">
        <v>16.850000000000001</v>
      </c>
      <c r="C26" s="11">
        <f t="shared" si="0"/>
        <v>-3.9886039886039892E-2</v>
      </c>
      <c r="D26" s="13">
        <f t="shared" si="1"/>
        <v>-3.9886039886039892E-2</v>
      </c>
      <c r="E26" s="11" t="s">
        <v>52</v>
      </c>
      <c r="F26" s="12">
        <v>22122.05</v>
      </c>
      <c r="G26" s="11">
        <v>-4.0809990000000001E-3</v>
      </c>
      <c r="H26" s="13">
        <v>-4.1000000000000003E-3</v>
      </c>
      <c r="J26" s="15"/>
      <c r="K26" s="11"/>
      <c r="L26" s="11"/>
      <c r="M26" s="11"/>
      <c r="N26" s="11"/>
    </row>
    <row r="27" spans="1:19" ht="13.2">
      <c r="A27" s="11" t="s">
        <v>54</v>
      </c>
      <c r="B27">
        <v>17.55</v>
      </c>
      <c r="C27" s="11">
        <f t="shared" si="0"/>
        <v>7.6687116564417179E-2</v>
      </c>
      <c r="D27" s="13">
        <f t="shared" si="1"/>
        <v>7.6687116564417179E-2</v>
      </c>
      <c r="E27" s="11" t="s">
        <v>54</v>
      </c>
      <c r="F27" s="12">
        <v>22212.7</v>
      </c>
      <c r="G27" s="11">
        <v>-2.1379600000000001E-4</v>
      </c>
      <c r="H27" s="13">
        <v>-2.0000000000000001E-4</v>
      </c>
      <c r="J27" s="15"/>
      <c r="K27" s="11"/>
      <c r="L27" s="11"/>
      <c r="M27" s="11"/>
      <c r="N27" s="11"/>
    </row>
    <row r="28" spans="1:19" ht="13.2">
      <c r="A28" s="11" t="s">
        <v>60</v>
      </c>
      <c r="B28">
        <v>16.3</v>
      </c>
      <c r="C28" s="11">
        <f t="shared" si="0"/>
        <v>6.1889250814332275E-2</v>
      </c>
      <c r="D28" s="13">
        <f t="shared" si="1"/>
        <v>6.1889250814332275E-2</v>
      </c>
      <c r="E28" s="11" t="s">
        <v>60</v>
      </c>
      <c r="F28" s="12">
        <v>22217.45</v>
      </c>
      <c r="G28" s="11">
        <v>7.3633930000000002E-3</v>
      </c>
      <c r="H28" s="13">
        <v>7.4000000000000003E-3</v>
      </c>
      <c r="J28" s="15"/>
      <c r="K28" s="13"/>
      <c r="L28" s="13"/>
      <c r="M28" s="13"/>
      <c r="N28" s="13"/>
    </row>
    <row r="29" spans="1:19" ht="13.2">
      <c r="A29" s="11" t="s">
        <v>62</v>
      </c>
      <c r="B29">
        <v>15.35</v>
      </c>
      <c r="C29" s="11">
        <f t="shared" si="0"/>
        <v>-3.7617554858934144E-2</v>
      </c>
      <c r="D29" s="13">
        <f t="shared" si="1"/>
        <v>-3.7617554858934144E-2</v>
      </c>
      <c r="E29" s="11" t="s">
        <v>62</v>
      </c>
      <c r="F29" s="12">
        <v>22055.05</v>
      </c>
      <c r="G29" s="11">
        <v>-6.3927699999999999E-3</v>
      </c>
      <c r="H29" s="13">
        <v>-6.4000000000000003E-3</v>
      </c>
      <c r="J29" s="15"/>
      <c r="K29" s="21"/>
      <c r="L29" s="21"/>
      <c r="M29" s="21"/>
      <c r="N29" s="11"/>
      <c r="P29" s="18" t="s">
        <v>64</v>
      </c>
      <c r="Q29" s="18"/>
      <c r="R29" s="18"/>
      <c r="S29" s="18"/>
    </row>
    <row r="30" spans="1:19" ht="13.2">
      <c r="A30" s="11" t="s">
        <v>65</v>
      </c>
      <c r="B30">
        <v>15.95</v>
      </c>
      <c r="C30" s="11">
        <f t="shared" si="0"/>
        <v>-3.1250000000000444E-3</v>
      </c>
      <c r="D30" s="13">
        <f t="shared" si="1"/>
        <v>-3.1250000000000444E-3</v>
      </c>
      <c r="E30" s="11" t="s">
        <v>65</v>
      </c>
      <c r="F30" s="12">
        <v>22196.95</v>
      </c>
      <c r="G30" s="11">
        <v>3.3766909999999998E-3</v>
      </c>
      <c r="H30" s="13">
        <v>3.3999999999999998E-3</v>
      </c>
      <c r="J30" s="15"/>
      <c r="K30" s="11"/>
      <c r="L30" s="11"/>
      <c r="M30" s="11"/>
      <c r="N30" s="11"/>
      <c r="P30" s="18"/>
      <c r="Q30" s="18"/>
      <c r="R30" s="18"/>
      <c r="S30" s="18"/>
    </row>
    <row r="31" spans="1:19" ht="13.2">
      <c r="A31" s="11" t="s">
        <v>67</v>
      </c>
      <c r="B31">
        <v>16</v>
      </c>
      <c r="C31" s="11">
        <f t="shared" si="0"/>
        <v>6.2893081761006275E-3</v>
      </c>
      <c r="D31" s="13">
        <f t="shared" si="1"/>
        <v>6.2893081761006275E-3</v>
      </c>
      <c r="E31" s="11" t="s">
        <v>67</v>
      </c>
      <c r="F31" s="12">
        <v>22122.25</v>
      </c>
      <c r="G31" s="11">
        <v>3.6999730000000001E-3</v>
      </c>
      <c r="H31" s="13">
        <v>3.7000000000000002E-3</v>
      </c>
      <c r="J31" s="15"/>
      <c r="K31" s="30"/>
      <c r="L31" s="30"/>
      <c r="M31" s="30"/>
      <c r="N31" s="30"/>
    </row>
    <row r="32" spans="1:19" ht="13.2">
      <c r="A32" s="11" t="s">
        <v>69</v>
      </c>
      <c r="B32">
        <v>15.9</v>
      </c>
      <c r="C32" s="11">
        <f t="shared" si="0"/>
        <v>-3.1347962382444194E-3</v>
      </c>
      <c r="D32" s="13">
        <f t="shared" si="1"/>
        <v>-3.1347962382444194E-3</v>
      </c>
      <c r="E32" s="11" t="s">
        <v>69</v>
      </c>
      <c r="F32" s="12">
        <v>22040.7</v>
      </c>
      <c r="G32" s="11">
        <v>5.930879E-3</v>
      </c>
      <c r="H32" s="13">
        <v>5.8999999999999999E-3</v>
      </c>
      <c r="J32" s="15"/>
      <c r="K32" s="13"/>
      <c r="L32" s="13"/>
      <c r="M32" s="13"/>
      <c r="N32" s="13"/>
    </row>
    <row r="33" spans="1:14" ht="13.2">
      <c r="A33" s="11" t="s">
        <v>71</v>
      </c>
      <c r="B33">
        <v>15.95</v>
      </c>
      <c r="C33" s="11">
        <f t="shared" si="0"/>
        <v>2.5723472668810254E-2</v>
      </c>
      <c r="D33" s="13">
        <f t="shared" si="1"/>
        <v>2.5723472668810254E-2</v>
      </c>
      <c r="E33" s="11" t="s">
        <v>71</v>
      </c>
      <c r="F33" s="12">
        <v>21910.75</v>
      </c>
      <c r="G33" s="11">
        <v>3.237172E-3</v>
      </c>
      <c r="H33" s="13">
        <v>3.2000000000000002E-3</v>
      </c>
      <c r="J33" s="15"/>
      <c r="K33" s="11"/>
      <c r="L33" s="11"/>
      <c r="M33" s="11"/>
      <c r="N33" s="11"/>
    </row>
    <row r="34" spans="1:14" ht="13.2">
      <c r="A34" s="11" t="s">
        <v>73</v>
      </c>
      <c r="B34">
        <v>15.55</v>
      </c>
      <c r="C34" s="11">
        <f t="shared" si="0"/>
        <v>5.7823129251700855E-2</v>
      </c>
      <c r="D34" s="13">
        <f t="shared" si="1"/>
        <v>5.7823129251700855E-2</v>
      </c>
      <c r="E34" s="11" t="s">
        <v>73</v>
      </c>
      <c r="F34" s="12">
        <v>21840.05</v>
      </c>
      <c r="G34" s="11">
        <v>4.451956E-3</v>
      </c>
      <c r="H34" s="13">
        <v>4.4999999999999997E-3</v>
      </c>
      <c r="J34" s="15"/>
      <c r="K34" s="11"/>
      <c r="L34" s="11"/>
      <c r="M34" s="11"/>
      <c r="N34" s="11"/>
    </row>
    <row r="35" spans="1:14" ht="13.2">
      <c r="A35" s="11" t="s">
        <v>75</v>
      </c>
      <c r="B35">
        <v>14.7</v>
      </c>
      <c r="C35" s="11">
        <f t="shared" si="0"/>
        <v>1.730103806228378E-2</v>
      </c>
      <c r="D35" s="13">
        <f t="shared" si="1"/>
        <v>1.730103806228378E-2</v>
      </c>
      <c r="E35" s="11" t="s">
        <v>75</v>
      </c>
      <c r="F35" s="12">
        <v>21743.25</v>
      </c>
      <c r="G35" s="11">
        <v>5.8845160000000002E-3</v>
      </c>
      <c r="H35" s="13">
        <v>5.8999999999999999E-3</v>
      </c>
      <c r="J35" s="15"/>
      <c r="K35" s="11"/>
      <c r="L35" s="11"/>
      <c r="M35" s="11"/>
      <c r="N35" s="11"/>
    </row>
    <row r="36" spans="1:14" ht="13.2">
      <c r="A36" s="27">
        <v>45628</v>
      </c>
      <c r="B36">
        <v>14.45</v>
      </c>
      <c r="C36" s="11">
        <f t="shared" si="0"/>
        <v>-6.7741935483870974E-2</v>
      </c>
      <c r="D36" s="13">
        <f t="shared" si="1"/>
        <v>-6.7741935483870974E-2</v>
      </c>
      <c r="E36" s="27">
        <v>45628</v>
      </c>
      <c r="F36" s="12">
        <v>21616.05</v>
      </c>
      <c r="G36" s="11">
        <v>-7.6414550000000001E-3</v>
      </c>
      <c r="H36" s="13">
        <v>-7.6E-3</v>
      </c>
      <c r="J36" s="15"/>
      <c r="K36" s="11"/>
      <c r="L36" s="11"/>
      <c r="M36" s="11"/>
      <c r="N36" s="11"/>
    </row>
    <row r="37" spans="1:14" ht="13.2">
      <c r="A37" s="27">
        <v>45537</v>
      </c>
      <c r="B37">
        <v>15.5</v>
      </c>
      <c r="C37" s="11">
        <f t="shared" si="0"/>
        <v>4.7297297297297147E-2</v>
      </c>
      <c r="D37" s="13">
        <f t="shared" si="1"/>
        <v>4.7297297297297147E-2</v>
      </c>
      <c r="E37" s="27">
        <v>45537</v>
      </c>
      <c r="F37" s="12">
        <v>21782.5</v>
      </c>
      <c r="G37" s="11">
        <v>2.9721959999999999E-3</v>
      </c>
      <c r="H37" s="13">
        <v>3.0000000000000001E-3</v>
      </c>
      <c r="J37" s="15"/>
      <c r="K37" s="11"/>
      <c r="L37" s="11"/>
      <c r="M37" s="11"/>
      <c r="N37" s="11"/>
    </row>
    <row r="38" spans="1:14" ht="13.2">
      <c r="A38" s="27">
        <v>45506</v>
      </c>
      <c r="B38">
        <v>14.8</v>
      </c>
      <c r="C38" s="11">
        <f t="shared" si="0"/>
        <v>-1.3333333333333308E-2</v>
      </c>
      <c r="D38" s="13">
        <f t="shared" si="1"/>
        <v>-1.3333333333333308E-2</v>
      </c>
      <c r="E38" s="27">
        <v>45506</v>
      </c>
      <c r="F38" s="12">
        <v>21717.95</v>
      </c>
      <c r="G38" s="11">
        <v>-9.6919810000000006E-3</v>
      </c>
      <c r="H38" s="13">
        <v>-9.7000000000000003E-3</v>
      </c>
      <c r="J38" s="15"/>
      <c r="K38" s="11"/>
      <c r="L38" s="11"/>
      <c r="M38" s="11"/>
      <c r="N38" s="11"/>
    </row>
    <row r="39" spans="1:14" ht="13.2">
      <c r="A39" s="27">
        <v>45475</v>
      </c>
      <c r="B39">
        <v>15</v>
      </c>
      <c r="C39" s="11">
        <f t="shared" si="0"/>
        <v>5.2631578947368363E-2</v>
      </c>
      <c r="D39" s="13">
        <f t="shared" si="1"/>
        <v>5.2631578947368363E-2</v>
      </c>
      <c r="E39" s="27">
        <v>45475</v>
      </c>
      <c r="F39" s="12">
        <v>21930.5</v>
      </c>
      <c r="G39" s="31">
        <v>5.0161000000000003E-5</v>
      </c>
      <c r="H39" s="13">
        <v>1E-4</v>
      </c>
      <c r="J39" s="15"/>
      <c r="K39" s="13"/>
      <c r="L39" s="13"/>
      <c r="M39" s="13"/>
      <c r="N39" s="13"/>
    </row>
    <row r="40" spans="1:14" ht="13.2">
      <c r="A40" s="27">
        <v>45445</v>
      </c>
      <c r="B40">
        <v>14.25</v>
      </c>
      <c r="C40" s="11">
        <f t="shared" si="0"/>
        <v>3.6363636363636376E-2</v>
      </c>
      <c r="D40" s="13">
        <f t="shared" si="1"/>
        <v>3.6363636363636376E-2</v>
      </c>
      <c r="E40" s="27">
        <v>45445</v>
      </c>
      <c r="F40" s="12">
        <v>21929.4</v>
      </c>
      <c r="G40" s="11">
        <v>7.2433480000000001E-3</v>
      </c>
      <c r="H40" s="13">
        <v>7.1999999999999998E-3</v>
      </c>
      <c r="I40" s="11"/>
      <c r="J40" s="15"/>
      <c r="K40" s="11"/>
      <c r="L40" s="11"/>
      <c r="M40" s="11"/>
      <c r="N40" s="11"/>
    </row>
    <row r="41" spans="1:14" ht="13.2">
      <c r="A41" s="27">
        <v>45414</v>
      </c>
      <c r="B41">
        <v>13.75</v>
      </c>
      <c r="C41" s="11">
        <f t="shared" si="0"/>
        <v>-2.1352313167259829E-2</v>
      </c>
      <c r="D41" s="13">
        <f t="shared" si="1"/>
        <v>-2.1352313167259829E-2</v>
      </c>
      <c r="E41" s="27">
        <v>45414</v>
      </c>
      <c r="F41" s="12">
        <v>21771.7</v>
      </c>
      <c r="G41" s="11">
        <v>-3.756784E-3</v>
      </c>
      <c r="H41" s="13">
        <v>-3.8E-3</v>
      </c>
      <c r="J41" s="32"/>
      <c r="K41" s="33"/>
      <c r="L41" s="11"/>
      <c r="M41" s="11"/>
      <c r="N41" s="11"/>
    </row>
    <row r="42" spans="1:14" ht="13.2">
      <c r="A42" s="27">
        <v>45324</v>
      </c>
      <c r="B42">
        <v>14.05</v>
      </c>
      <c r="C42" s="11">
        <f t="shared" si="0"/>
        <v>-7.0671378091872183E-3</v>
      </c>
      <c r="D42" s="13">
        <f t="shared" si="1"/>
        <v>-7.0671378091872183E-3</v>
      </c>
      <c r="E42" s="27">
        <v>45324</v>
      </c>
      <c r="F42" s="12">
        <v>21853.8</v>
      </c>
      <c r="G42" s="11">
        <v>7.2059159999999997E-3</v>
      </c>
      <c r="H42" s="13">
        <v>7.1999999999999998E-3</v>
      </c>
    </row>
    <row r="43" spans="1:14" ht="13.2">
      <c r="A43" s="27">
        <v>45293</v>
      </c>
      <c r="B43">
        <v>14.15</v>
      </c>
      <c r="C43" s="11">
        <f t="shared" si="0"/>
        <v>-1.3937282229965153E-2</v>
      </c>
      <c r="D43" s="13">
        <f t="shared" si="1"/>
        <v>-1.3937282229965153E-2</v>
      </c>
      <c r="E43" s="27">
        <v>45293</v>
      </c>
      <c r="F43" s="12">
        <v>21697.45</v>
      </c>
      <c r="G43" s="11">
        <v>-1.300303E-3</v>
      </c>
      <c r="H43" s="13">
        <v>-1.2999999999999999E-3</v>
      </c>
    </row>
    <row r="44" spans="1:14" ht="13.2">
      <c r="A44" s="11" t="s">
        <v>82</v>
      </c>
      <c r="B44">
        <v>14.35</v>
      </c>
      <c r="C44" s="11">
        <f t="shared" si="0"/>
        <v>-1.0344827586206917E-2</v>
      </c>
      <c r="D44" s="13">
        <f t="shared" si="1"/>
        <v>-1.0344827586206917E-2</v>
      </c>
      <c r="E44" s="11" t="s">
        <v>82</v>
      </c>
      <c r="F44" s="12">
        <v>21725.7</v>
      </c>
      <c r="G44" s="11">
        <v>9.4600429999999996E-3</v>
      </c>
      <c r="H44" s="13">
        <v>9.4999999999999998E-3</v>
      </c>
    </row>
    <row r="45" spans="1:14" ht="13.2">
      <c r="A45" s="11" t="s">
        <v>83</v>
      </c>
      <c r="B45">
        <v>14.5</v>
      </c>
      <c r="C45" s="11">
        <f t="shared" si="0"/>
        <v>-1.3605442176870652E-2</v>
      </c>
      <c r="D45" s="13">
        <f t="shared" si="1"/>
        <v>-1.3605442176870652E-2</v>
      </c>
      <c r="E45" s="11" t="s">
        <v>83</v>
      </c>
      <c r="F45" s="12">
        <v>21522.1</v>
      </c>
      <c r="G45" s="11">
        <v>-9.9136980000000003E-3</v>
      </c>
      <c r="H45" s="13">
        <v>-9.9000000000000008E-3</v>
      </c>
    </row>
    <row r="46" spans="1:14" ht="13.2">
      <c r="A46" s="11" t="s">
        <v>84</v>
      </c>
      <c r="B46">
        <v>14.7</v>
      </c>
      <c r="C46" s="11">
        <f t="shared" si="0"/>
        <v>6.8493150684931781E-3</v>
      </c>
      <c r="D46" s="13">
        <f t="shared" si="1"/>
        <v>6.8493150684931781E-3</v>
      </c>
      <c r="E46" s="11" t="s">
        <v>84</v>
      </c>
      <c r="F46" s="12">
        <v>21737.599999999999</v>
      </c>
      <c r="G46" s="11">
        <v>1.8030590999999999E-2</v>
      </c>
      <c r="H46" s="13">
        <v>1.7999999999999999E-2</v>
      </c>
    </row>
    <row r="47" spans="1:14" ht="13.2">
      <c r="A47" s="11" t="s">
        <v>85</v>
      </c>
      <c r="B47">
        <v>14.6</v>
      </c>
      <c r="C47" s="11">
        <f t="shared" si="0"/>
        <v>-2.0134228187919545E-2</v>
      </c>
      <c r="D47" s="13">
        <f t="shared" si="1"/>
        <v>-2.0134228187919545E-2</v>
      </c>
      <c r="E47" s="11" t="s">
        <v>85</v>
      </c>
      <c r="F47" s="12">
        <v>21352.6</v>
      </c>
      <c r="G47" s="11">
        <v>-4.7240720000000002E-3</v>
      </c>
      <c r="H47" s="13">
        <v>-4.7000000000000002E-3</v>
      </c>
    </row>
    <row r="48" spans="1:14" ht="13.2">
      <c r="A48" s="11" t="s">
        <v>86</v>
      </c>
      <c r="B48">
        <v>14.9</v>
      </c>
      <c r="C48" s="11">
        <f t="shared" si="0"/>
        <v>3.4722222222222321E-2</v>
      </c>
      <c r="D48" s="13">
        <f t="shared" si="1"/>
        <v>3.4722222222222321E-2</v>
      </c>
      <c r="E48" s="11" t="s">
        <v>86</v>
      </c>
      <c r="F48" s="12">
        <v>21453.95</v>
      </c>
      <c r="G48" s="11">
        <v>1.0130045000000001E-2</v>
      </c>
      <c r="H48" s="13">
        <v>1.01E-2</v>
      </c>
    </row>
    <row r="49" spans="1:14" ht="13.2">
      <c r="A49" s="11" t="s">
        <v>87</v>
      </c>
      <c r="B49">
        <v>14.4</v>
      </c>
      <c r="C49" s="11">
        <f t="shared" si="0"/>
        <v>-3.9999999999999925E-2</v>
      </c>
      <c r="D49" s="13">
        <f t="shared" si="1"/>
        <v>-3.9999999999999925E-2</v>
      </c>
      <c r="E49" s="11" t="s">
        <v>87</v>
      </c>
      <c r="F49" s="12">
        <v>21238.799999999999</v>
      </c>
      <c r="G49" s="11">
        <v>-1.543682E-2</v>
      </c>
      <c r="H49" s="13">
        <v>-1.54E-2</v>
      </c>
    </row>
    <row r="50" spans="1:14" ht="13.2">
      <c r="A50" s="11" t="s">
        <v>88</v>
      </c>
      <c r="B50">
        <v>15</v>
      </c>
      <c r="C50" s="11">
        <f t="shared" si="0"/>
        <v>-6.6225165562913135E-3</v>
      </c>
      <c r="D50" s="13">
        <f t="shared" si="1"/>
        <v>-6.6225165562913135E-3</v>
      </c>
      <c r="E50" s="11" t="s">
        <v>88</v>
      </c>
      <c r="F50" s="12">
        <v>21571.8</v>
      </c>
      <c r="G50" s="11">
        <v>-2.3401659999999999E-3</v>
      </c>
      <c r="H50" s="13">
        <v>-2.3E-3</v>
      </c>
    </row>
    <row r="51" spans="1:14" ht="13.2">
      <c r="A51" s="11" t="s">
        <v>89</v>
      </c>
      <c r="B51">
        <v>15.1</v>
      </c>
      <c r="C51" s="11">
        <f t="shared" si="0"/>
        <v>0</v>
      </c>
      <c r="D51" s="13">
        <f t="shared" si="1"/>
        <v>0</v>
      </c>
      <c r="E51" s="11" t="s">
        <v>89</v>
      </c>
      <c r="F51" s="12">
        <v>21622.400000000001</v>
      </c>
      <c r="G51" s="11">
        <v>7.4619389999999999E-3</v>
      </c>
      <c r="H51" s="13">
        <v>7.4999999999999997E-3</v>
      </c>
    </row>
    <row r="52" spans="1:14" ht="13.2">
      <c r="A52" s="11" t="s">
        <v>90</v>
      </c>
      <c r="B52">
        <v>15.1</v>
      </c>
      <c r="C52" s="11">
        <f t="shared" si="0"/>
        <v>0</v>
      </c>
      <c r="D52" s="13">
        <f t="shared" si="1"/>
        <v>0</v>
      </c>
      <c r="E52" s="11" t="s">
        <v>90</v>
      </c>
      <c r="F52" s="12">
        <v>21462.25</v>
      </c>
      <c r="G52" s="11">
        <v>-5.0853080000000002E-3</v>
      </c>
      <c r="H52" s="13">
        <v>-5.1000000000000004E-3</v>
      </c>
    </row>
    <row r="53" spans="1:14" ht="13.2">
      <c r="A53" s="11" t="s">
        <v>91</v>
      </c>
      <c r="B53">
        <v>15.1</v>
      </c>
      <c r="C53" s="11">
        <f t="shared" si="0"/>
        <v>-4.1269841269841345E-2</v>
      </c>
      <c r="D53" s="13">
        <f t="shared" si="1"/>
        <v>-4.1269841269841345E-2</v>
      </c>
      <c r="E53" s="11" t="s">
        <v>91</v>
      </c>
      <c r="F53" s="12">
        <v>21571.95</v>
      </c>
      <c r="G53" s="11">
        <v>-2.0894322999999999E-2</v>
      </c>
      <c r="H53" s="13">
        <v>-2.0899999999999998E-2</v>
      </c>
    </row>
    <row r="54" spans="1:14" ht="13.2">
      <c r="A54" s="11" t="s">
        <v>92</v>
      </c>
      <c r="B54">
        <v>15.75</v>
      </c>
      <c r="C54" s="11">
        <f t="shared" si="0"/>
        <v>-4.5454545454545414E-2</v>
      </c>
      <c r="D54" s="13">
        <f t="shared" si="1"/>
        <v>-4.5454545454545414E-2</v>
      </c>
      <c r="E54" s="11" t="s">
        <v>92</v>
      </c>
      <c r="F54" s="12">
        <v>22032.3</v>
      </c>
      <c r="G54" s="11">
        <v>-2.9483040000000001E-3</v>
      </c>
      <c r="H54" s="13">
        <v>-2.8999999999999998E-3</v>
      </c>
    </row>
    <row r="55" spans="1:14" ht="13.2">
      <c r="A55" s="11" t="s">
        <v>93</v>
      </c>
      <c r="B55">
        <v>16.5</v>
      </c>
      <c r="C55" s="11">
        <f t="shared" si="0"/>
        <v>4.1009463722397443E-2</v>
      </c>
      <c r="D55" s="13">
        <f t="shared" si="1"/>
        <v>4.1009463722397443E-2</v>
      </c>
      <c r="E55" s="11" t="s">
        <v>93</v>
      </c>
      <c r="F55" s="12">
        <v>22097.45</v>
      </c>
      <c r="G55" s="11">
        <v>9.2671460000000004E-3</v>
      </c>
      <c r="H55" s="13">
        <v>9.2999999999999992E-3</v>
      </c>
    </row>
    <row r="56" spans="1:14" ht="13.2">
      <c r="A56" s="27">
        <v>45627</v>
      </c>
      <c r="B56">
        <v>15.85</v>
      </c>
      <c r="C56" s="11">
        <f t="shared" si="0"/>
        <v>-1.2461059190031265E-2</v>
      </c>
      <c r="D56" s="13">
        <f t="shared" si="1"/>
        <v>-1.2461059190031265E-2</v>
      </c>
      <c r="E56" s="27">
        <v>45627</v>
      </c>
      <c r="F56" s="12">
        <v>21894.55</v>
      </c>
      <c r="G56" s="11">
        <v>1.142642E-2</v>
      </c>
      <c r="H56" s="13">
        <v>1.14E-2</v>
      </c>
    </row>
    <row r="57" spans="1:14" ht="13.2">
      <c r="A57" s="27">
        <v>45597</v>
      </c>
      <c r="B57">
        <v>16.05</v>
      </c>
      <c r="C57" s="11">
        <f t="shared" si="0"/>
        <v>-6.1919504643961343E-3</v>
      </c>
      <c r="D57" s="13">
        <f t="shared" si="1"/>
        <v>-6.1919504643961343E-3</v>
      </c>
      <c r="E57" s="27">
        <v>45597</v>
      </c>
      <c r="F57" s="12">
        <v>21647.200000000001</v>
      </c>
      <c r="G57" s="11">
        <v>1.3183030000000001E-3</v>
      </c>
      <c r="H57" s="13">
        <v>1.2999999999999999E-3</v>
      </c>
      <c r="J57" s="15"/>
      <c r="K57" s="11"/>
      <c r="L57" s="11"/>
      <c r="M57" s="11"/>
      <c r="N57" s="11"/>
    </row>
    <row r="58" spans="1:14" ht="13.2">
      <c r="A58" s="27">
        <v>45566</v>
      </c>
      <c r="B58">
        <v>16.149999999999999</v>
      </c>
      <c r="C58" s="11">
        <f t="shared" si="0"/>
        <v>-3.0864197530864335E-3</v>
      </c>
      <c r="D58" s="13">
        <f t="shared" si="1"/>
        <v>-3.0864197530864335E-3</v>
      </c>
      <c r="E58" s="27">
        <v>45566</v>
      </c>
      <c r="F58" s="12">
        <v>21618.7</v>
      </c>
      <c r="G58" s="11">
        <v>3.4277330000000001E-3</v>
      </c>
      <c r="H58" s="13">
        <v>3.3999999999999998E-3</v>
      </c>
      <c r="J58" s="15"/>
      <c r="K58" s="11"/>
      <c r="L58" s="11"/>
      <c r="M58" s="11"/>
      <c r="N58" s="11"/>
    </row>
    <row r="59" spans="1:14" ht="13.2">
      <c r="A59" s="27">
        <v>45536</v>
      </c>
      <c r="B59">
        <v>16.2</v>
      </c>
      <c r="C59" s="11">
        <f t="shared" si="0"/>
        <v>-5.5393586005830886E-2</v>
      </c>
      <c r="D59" s="13">
        <f t="shared" si="1"/>
        <v>-5.5393586005830886E-2</v>
      </c>
      <c r="E59" s="27">
        <v>45536</v>
      </c>
      <c r="F59" s="12">
        <v>21544.85</v>
      </c>
      <c r="G59" s="11">
        <v>1.4805E-3</v>
      </c>
      <c r="H59" s="13">
        <v>1.5E-3</v>
      </c>
      <c r="J59" s="15"/>
      <c r="K59" s="11"/>
      <c r="L59" s="11"/>
      <c r="M59" s="11"/>
      <c r="N59" s="11"/>
    </row>
    <row r="60" spans="1:14" ht="13.2">
      <c r="A60" s="27">
        <v>45505</v>
      </c>
      <c r="B60">
        <v>17.149999999999999</v>
      </c>
      <c r="C60" s="11">
        <f t="shared" si="0"/>
        <v>2.9239766081869956E-3</v>
      </c>
      <c r="D60" s="13">
        <f t="shared" si="1"/>
        <v>2.9239766081869956E-3</v>
      </c>
      <c r="E60" s="27">
        <v>45505</v>
      </c>
      <c r="F60" s="12">
        <v>21513</v>
      </c>
      <c r="G60" s="11">
        <v>-9.1106729999999997E-3</v>
      </c>
      <c r="H60" s="13">
        <v>-9.1000000000000004E-3</v>
      </c>
      <c r="J60" s="61" t="s">
        <v>81</v>
      </c>
      <c r="K60" s="62">
        <v>8.7999999999999995E-2</v>
      </c>
      <c r="L60" s="11"/>
      <c r="M60" s="11"/>
      <c r="N60" s="11"/>
    </row>
    <row r="61" spans="1:14" ht="13.2">
      <c r="A61" s="27">
        <v>45413</v>
      </c>
      <c r="B61">
        <v>17.100000000000001</v>
      </c>
      <c r="C61" s="11">
        <f t="shared" si="0"/>
        <v>1.7857142857142794E-2</v>
      </c>
      <c r="D61" s="13">
        <f t="shared" si="1"/>
        <v>1.7857142857142794E-2</v>
      </c>
      <c r="E61" s="27">
        <v>45413</v>
      </c>
      <c r="F61" s="12">
        <v>21710.799999999999</v>
      </c>
      <c r="G61" s="11">
        <v>2.4101280000000001E-3</v>
      </c>
      <c r="H61" s="13">
        <v>2.3999999999999998E-3</v>
      </c>
      <c r="J61" s="15"/>
      <c r="K61" s="11"/>
      <c r="L61" s="11"/>
      <c r="M61" s="11"/>
      <c r="N61" s="11"/>
    </row>
    <row r="62" spans="1:14" ht="13.2">
      <c r="A62" s="27">
        <v>45383</v>
      </c>
      <c r="B62">
        <v>16.8</v>
      </c>
      <c r="C62" s="11">
        <f t="shared" si="0"/>
        <v>5.9936908517350229E-2</v>
      </c>
      <c r="D62" s="13">
        <f t="shared" si="1"/>
        <v>5.9936908517350229E-2</v>
      </c>
      <c r="E62" s="27">
        <v>45383</v>
      </c>
      <c r="F62" s="12">
        <v>21658.6</v>
      </c>
      <c r="G62" s="11">
        <v>6.5644700000000002E-3</v>
      </c>
      <c r="H62" s="13">
        <v>6.6E-3</v>
      </c>
      <c r="J62" s="15"/>
      <c r="K62" s="11"/>
      <c r="L62" s="11"/>
      <c r="M62" s="11"/>
      <c r="N62" s="11"/>
    </row>
    <row r="63" spans="1:14" ht="13.2">
      <c r="A63" s="27">
        <v>45352</v>
      </c>
      <c r="B63">
        <v>15.85</v>
      </c>
      <c r="C63" s="11">
        <f t="shared" si="0"/>
        <v>-1.2461059190031265E-2</v>
      </c>
      <c r="D63" s="13">
        <f t="shared" si="1"/>
        <v>-1.2461059190031265E-2</v>
      </c>
      <c r="E63" s="27">
        <v>45352</v>
      </c>
      <c r="F63" s="12">
        <v>21517.35</v>
      </c>
      <c r="G63" s="11">
        <v>-6.851813E-3</v>
      </c>
      <c r="H63" s="13">
        <v>-6.8999999999999999E-3</v>
      </c>
      <c r="J63" s="15"/>
      <c r="K63" s="11"/>
      <c r="L63" s="11"/>
      <c r="M63" s="11"/>
      <c r="N63" s="11"/>
    </row>
    <row r="64" spans="1:14" ht="13.2">
      <c r="A64" s="27">
        <v>45323</v>
      </c>
      <c r="B64">
        <v>16.05</v>
      </c>
      <c r="C64" s="11">
        <f t="shared" si="0"/>
        <v>-5.5882352941176383E-2</v>
      </c>
      <c r="D64" s="13">
        <f t="shared" si="1"/>
        <v>-5.5882352941176383E-2</v>
      </c>
      <c r="E64" s="27">
        <v>45323</v>
      </c>
      <c r="F64" s="12">
        <v>21665.8</v>
      </c>
      <c r="G64" s="11">
        <v>-3.5001540000000001E-3</v>
      </c>
      <c r="H64" s="13">
        <v>-3.5000000000000001E-3</v>
      </c>
      <c r="I64" s="11"/>
      <c r="J64" s="15"/>
      <c r="K64" s="11"/>
      <c r="L64" s="11"/>
      <c r="M64" s="11"/>
      <c r="N64" s="11"/>
    </row>
    <row r="65" spans="1:14" ht="13.2">
      <c r="A65" s="27">
        <v>45292</v>
      </c>
      <c r="B65">
        <v>17</v>
      </c>
      <c r="C65" s="11">
        <f t="shared" si="0"/>
        <v>6.25E-2</v>
      </c>
      <c r="D65" s="13">
        <f t="shared" si="1"/>
        <v>6.25E-2</v>
      </c>
      <c r="E65" s="27">
        <v>45292</v>
      </c>
      <c r="F65" s="12">
        <v>21741.9</v>
      </c>
      <c r="G65" s="11">
        <v>4.8317199999999997E-4</v>
      </c>
      <c r="H65" s="13">
        <v>5.0000000000000001E-4</v>
      </c>
      <c r="I65" s="11"/>
      <c r="J65" s="17" t="s">
        <v>95</v>
      </c>
      <c r="K65" s="16" t="s">
        <v>96</v>
      </c>
      <c r="L65" s="6"/>
      <c r="N65" s="6"/>
    </row>
    <row r="66" spans="1:14" ht="13.2">
      <c r="A66" s="11" t="s">
        <v>97</v>
      </c>
      <c r="B66">
        <v>16</v>
      </c>
      <c r="C66" s="11">
        <f t="shared" si="0"/>
        <v>0.20754716981132071</v>
      </c>
      <c r="D66" s="13">
        <f t="shared" si="1"/>
        <v>0.20754716981132071</v>
      </c>
      <c r="E66" s="11" t="s">
        <v>97</v>
      </c>
      <c r="F66" s="12">
        <v>21731.4</v>
      </c>
      <c r="G66" s="11">
        <v>-2.1718470000000002E-3</v>
      </c>
      <c r="H66" s="13">
        <v>-2.2000000000000001E-3</v>
      </c>
      <c r="I66" s="11"/>
      <c r="J66" s="34">
        <f>_xlfn.VAR.S(C4:C745)</f>
        <v>1.4766154655243566E-3</v>
      </c>
      <c r="K66" s="35">
        <f>_xlfn.VAR.P(G3:G745)</f>
        <v>7.4564323229624205E-5</v>
      </c>
      <c r="L66" s="11"/>
      <c r="N66" s="11"/>
    </row>
    <row r="67" spans="1:14" ht="13.2">
      <c r="A67" s="11" t="s">
        <v>98</v>
      </c>
      <c r="B67">
        <v>13.25</v>
      </c>
      <c r="C67" s="11">
        <f t="shared" si="0"/>
        <v>-1.4869888475836368E-2</v>
      </c>
      <c r="D67" s="13">
        <f t="shared" si="1"/>
        <v>-1.4869888475836368E-2</v>
      </c>
      <c r="E67" s="11" t="s">
        <v>98</v>
      </c>
      <c r="F67" s="12">
        <v>21778.7</v>
      </c>
      <c r="G67" s="11">
        <v>5.7239170000000002E-3</v>
      </c>
      <c r="H67" s="13">
        <v>5.7000000000000002E-3</v>
      </c>
      <c r="I67" s="11"/>
      <c r="J67" s="15"/>
      <c r="K67" s="11"/>
      <c r="L67" s="11"/>
      <c r="M67" s="11"/>
      <c r="N67" s="11"/>
    </row>
    <row r="68" spans="1:14" ht="13.2">
      <c r="A68" s="11" t="s">
        <v>99</v>
      </c>
      <c r="B68">
        <v>13.45</v>
      </c>
      <c r="C68" s="11">
        <f t="shared" si="0"/>
        <v>7.4906367041198685E-3</v>
      </c>
      <c r="D68" s="13">
        <f t="shared" si="1"/>
        <v>7.4906367041198685E-3</v>
      </c>
      <c r="E68" s="11" t="s">
        <v>99</v>
      </c>
      <c r="F68" s="12">
        <v>21654.75</v>
      </c>
      <c r="G68" s="11">
        <v>9.9527320000000006E-3</v>
      </c>
      <c r="H68" s="13">
        <v>0.01</v>
      </c>
      <c r="I68" s="11"/>
      <c r="J68" s="36" t="s">
        <v>101</v>
      </c>
      <c r="K68" s="37">
        <f>J66-K69</f>
        <v>1.3557413533206728E-3</v>
      </c>
      <c r="L68" s="11"/>
    </row>
    <row r="69" spans="1:14" ht="13.2">
      <c r="A69" s="11" t="s">
        <v>102</v>
      </c>
      <c r="B69">
        <v>13.35</v>
      </c>
      <c r="C69" s="11">
        <f t="shared" ref="C69:C132" si="5">B69/B70-1</f>
        <v>-1.8382352941176516E-2</v>
      </c>
      <c r="D69" s="13">
        <f t="shared" ref="D69:D132" si="6">C69</f>
        <v>-1.8382352941176516E-2</v>
      </c>
      <c r="E69" s="11" t="s">
        <v>102</v>
      </c>
      <c r="F69" s="12">
        <v>21441.35</v>
      </c>
      <c r="G69" s="11">
        <v>4.3069129999999999E-3</v>
      </c>
      <c r="H69" s="13">
        <v>4.3E-3</v>
      </c>
      <c r="J69" s="38" t="s">
        <v>103</v>
      </c>
      <c r="K69" s="39">
        <f>K66*K9^2</f>
        <v>1.2087411220368373E-4</v>
      </c>
    </row>
    <row r="70" spans="1:14" ht="13.2">
      <c r="A70" s="11" t="s">
        <v>104</v>
      </c>
      <c r="B70">
        <v>13.6</v>
      </c>
      <c r="C70" s="11">
        <f t="shared" si="5"/>
        <v>-3.663003663003761E-3</v>
      </c>
      <c r="D70" s="13">
        <f t="shared" si="6"/>
        <v>-3.663003663003761E-3</v>
      </c>
      <c r="E70" s="11" t="s">
        <v>104</v>
      </c>
      <c r="F70" s="12">
        <v>21349.4</v>
      </c>
      <c r="G70" s="11">
        <v>4.4389449999999997E-3</v>
      </c>
      <c r="H70" s="13">
        <v>4.4000000000000003E-3</v>
      </c>
      <c r="K70" s="11"/>
    </row>
    <row r="71" spans="1:14" ht="13.2">
      <c r="A71" s="11" t="s">
        <v>105</v>
      </c>
      <c r="B71">
        <v>13.65</v>
      </c>
      <c r="C71" s="11">
        <f t="shared" si="5"/>
        <v>4.1984732824427606E-2</v>
      </c>
      <c r="D71" s="13">
        <f t="shared" si="6"/>
        <v>4.1984732824427606E-2</v>
      </c>
      <c r="E71" s="11" t="s">
        <v>105</v>
      </c>
      <c r="F71" s="12">
        <v>21255.05</v>
      </c>
      <c r="G71" s="11">
        <v>4.9597759999999999E-3</v>
      </c>
      <c r="H71" s="13">
        <v>5.0000000000000001E-3</v>
      </c>
    </row>
    <row r="72" spans="1:14" ht="13.2">
      <c r="A72" s="11" t="s">
        <v>106</v>
      </c>
      <c r="B72">
        <v>13.1</v>
      </c>
      <c r="C72" s="11">
        <f t="shared" si="5"/>
        <v>-6.4285714285714279E-2</v>
      </c>
      <c r="D72" s="13">
        <f t="shared" si="6"/>
        <v>-6.4285714285714279E-2</v>
      </c>
      <c r="E72" s="11" t="s">
        <v>106</v>
      </c>
      <c r="F72" s="12">
        <v>21150.15</v>
      </c>
      <c r="G72" s="11">
        <v>-1.4121501999999999E-2</v>
      </c>
      <c r="H72" s="13">
        <v>-1.41E-2</v>
      </c>
      <c r="I72" s="11"/>
      <c r="J72" s="15"/>
      <c r="K72" s="11"/>
      <c r="L72" s="11"/>
    </row>
    <row r="73" spans="1:14" ht="13.2">
      <c r="A73" s="11" t="s">
        <v>108</v>
      </c>
      <c r="B73">
        <v>14</v>
      </c>
      <c r="C73" s="11">
        <f t="shared" si="5"/>
        <v>-7.0921985815602939E-3</v>
      </c>
      <c r="D73" s="13">
        <f t="shared" si="6"/>
        <v>-7.0921985815602939E-3</v>
      </c>
      <c r="E73" s="11" t="s">
        <v>108</v>
      </c>
      <c r="F73" s="12">
        <v>21453.1</v>
      </c>
      <c r="G73" s="11">
        <v>1.6084109999999999E-3</v>
      </c>
      <c r="H73" s="13">
        <v>1.6000000000000001E-3</v>
      </c>
      <c r="J73" s="15"/>
      <c r="K73" s="11"/>
      <c r="L73" s="11"/>
      <c r="M73" s="11"/>
      <c r="N73" s="11"/>
    </row>
    <row r="74" spans="1:14" ht="13.2">
      <c r="A74" s="11" t="s">
        <v>109</v>
      </c>
      <c r="B74">
        <v>14.1</v>
      </c>
      <c r="C74" s="11">
        <f t="shared" si="5"/>
        <v>3.5587188612098419E-3</v>
      </c>
      <c r="D74" s="13">
        <f t="shared" si="6"/>
        <v>3.5587188612098419E-3</v>
      </c>
      <c r="E74" s="11" t="s">
        <v>109</v>
      </c>
      <c r="F74" s="12">
        <v>21418.65</v>
      </c>
      <c r="G74" s="11">
        <v>-1.7710130000000001E-3</v>
      </c>
      <c r="H74" s="13">
        <v>-1.8E-3</v>
      </c>
      <c r="J74" s="15"/>
      <c r="K74" s="11"/>
      <c r="L74" s="11"/>
      <c r="M74" s="11"/>
      <c r="N74" s="11"/>
    </row>
    <row r="75" spans="1:14" ht="13.2">
      <c r="A75" s="11" t="s">
        <v>110</v>
      </c>
      <c r="B75">
        <v>14.05</v>
      </c>
      <c r="C75" s="11">
        <f t="shared" si="5"/>
        <v>7.1684587813620748E-3</v>
      </c>
      <c r="D75" s="13">
        <f t="shared" si="6"/>
        <v>7.1684587813620748E-3</v>
      </c>
      <c r="E75" s="11" t="s">
        <v>110</v>
      </c>
      <c r="F75" s="12">
        <v>21456.65</v>
      </c>
      <c r="G75" s="11">
        <v>1.2932723E-2</v>
      </c>
      <c r="H75" s="13">
        <v>1.29E-2</v>
      </c>
      <c r="J75" s="15"/>
      <c r="K75" s="11"/>
      <c r="L75" s="11"/>
      <c r="M75" s="11"/>
      <c r="N75" s="11"/>
    </row>
    <row r="76" spans="1:14" ht="13.2">
      <c r="A76" s="11" t="s">
        <v>111</v>
      </c>
      <c r="B76">
        <v>13.95</v>
      </c>
      <c r="C76" s="11">
        <f t="shared" si="5"/>
        <v>5.6818181818181879E-2</v>
      </c>
      <c r="D76" s="13">
        <f t="shared" si="6"/>
        <v>5.6818181818181879E-2</v>
      </c>
      <c r="E76" s="11" t="s">
        <v>111</v>
      </c>
      <c r="F76" s="12">
        <v>21182.7</v>
      </c>
      <c r="G76" s="11">
        <v>1.2250106E-2</v>
      </c>
      <c r="H76" s="13">
        <v>1.23E-2</v>
      </c>
      <c r="J76" s="15"/>
      <c r="K76" s="11"/>
      <c r="L76" s="11"/>
      <c r="M76" s="11"/>
      <c r="N76" s="11"/>
    </row>
    <row r="77" spans="1:14" ht="13.2">
      <c r="A77" s="11" t="s">
        <v>112</v>
      </c>
      <c r="B77">
        <v>13.2</v>
      </c>
      <c r="C77" s="11">
        <f t="shared" si="5"/>
        <v>3.8022813688212143E-3</v>
      </c>
      <c r="D77" s="13">
        <f t="shared" si="6"/>
        <v>3.8022813688212143E-3</v>
      </c>
      <c r="E77" s="11" t="s">
        <v>112</v>
      </c>
      <c r="F77" s="12">
        <v>20926.349999999999</v>
      </c>
      <c r="G77" s="11">
        <v>9.5425299999999996E-4</v>
      </c>
      <c r="H77" s="13">
        <v>1E-3</v>
      </c>
      <c r="J77" s="15"/>
      <c r="K77" s="11"/>
      <c r="L77" s="11"/>
      <c r="M77" s="11"/>
      <c r="N77" s="11"/>
    </row>
    <row r="78" spans="1:14" ht="13.2">
      <c r="A78" s="40">
        <v>45272</v>
      </c>
      <c r="B78">
        <v>13.15</v>
      </c>
      <c r="C78" s="11">
        <f t="shared" si="5"/>
        <v>0</v>
      </c>
      <c r="D78" s="13">
        <f t="shared" si="6"/>
        <v>0</v>
      </c>
      <c r="E78" s="40">
        <v>45272</v>
      </c>
      <c r="F78" s="12">
        <v>20906.400000000001</v>
      </c>
      <c r="G78" s="11">
        <v>-4.3196440000000001E-3</v>
      </c>
      <c r="H78" s="13">
        <v>-4.3E-3</v>
      </c>
      <c r="J78" s="15"/>
      <c r="K78" s="11"/>
      <c r="L78" s="11"/>
      <c r="M78" s="11"/>
      <c r="N78" s="11"/>
    </row>
    <row r="79" spans="1:14" ht="13.2">
      <c r="A79" s="40">
        <v>45242</v>
      </c>
      <c r="B79">
        <v>13.15</v>
      </c>
      <c r="C79" s="11">
        <f t="shared" si="5"/>
        <v>1.9379844961240345E-2</v>
      </c>
      <c r="D79" s="13">
        <f t="shared" si="6"/>
        <v>1.9379844961240345E-2</v>
      </c>
      <c r="E79" s="40">
        <v>45242</v>
      </c>
      <c r="F79" s="12">
        <v>20997.1</v>
      </c>
      <c r="G79" s="11">
        <v>1.3209719999999999E-3</v>
      </c>
      <c r="H79" s="13">
        <v>1.2999999999999999E-3</v>
      </c>
      <c r="J79" s="15"/>
      <c r="K79" s="11"/>
      <c r="L79" s="11"/>
      <c r="M79" s="11"/>
      <c r="N79" s="11"/>
    </row>
    <row r="80" spans="1:14" ht="13.2">
      <c r="A80" s="27">
        <v>45150</v>
      </c>
      <c r="B80">
        <v>12.9</v>
      </c>
      <c r="C80" s="11">
        <f t="shared" si="5"/>
        <v>-2.2727272727272596E-2</v>
      </c>
      <c r="D80" s="13">
        <f t="shared" si="6"/>
        <v>-2.2727272727272596E-2</v>
      </c>
      <c r="E80" s="27">
        <v>45150</v>
      </c>
      <c r="F80" s="12">
        <v>20969.400000000001</v>
      </c>
      <c r="G80" s="11">
        <v>3.265371E-3</v>
      </c>
      <c r="H80" s="13">
        <v>3.3E-3</v>
      </c>
      <c r="J80" s="15"/>
      <c r="K80" s="11"/>
      <c r="L80" s="11"/>
      <c r="M80" s="11"/>
      <c r="N80" s="11"/>
    </row>
    <row r="81" spans="1:14" ht="13.2">
      <c r="A81" s="27">
        <v>45119</v>
      </c>
      <c r="B81">
        <v>13.2</v>
      </c>
      <c r="C81" s="11">
        <f t="shared" si="5"/>
        <v>2.7237354085603016E-2</v>
      </c>
      <c r="D81" s="13">
        <f t="shared" si="6"/>
        <v>2.7237354085603016E-2</v>
      </c>
      <c r="E81" s="27">
        <v>45119</v>
      </c>
      <c r="F81" s="12">
        <v>20901.150000000001</v>
      </c>
      <c r="G81" s="11">
        <v>-1.745655E-3</v>
      </c>
      <c r="H81" s="13">
        <v>-1.6999999999999999E-3</v>
      </c>
      <c r="J81" s="15"/>
      <c r="K81" s="11"/>
      <c r="L81" s="11"/>
      <c r="M81" s="11"/>
      <c r="N81" s="11"/>
    </row>
    <row r="82" spans="1:14" ht="13.2">
      <c r="A82" s="27">
        <v>45089</v>
      </c>
      <c r="B82">
        <v>12.85</v>
      </c>
      <c r="C82" s="11">
        <f t="shared" si="5"/>
        <v>-1.5325670498084421E-2</v>
      </c>
      <c r="D82" s="13">
        <f t="shared" si="6"/>
        <v>-1.5325670498084421E-2</v>
      </c>
      <c r="E82" s="27">
        <v>45089</v>
      </c>
      <c r="F82" s="12">
        <v>20937.7</v>
      </c>
      <c r="G82" s="11">
        <v>3.9606620000000002E-3</v>
      </c>
      <c r="H82" s="13">
        <v>4.0000000000000001E-3</v>
      </c>
      <c r="J82" s="15"/>
      <c r="K82" s="11"/>
      <c r="L82" s="11"/>
      <c r="M82" s="11"/>
      <c r="N82" s="11"/>
    </row>
    <row r="83" spans="1:14" ht="13.2">
      <c r="A83" s="27">
        <v>45058</v>
      </c>
      <c r="B83">
        <v>13.05</v>
      </c>
      <c r="C83" s="11">
        <f t="shared" si="5"/>
        <v>-7.6045627376425395E-3</v>
      </c>
      <c r="D83" s="13">
        <f t="shared" si="6"/>
        <v>-7.6045627376425395E-3</v>
      </c>
      <c r="E83" s="27">
        <v>45058</v>
      </c>
      <c r="F83" s="12">
        <v>20855.099999999999</v>
      </c>
      <c r="G83" s="11">
        <v>8.1356229999999998E-3</v>
      </c>
      <c r="H83" s="13">
        <v>8.0999999999999996E-3</v>
      </c>
      <c r="I83" s="11"/>
      <c r="J83" s="15"/>
      <c r="K83" s="11"/>
      <c r="L83" s="11"/>
      <c r="M83" s="11"/>
      <c r="N83" s="11"/>
    </row>
    <row r="84" spans="1:14" ht="13.2">
      <c r="A84" s="27">
        <v>45028</v>
      </c>
      <c r="B84">
        <v>13.15</v>
      </c>
      <c r="C84" s="11">
        <f t="shared" si="5"/>
        <v>-7.547169811320753E-3</v>
      </c>
      <c r="D84" s="13">
        <f t="shared" si="6"/>
        <v>-7.547169811320753E-3</v>
      </c>
      <c r="E84" s="27">
        <v>45028</v>
      </c>
      <c r="F84" s="12">
        <v>20686.8</v>
      </c>
      <c r="G84" s="11">
        <v>2.066815E-2</v>
      </c>
      <c r="H84" s="13">
        <v>2.07E-2</v>
      </c>
      <c r="J84" s="41"/>
      <c r="K84" s="11"/>
      <c r="L84" s="11"/>
      <c r="M84" s="11"/>
      <c r="N84" s="11"/>
    </row>
    <row r="85" spans="1:14" ht="13.2">
      <c r="A85" s="27">
        <v>44938</v>
      </c>
      <c r="B85">
        <v>13.25</v>
      </c>
      <c r="C85" s="11">
        <f t="shared" si="5"/>
        <v>1.5325670498084198E-2</v>
      </c>
      <c r="D85" s="13">
        <f t="shared" si="6"/>
        <v>1.5325670498084198E-2</v>
      </c>
      <c r="E85" s="27">
        <v>44938</v>
      </c>
      <c r="F85" s="12">
        <v>20267.900000000001</v>
      </c>
      <c r="G85" s="11">
        <v>6.6929420000000003E-3</v>
      </c>
      <c r="H85" s="13">
        <v>6.7000000000000002E-3</v>
      </c>
      <c r="J85" s="15"/>
      <c r="K85" s="11"/>
      <c r="L85" s="11"/>
      <c r="M85" s="11"/>
      <c r="N85" s="11"/>
    </row>
    <row r="86" spans="1:14" ht="13.2">
      <c r="A86" s="11" t="s">
        <v>116</v>
      </c>
      <c r="B86">
        <v>13.05</v>
      </c>
      <c r="C86" s="11">
        <f t="shared" si="5"/>
        <v>-1.1363636363636243E-2</v>
      </c>
      <c r="D86" s="13">
        <f t="shared" si="6"/>
        <v>-1.1363636363636243E-2</v>
      </c>
      <c r="E86" s="11" t="s">
        <v>116</v>
      </c>
      <c r="F86" s="12">
        <v>20133.150000000001</v>
      </c>
      <c r="G86" s="11">
        <v>1.818716E-3</v>
      </c>
      <c r="H86" s="13">
        <v>1.8E-3</v>
      </c>
      <c r="J86" s="15"/>
      <c r="K86" s="11"/>
      <c r="L86" s="11"/>
      <c r="M86" s="13"/>
      <c r="N86" s="11"/>
    </row>
    <row r="87" spans="1:14" ht="13.2">
      <c r="A87" s="11" t="s">
        <v>117</v>
      </c>
      <c r="B87">
        <v>13.2</v>
      </c>
      <c r="C87" s="11">
        <f t="shared" si="5"/>
        <v>-3.7735849056603765E-3</v>
      </c>
      <c r="D87" s="13">
        <f t="shared" si="6"/>
        <v>-3.7735849056603765E-3</v>
      </c>
      <c r="E87" s="11" t="s">
        <v>117</v>
      </c>
      <c r="F87" s="12">
        <v>20096.599999999999</v>
      </c>
      <c r="G87" s="11">
        <v>1.0402369E-2</v>
      </c>
      <c r="H87" s="13">
        <v>1.04E-2</v>
      </c>
      <c r="J87" s="15"/>
      <c r="K87" s="11"/>
      <c r="L87" s="11"/>
      <c r="M87" s="13"/>
      <c r="N87" s="11"/>
    </row>
    <row r="88" spans="1:14" ht="13.2">
      <c r="A88" s="11" t="s">
        <v>118</v>
      </c>
      <c r="B88">
        <v>13.25</v>
      </c>
      <c r="C88" s="11">
        <f t="shared" si="5"/>
        <v>-7.4906367041198685E-3</v>
      </c>
      <c r="D88" s="13">
        <f t="shared" si="6"/>
        <v>-7.4906367041198685E-3</v>
      </c>
      <c r="E88" s="11" t="s">
        <v>118</v>
      </c>
      <c r="F88" s="12">
        <v>19889.7</v>
      </c>
      <c r="G88" s="11">
        <v>4.7992640000000001E-3</v>
      </c>
      <c r="H88" s="13">
        <v>4.7999999999999996E-3</v>
      </c>
      <c r="J88" s="15"/>
      <c r="K88" s="11"/>
      <c r="L88" s="11"/>
      <c r="M88" s="13"/>
      <c r="N88" s="11"/>
    </row>
    <row r="89" spans="1:14" ht="13.2">
      <c r="A89" s="11" t="s">
        <v>119</v>
      </c>
      <c r="B89">
        <v>13.35</v>
      </c>
      <c r="C89" s="11">
        <f t="shared" si="5"/>
        <v>-1.8382352941176516E-2</v>
      </c>
      <c r="D89" s="13">
        <f t="shared" si="6"/>
        <v>-1.8382352941176516E-2</v>
      </c>
      <c r="E89" s="11" t="s">
        <v>119</v>
      </c>
      <c r="F89" s="12">
        <v>19794.7</v>
      </c>
      <c r="G89" s="11">
        <v>-3.6864999999999999E-4</v>
      </c>
      <c r="H89" s="13">
        <v>-4.0000000000000002E-4</v>
      </c>
      <c r="J89" s="9"/>
      <c r="K89" s="42"/>
      <c r="L89" s="6"/>
      <c r="M89" s="43"/>
      <c r="N89" s="11"/>
    </row>
    <row r="90" spans="1:14" ht="13.2">
      <c r="A90" s="11" t="s">
        <v>120</v>
      </c>
      <c r="B90">
        <v>13.6</v>
      </c>
      <c r="C90" s="11">
        <f t="shared" si="5"/>
        <v>7.4074074074073071E-3</v>
      </c>
      <c r="D90" s="13">
        <f t="shared" si="6"/>
        <v>7.4074074074073071E-3</v>
      </c>
      <c r="E90" s="11" t="s">
        <v>120</v>
      </c>
      <c r="F90" s="12">
        <v>19802</v>
      </c>
      <c r="G90" s="11">
        <v>-4.9717700000000001E-4</v>
      </c>
      <c r="H90" s="13">
        <v>-5.0000000000000001E-4</v>
      </c>
      <c r="J90" s="15"/>
      <c r="K90" s="11"/>
      <c r="L90" s="11"/>
      <c r="M90" s="11"/>
      <c r="N90" s="11"/>
    </row>
    <row r="91" spans="1:14" ht="13.2">
      <c r="A91" s="11" t="s">
        <v>121</v>
      </c>
      <c r="B91">
        <v>13.5</v>
      </c>
      <c r="C91" s="11">
        <f t="shared" si="5"/>
        <v>-2.5270758122743708E-2</v>
      </c>
      <c r="D91" s="13">
        <f t="shared" si="6"/>
        <v>-2.5270758122743708E-2</v>
      </c>
      <c r="E91" s="11" t="s">
        <v>121</v>
      </c>
      <c r="F91" s="12">
        <v>19811.849999999999</v>
      </c>
      <c r="G91" s="11">
        <v>1.4380739999999999E-3</v>
      </c>
      <c r="H91" s="13">
        <v>1.4E-3</v>
      </c>
      <c r="J91" s="15"/>
      <c r="K91" s="11"/>
      <c r="L91" s="11"/>
      <c r="M91" s="11"/>
      <c r="N91" s="11"/>
    </row>
    <row r="92" spans="1:14" ht="13.2">
      <c r="A92" s="11" t="s">
        <v>122</v>
      </c>
      <c r="B92">
        <v>13.85</v>
      </c>
      <c r="C92" s="11">
        <f t="shared" si="5"/>
        <v>-2.1201413427561877E-2</v>
      </c>
      <c r="D92" s="13">
        <f t="shared" si="6"/>
        <v>-2.1201413427561877E-2</v>
      </c>
      <c r="E92" s="11" t="s">
        <v>122</v>
      </c>
      <c r="F92" s="12">
        <v>19783.400000000001</v>
      </c>
      <c r="G92" s="11">
        <v>4.5394540000000001E-3</v>
      </c>
      <c r="H92" s="13">
        <v>4.4999999999999997E-3</v>
      </c>
      <c r="J92" s="15"/>
      <c r="K92" s="11"/>
      <c r="L92" s="11"/>
      <c r="M92" s="11"/>
      <c r="N92" s="11"/>
    </row>
    <row r="93" spans="1:14" ht="13.2">
      <c r="A93" s="11" t="s">
        <v>123</v>
      </c>
      <c r="B93">
        <v>14.15</v>
      </c>
      <c r="C93" s="11">
        <f t="shared" si="5"/>
        <v>-2.7491408934707917E-2</v>
      </c>
      <c r="D93" s="13">
        <f t="shared" si="6"/>
        <v>-2.7491408934707917E-2</v>
      </c>
      <c r="E93" s="11" t="s">
        <v>123</v>
      </c>
      <c r="F93" s="12">
        <v>19694</v>
      </c>
      <c r="G93" s="11">
        <v>-1.9156889999999999E-3</v>
      </c>
      <c r="H93" s="13">
        <v>-1.9E-3</v>
      </c>
      <c r="J93" s="15"/>
      <c r="K93" s="11"/>
      <c r="L93" s="11"/>
      <c r="M93" s="11"/>
      <c r="N93" s="11"/>
    </row>
    <row r="94" spans="1:14" ht="13.2">
      <c r="A94" s="11" t="s">
        <v>124</v>
      </c>
      <c r="B94">
        <v>14.55</v>
      </c>
      <c r="C94" s="11">
        <f t="shared" si="5"/>
        <v>1.0416666666666741E-2</v>
      </c>
      <c r="D94" s="13">
        <f t="shared" si="6"/>
        <v>1.0416666666666741E-2</v>
      </c>
      <c r="E94" s="11" t="s">
        <v>124</v>
      </c>
      <c r="F94" s="12">
        <v>19731.8</v>
      </c>
      <c r="G94" s="11">
        <v>-1.6898390000000001E-3</v>
      </c>
      <c r="H94" s="13">
        <v>-1.6999999999999999E-3</v>
      </c>
      <c r="J94" s="15"/>
      <c r="K94" s="11"/>
      <c r="L94" s="11"/>
      <c r="M94" s="11"/>
      <c r="N94" s="11"/>
    </row>
    <row r="95" spans="1:14" ht="13.2">
      <c r="A95" s="11" t="s">
        <v>125</v>
      </c>
      <c r="B95">
        <v>14.4</v>
      </c>
      <c r="C95" s="11">
        <f t="shared" si="5"/>
        <v>2.4911032028469782E-2</v>
      </c>
      <c r="D95" s="13">
        <f t="shared" si="6"/>
        <v>2.4911032028469782E-2</v>
      </c>
      <c r="E95" s="11" t="s">
        <v>125</v>
      </c>
      <c r="F95" s="12">
        <v>19765.2</v>
      </c>
      <c r="G95" s="11">
        <v>4.5615220000000001E-3</v>
      </c>
      <c r="H95" s="13">
        <v>4.5999999999999999E-3</v>
      </c>
      <c r="J95" s="15"/>
      <c r="K95" s="11"/>
      <c r="L95" s="11"/>
      <c r="M95" s="11"/>
      <c r="N95" s="11"/>
    </row>
    <row r="96" spans="1:14" ht="13.2">
      <c r="A96" s="11" t="s">
        <v>126</v>
      </c>
      <c r="B96">
        <v>14.05</v>
      </c>
      <c r="C96" s="11">
        <f t="shared" si="5"/>
        <v>7.1684587813620748E-3</v>
      </c>
      <c r="D96" s="13">
        <f t="shared" si="6"/>
        <v>7.1684587813620748E-3</v>
      </c>
      <c r="E96" s="11" t="s">
        <v>126</v>
      </c>
      <c r="F96" s="12">
        <v>19675.45</v>
      </c>
      <c r="G96" s="11">
        <v>1.1926834000000001E-2</v>
      </c>
      <c r="H96" s="13">
        <v>1.1900000000000001E-2</v>
      </c>
      <c r="J96" s="15"/>
      <c r="K96" s="11"/>
      <c r="L96" s="11"/>
      <c r="M96" s="11"/>
      <c r="N96" s="11"/>
    </row>
    <row r="97" spans="1:16" ht="13.2">
      <c r="A97" s="11" t="s">
        <v>127</v>
      </c>
      <c r="B97">
        <v>13.95</v>
      </c>
      <c r="C97" s="11">
        <f t="shared" si="5"/>
        <v>7.2202166064980755E-3</v>
      </c>
      <c r="D97" s="13">
        <f t="shared" si="6"/>
        <v>7.2202166064980755E-3</v>
      </c>
      <c r="E97" s="11" t="s">
        <v>127</v>
      </c>
      <c r="F97" s="12">
        <v>19443.55</v>
      </c>
      <c r="G97" s="11">
        <v>-4.1996259999999997E-3</v>
      </c>
      <c r="H97" s="13">
        <v>-4.1999999999999997E-3</v>
      </c>
      <c r="J97" s="15"/>
      <c r="K97" s="11"/>
      <c r="L97" s="11"/>
      <c r="M97" s="11"/>
      <c r="N97" s="11"/>
    </row>
    <row r="98" spans="1:16" ht="13.2">
      <c r="A98" s="40">
        <v>45271</v>
      </c>
      <c r="B98">
        <v>13.85</v>
      </c>
      <c r="C98" s="11">
        <f t="shared" si="5"/>
        <v>1.0948905109489093E-2</v>
      </c>
      <c r="D98" s="13">
        <f t="shared" si="6"/>
        <v>1.0948905109489093E-2</v>
      </c>
      <c r="E98" s="40">
        <v>45271</v>
      </c>
      <c r="F98" s="12">
        <v>19525.55</v>
      </c>
      <c r="G98" s="11">
        <v>5.1582080000000001E-3</v>
      </c>
      <c r="H98" s="13">
        <v>5.1999999999999998E-3</v>
      </c>
      <c r="J98" s="15"/>
      <c r="K98" s="11"/>
      <c r="L98" s="11"/>
      <c r="M98" s="11"/>
      <c r="N98" s="11"/>
    </row>
    <row r="99" spans="1:16" ht="13.2">
      <c r="A99" s="40">
        <v>45210</v>
      </c>
      <c r="B99">
        <v>13.7</v>
      </c>
      <c r="C99" s="11">
        <f t="shared" si="5"/>
        <v>-1.4388489208633115E-2</v>
      </c>
      <c r="D99" s="13">
        <f t="shared" si="6"/>
        <v>-1.4388489208633115E-2</v>
      </c>
      <c r="E99" s="40">
        <v>45210</v>
      </c>
      <c r="F99" s="12">
        <v>19425.349999999999</v>
      </c>
      <c r="G99" s="11">
        <v>1.549344E-3</v>
      </c>
      <c r="H99" s="13">
        <v>1.5E-3</v>
      </c>
      <c r="J99" s="44"/>
      <c r="K99" s="11"/>
      <c r="L99" s="11"/>
      <c r="M99" s="11"/>
      <c r="N99" s="11"/>
    </row>
    <row r="100" spans="1:16" ht="13.2">
      <c r="A100" s="27">
        <v>45180</v>
      </c>
      <c r="B100">
        <v>13.9</v>
      </c>
      <c r="C100" s="11">
        <f t="shared" si="5"/>
        <v>1.831501831501825E-2</v>
      </c>
      <c r="D100" s="13">
        <f t="shared" si="6"/>
        <v>1.831501831501825E-2</v>
      </c>
      <c r="E100" s="27">
        <v>45180</v>
      </c>
      <c r="F100" s="12">
        <v>19395.3</v>
      </c>
      <c r="G100" s="11">
        <v>-2.4789780000000002E-3</v>
      </c>
      <c r="H100" s="13">
        <v>-2.5000000000000001E-3</v>
      </c>
      <c r="J100" s="15"/>
      <c r="K100" s="11"/>
      <c r="L100" s="11"/>
      <c r="M100" s="11"/>
      <c r="N100" s="11"/>
    </row>
    <row r="101" spans="1:16" ht="13.2">
      <c r="A101" s="27">
        <v>45149</v>
      </c>
      <c r="B101">
        <v>13.65</v>
      </c>
      <c r="C101" s="11">
        <f t="shared" si="5"/>
        <v>-1.4440433212996373E-2</v>
      </c>
      <c r="D101" s="13">
        <f t="shared" si="6"/>
        <v>-1.4440433212996373E-2</v>
      </c>
      <c r="E101" s="27">
        <v>45149</v>
      </c>
      <c r="F101" s="12">
        <v>19443.5</v>
      </c>
      <c r="G101" s="11">
        <v>1.896252E-3</v>
      </c>
      <c r="H101" s="13">
        <v>1.9E-3</v>
      </c>
      <c r="J101" s="15"/>
      <c r="K101" s="11"/>
      <c r="L101" s="11"/>
      <c r="M101" s="11"/>
      <c r="N101" s="11"/>
    </row>
    <row r="102" spans="1:16" ht="13.2">
      <c r="A102" s="27">
        <v>45118</v>
      </c>
      <c r="B102">
        <v>13.85</v>
      </c>
      <c r="C102" s="11">
        <f t="shared" si="5"/>
        <v>2.2140221402213944E-2</v>
      </c>
      <c r="D102" s="13">
        <f t="shared" si="6"/>
        <v>2.2140221402213944E-2</v>
      </c>
      <c r="E102" s="27">
        <v>45118</v>
      </c>
      <c r="F102" s="12">
        <v>19406.7</v>
      </c>
      <c r="G102" s="11">
        <v>-2.6015199999999999E-4</v>
      </c>
      <c r="H102" s="13">
        <v>-2.9999999999999997E-4</v>
      </c>
      <c r="J102" s="45"/>
      <c r="K102" s="45"/>
      <c r="L102" s="45"/>
      <c r="M102" s="45"/>
      <c r="N102" s="45"/>
      <c r="O102" s="45"/>
      <c r="P102" s="45"/>
    </row>
    <row r="103" spans="1:16" ht="13.2">
      <c r="A103" s="27">
        <v>45088</v>
      </c>
      <c r="B103">
        <v>13.55</v>
      </c>
      <c r="C103" s="11">
        <f t="shared" si="5"/>
        <v>-1.4545454545454528E-2</v>
      </c>
      <c r="D103" s="13">
        <f t="shared" si="6"/>
        <v>-1.4545454545454528E-2</v>
      </c>
      <c r="E103" s="27">
        <v>45088</v>
      </c>
      <c r="F103" s="12">
        <v>19411.75</v>
      </c>
      <c r="G103" s="11">
        <v>9.4198830000000004E-3</v>
      </c>
      <c r="H103" s="13">
        <v>9.4000000000000004E-3</v>
      </c>
      <c r="J103" s="44"/>
    </row>
    <row r="104" spans="1:16" ht="13.2">
      <c r="A104" s="27">
        <v>44996</v>
      </c>
      <c r="B104">
        <v>13.75</v>
      </c>
      <c r="C104" s="11">
        <f t="shared" si="5"/>
        <v>0</v>
      </c>
      <c r="D104" s="13">
        <f t="shared" si="6"/>
        <v>0</v>
      </c>
      <c r="E104" s="27">
        <v>44996</v>
      </c>
      <c r="F104" s="12">
        <v>19230.599999999999</v>
      </c>
      <c r="G104" s="11">
        <v>5.088001E-3</v>
      </c>
      <c r="H104" s="13">
        <v>5.1000000000000004E-3</v>
      </c>
    </row>
    <row r="105" spans="1:16" ht="13.2">
      <c r="A105" s="27">
        <v>44968</v>
      </c>
      <c r="B105">
        <v>13.75</v>
      </c>
      <c r="C105" s="11">
        <f t="shared" si="5"/>
        <v>7.421875E-2</v>
      </c>
      <c r="D105" s="13">
        <f t="shared" si="6"/>
        <v>7.421875E-2</v>
      </c>
      <c r="E105" s="27">
        <v>44968</v>
      </c>
      <c r="F105" s="12">
        <v>19133.25</v>
      </c>
      <c r="G105" s="11">
        <v>7.588544E-3</v>
      </c>
      <c r="H105" s="13">
        <v>7.6E-3</v>
      </c>
      <c r="I105" s="11"/>
      <c r="J105" s="44"/>
      <c r="K105" s="11"/>
      <c r="L105" s="11"/>
      <c r="M105" s="11"/>
      <c r="N105" s="11"/>
    </row>
    <row r="106" spans="1:16" ht="13.2">
      <c r="A106" s="27">
        <v>44937</v>
      </c>
      <c r="B106">
        <v>12.8</v>
      </c>
      <c r="C106" s="11">
        <f t="shared" si="5"/>
        <v>8.0168776371308148E-2</v>
      </c>
      <c r="D106" s="13">
        <f t="shared" si="6"/>
        <v>8.0168776371308148E-2</v>
      </c>
      <c r="E106" s="27">
        <v>44937</v>
      </c>
      <c r="F106" s="12">
        <v>18989.150000000001</v>
      </c>
      <c r="G106" s="11">
        <v>-4.7406649999999998E-3</v>
      </c>
      <c r="H106" s="13">
        <v>-4.7000000000000002E-3</v>
      </c>
      <c r="J106" s="44"/>
    </row>
    <row r="107" spans="1:16" ht="13.2">
      <c r="A107" s="11" t="s">
        <v>132</v>
      </c>
      <c r="B107">
        <v>11.85</v>
      </c>
      <c r="C107" s="11">
        <f t="shared" si="5"/>
        <v>1.716738197424883E-2</v>
      </c>
      <c r="D107" s="13">
        <f t="shared" si="6"/>
        <v>1.716738197424883E-2</v>
      </c>
      <c r="E107" s="11" t="s">
        <v>132</v>
      </c>
      <c r="F107" s="12">
        <v>19079.599999999999</v>
      </c>
      <c r="G107" s="11">
        <v>-3.202566E-3</v>
      </c>
      <c r="H107" s="13">
        <v>-3.2000000000000002E-3</v>
      </c>
      <c r="J107" s="44"/>
    </row>
    <row r="108" spans="1:16" ht="13.2">
      <c r="A108" s="11" t="s">
        <v>134</v>
      </c>
      <c r="B108">
        <v>11.65</v>
      </c>
      <c r="C108" s="11">
        <f t="shared" si="5"/>
        <v>6.8807339449541205E-2</v>
      </c>
      <c r="D108" s="13">
        <f t="shared" si="6"/>
        <v>6.8807339449541205E-2</v>
      </c>
      <c r="E108" s="11" t="s">
        <v>134</v>
      </c>
      <c r="F108" s="12">
        <v>19140.900000000001</v>
      </c>
      <c r="G108" s="11">
        <v>4.9167200000000003E-3</v>
      </c>
      <c r="H108" s="13">
        <v>4.8999999999999998E-3</v>
      </c>
      <c r="J108" s="44"/>
    </row>
    <row r="109" spans="1:16" ht="13.2">
      <c r="A109" s="11" t="s">
        <v>136</v>
      </c>
      <c r="B109">
        <v>10.9</v>
      </c>
      <c r="C109" s="11">
        <f t="shared" si="5"/>
        <v>1.3953488372093092E-2</v>
      </c>
      <c r="D109" s="13">
        <f t="shared" si="6"/>
        <v>1.3953488372093092E-2</v>
      </c>
      <c r="E109" s="11" t="s">
        <v>136</v>
      </c>
      <c r="F109" s="12">
        <v>19047.25</v>
      </c>
      <c r="G109" s="11">
        <v>1.00757E-2</v>
      </c>
      <c r="H109" s="13">
        <v>1.01E-2</v>
      </c>
      <c r="J109" s="45"/>
      <c r="K109" s="14"/>
      <c r="L109" s="14"/>
      <c r="M109" s="14"/>
      <c r="N109" s="14"/>
    </row>
    <row r="110" spans="1:16" ht="13.2">
      <c r="A110" s="11" t="s">
        <v>138</v>
      </c>
      <c r="B110">
        <v>10.75</v>
      </c>
      <c r="C110" s="11">
        <f t="shared" si="5"/>
        <v>-9.2165898617511122E-3</v>
      </c>
      <c r="D110" s="13">
        <f t="shared" si="6"/>
        <v>-9.2165898617511122E-3</v>
      </c>
      <c r="E110" s="11" t="s">
        <v>138</v>
      </c>
      <c r="F110" s="12">
        <v>18857.25</v>
      </c>
      <c r="G110" s="11">
        <v>-1.3853045E-2</v>
      </c>
      <c r="H110" s="13">
        <v>-1.3899999999999999E-2</v>
      </c>
      <c r="J110" s="45"/>
      <c r="K110" s="14"/>
      <c r="L110" s="14"/>
      <c r="M110" s="14"/>
      <c r="N110" s="14"/>
    </row>
    <row r="111" spans="1:16" ht="13.2">
      <c r="A111" s="11" t="s">
        <v>140</v>
      </c>
      <c r="B111">
        <v>10.85</v>
      </c>
      <c r="C111" s="11">
        <f t="shared" si="5"/>
        <v>-9.1324200913242004E-3</v>
      </c>
      <c r="D111" s="13">
        <f t="shared" si="6"/>
        <v>-9.1324200913242004E-3</v>
      </c>
      <c r="E111" s="11" t="s">
        <v>140</v>
      </c>
      <c r="F111" s="12">
        <v>19122.150000000001</v>
      </c>
      <c r="G111" s="11">
        <v>-8.2772569999999997E-3</v>
      </c>
      <c r="H111" s="13">
        <v>-8.3000000000000001E-3</v>
      </c>
      <c r="J111" s="46"/>
    </row>
    <row r="112" spans="1:16" ht="13.2">
      <c r="A112" s="11" t="s">
        <v>142</v>
      </c>
      <c r="B112">
        <v>10.95</v>
      </c>
      <c r="C112" s="11">
        <f t="shared" si="5"/>
        <v>-6.8085106382978822E-2</v>
      </c>
      <c r="D112" s="13">
        <f t="shared" si="6"/>
        <v>-6.8085106382978822E-2</v>
      </c>
      <c r="E112" s="11" t="s">
        <v>142</v>
      </c>
      <c r="F112" s="12">
        <v>19281.75</v>
      </c>
      <c r="G112" s="11">
        <v>-1.3350288E-2</v>
      </c>
      <c r="H112" s="13">
        <v>-1.34E-2</v>
      </c>
      <c r="J112" s="44"/>
    </row>
    <row r="113" spans="1:14" ht="13.2">
      <c r="A113" s="11" t="s">
        <v>143</v>
      </c>
      <c r="B113">
        <v>11.75</v>
      </c>
      <c r="C113" s="11">
        <f t="shared" si="5"/>
        <v>-2.083333333333337E-2</v>
      </c>
      <c r="D113" s="13">
        <f t="shared" si="6"/>
        <v>-2.083333333333337E-2</v>
      </c>
      <c r="E113" s="11" t="s">
        <v>143</v>
      </c>
      <c r="F113" s="12">
        <v>19542.650000000001</v>
      </c>
      <c r="G113" s="11">
        <v>-4.1809560000000004E-3</v>
      </c>
      <c r="H113" s="13">
        <v>-4.1999999999999997E-3</v>
      </c>
      <c r="I113" s="11"/>
    </row>
    <row r="114" spans="1:14" ht="13.2">
      <c r="A114" s="11" t="s">
        <v>144</v>
      </c>
      <c r="B114">
        <v>12</v>
      </c>
      <c r="C114" s="11">
        <f t="shared" si="5"/>
        <v>2.5641025641025772E-2</v>
      </c>
      <c r="D114" s="13">
        <f t="shared" si="6"/>
        <v>2.5641025641025772E-2</v>
      </c>
      <c r="E114" s="11" t="s">
        <v>144</v>
      </c>
      <c r="F114" s="12">
        <v>19624.7</v>
      </c>
      <c r="G114" s="11">
        <v>-2.3587899999999999E-3</v>
      </c>
      <c r="H114" s="13">
        <v>-2.3999999999999998E-3</v>
      </c>
    </row>
    <row r="115" spans="1:14" ht="13.2">
      <c r="A115" s="11" t="s">
        <v>145</v>
      </c>
      <c r="B115">
        <v>11.7</v>
      </c>
      <c r="C115" s="11">
        <f t="shared" si="5"/>
        <v>-1.6806722689075682E-2</v>
      </c>
      <c r="D115" s="13">
        <f t="shared" si="6"/>
        <v>-1.6806722689075682E-2</v>
      </c>
      <c r="E115" s="11" t="s">
        <v>145</v>
      </c>
      <c r="F115" s="12">
        <v>19671.099999999999</v>
      </c>
      <c r="G115" s="11">
        <v>-7.0867930000000001E-3</v>
      </c>
      <c r="H115" s="13">
        <v>-7.1000000000000004E-3</v>
      </c>
    </row>
    <row r="116" spans="1:14" ht="13.2">
      <c r="A116" s="11" t="s">
        <v>146</v>
      </c>
      <c r="B116">
        <v>11.9</v>
      </c>
      <c r="C116" s="11">
        <f t="shared" si="5"/>
        <v>8.4745762711864181E-3</v>
      </c>
      <c r="D116" s="13">
        <f t="shared" si="6"/>
        <v>8.4745762711864181E-3</v>
      </c>
      <c r="E116" s="11" t="s">
        <v>146</v>
      </c>
      <c r="F116" s="12">
        <v>19811.5</v>
      </c>
      <c r="G116" s="11">
        <v>4.0417090000000001E-3</v>
      </c>
      <c r="H116" s="13">
        <v>4.0000000000000001E-3</v>
      </c>
    </row>
    <row r="117" spans="1:14" ht="13.2">
      <c r="A117" s="11" t="s">
        <v>147</v>
      </c>
      <c r="B117">
        <v>11.8</v>
      </c>
      <c r="C117" s="11">
        <f t="shared" si="5"/>
        <v>-1.6666666666666607E-2</v>
      </c>
      <c r="D117" s="13">
        <f t="shared" si="6"/>
        <v>-1.6666666666666607E-2</v>
      </c>
      <c r="E117" s="11" t="s">
        <v>147</v>
      </c>
      <c r="F117" s="12">
        <v>19731.75</v>
      </c>
      <c r="G117" s="11">
        <v>-9.7716300000000008E-4</v>
      </c>
      <c r="H117" s="13">
        <v>-1E-3</v>
      </c>
      <c r="J117" s="44"/>
      <c r="K117" s="11"/>
      <c r="L117" s="11"/>
    </row>
    <row r="118" spans="1:14" ht="13.2">
      <c r="A118" s="11" t="s">
        <v>148</v>
      </c>
      <c r="B118">
        <v>12</v>
      </c>
      <c r="C118" s="11">
        <f t="shared" si="5"/>
        <v>8.4033613445377853E-3</v>
      </c>
      <c r="D118" s="13">
        <f t="shared" si="6"/>
        <v>8.4033613445377853E-3</v>
      </c>
      <c r="E118" s="11" t="s">
        <v>148</v>
      </c>
      <c r="F118" s="12">
        <v>19751.05</v>
      </c>
      <c r="G118" s="11">
        <v>-2.1698490000000002E-3</v>
      </c>
      <c r="H118" s="13">
        <v>-2.2000000000000001E-3</v>
      </c>
      <c r="K118" s="11"/>
      <c r="L118" s="11"/>
    </row>
    <row r="119" spans="1:14" ht="13.2">
      <c r="A119" s="40">
        <v>45270</v>
      </c>
      <c r="B119">
        <v>11.9</v>
      </c>
      <c r="C119" s="11">
        <f t="shared" si="5"/>
        <v>4.2194092827005925E-3</v>
      </c>
      <c r="D119" s="13">
        <f t="shared" si="6"/>
        <v>4.2194092827005925E-3</v>
      </c>
      <c r="E119" s="40">
        <v>45270</v>
      </c>
      <c r="F119" s="12">
        <v>19794</v>
      </c>
      <c r="G119" s="11">
        <v>-8.7576099999999997E-4</v>
      </c>
      <c r="H119" s="13">
        <v>-8.9999999999999998E-4</v>
      </c>
      <c r="J119" s="15"/>
      <c r="K119" s="11"/>
      <c r="L119" s="11"/>
      <c r="M119" s="11"/>
      <c r="N119" s="11"/>
    </row>
    <row r="120" spans="1:14" ht="13.2">
      <c r="A120" s="40">
        <v>45240</v>
      </c>
      <c r="B120">
        <v>11.85</v>
      </c>
      <c r="C120" s="11">
        <f t="shared" si="5"/>
        <v>7.2398190045248834E-2</v>
      </c>
      <c r="D120" s="13">
        <f t="shared" si="6"/>
        <v>7.2398190045248834E-2</v>
      </c>
      <c r="E120" s="40">
        <v>45240</v>
      </c>
      <c r="F120" s="12">
        <v>19811.349999999999</v>
      </c>
      <c r="G120" s="11">
        <v>6.1706920000000002E-3</v>
      </c>
      <c r="H120" s="13">
        <v>6.1999999999999998E-3</v>
      </c>
      <c r="J120" s="15"/>
      <c r="K120" s="11"/>
      <c r="L120" s="11"/>
      <c r="M120" s="11"/>
      <c r="N120" s="11"/>
    </row>
    <row r="121" spans="1:14" ht="13.2">
      <c r="A121" s="40">
        <v>45209</v>
      </c>
      <c r="B121">
        <v>11.05</v>
      </c>
      <c r="C121" s="11">
        <f t="shared" si="5"/>
        <v>1.3761467889908285E-2</v>
      </c>
      <c r="D121" s="13">
        <f t="shared" si="6"/>
        <v>1.3761467889908285E-2</v>
      </c>
      <c r="E121" s="40">
        <v>45209</v>
      </c>
      <c r="F121" s="12">
        <v>19689.849999999999</v>
      </c>
      <c r="G121" s="11">
        <v>9.0968030000000005E-3</v>
      </c>
      <c r="H121" s="13">
        <v>9.1000000000000004E-3</v>
      </c>
      <c r="J121" s="15"/>
      <c r="K121" s="11"/>
      <c r="L121" s="11"/>
      <c r="M121" s="11"/>
      <c r="N121" s="11"/>
    </row>
    <row r="122" spans="1:14" ht="13.2">
      <c r="A122" s="27">
        <v>45179</v>
      </c>
      <c r="B122">
        <v>10.9</v>
      </c>
      <c r="C122" s="11">
        <f t="shared" si="5"/>
        <v>-4.5662100456620447E-3</v>
      </c>
      <c r="D122" s="13">
        <f t="shared" si="6"/>
        <v>-4.5662100456620447E-3</v>
      </c>
      <c r="E122" s="27">
        <v>45179</v>
      </c>
      <c r="F122" s="12">
        <v>19512.349999999999</v>
      </c>
      <c r="G122" s="11">
        <v>-7.1819270000000003E-3</v>
      </c>
      <c r="H122" s="13">
        <v>-7.1999999999999998E-3</v>
      </c>
      <c r="J122" s="15"/>
      <c r="K122" s="11"/>
      <c r="L122" s="11"/>
      <c r="M122" s="11"/>
      <c r="N122" s="11"/>
    </row>
    <row r="123" spans="1:14" ht="13.2">
      <c r="A123" s="27">
        <v>45087</v>
      </c>
      <c r="B123">
        <v>10.95</v>
      </c>
      <c r="C123" s="11">
        <f t="shared" si="5"/>
        <v>-2.2321428571428603E-2</v>
      </c>
      <c r="D123" s="13">
        <f t="shared" si="6"/>
        <v>-2.2321428571428603E-2</v>
      </c>
      <c r="E123" s="27">
        <v>45087</v>
      </c>
      <c r="F123" s="12">
        <v>19653.5</v>
      </c>
      <c r="G123" s="11">
        <v>5.5127070000000004E-3</v>
      </c>
      <c r="H123" s="13">
        <v>5.4999999999999997E-3</v>
      </c>
      <c r="J123" s="15"/>
      <c r="K123" s="11"/>
      <c r="L123" s="11"/>
      <c r="M123" s="11"/>
      <c r="N123" s="11"/>
    </row>
    <row r="124" spans="1:14" ht="13.2">
      <c r="A124" s="27">
        <v>45056</v>
      </c>
      <c r="B124">
        <v>11.2</v>
      </c>
      <c r="C124" s="11">
        <f t="shared" si="5"/>
        <v>-2.183406113537123E-2</v>
      </c>
      <c r="D124" s="13">
        <f t="shared" si="6"/>
        <v>-2.183406113537123E-2</v>
      </c>
      <c r="E124" s="27">
        <v>45056</v>
      </c>
      <c r="F124" s="12">
        <v>19545.75</v>
      </c>
      <c r="G124" s="11">
        <v>5.641564E-3</v>
      </c>
      <c r="H124" s="13">
        <v>5.5999999999999999E-3</v>
      </c>
      <c r="J124" s="15"/>
      <c r="K124" s="11"/>
      <c r="L124" s="11"/>
      <c r="M124" s="11"/>
      <c r="N124" s="11"/>
    </row>
    <row r="125" spans="1:14" ht="13.2">
      <c r="A125" s="27">
        <v>45026</v>
      </c>
      <c r="B125">
        <v>11.45</v>
      </c>
      <c r="C125" s="11">
        <f t="shared" si="5"/>
        <v>-4.5833333333333393E-2</v>
      </c>
      <c r="D125" s="13">
        <f t="shared" si="6"/>
        <v>-4.5833333333333393E-2</v>
      </c>
      <c r="E125" s="27">
        <v>45026</v>
      </c>
      <c r="F125" s="12">
        <v>19436.099999999999</v>
      </c>
      <c r="G125" s="11">
        <v>-4.7442869999999998E-3</v>
      </c>
      <c r="H125" s="13">
        <v>-4.7000000000000002E-3</v>
      </c>
      <c r="J125" s="15"/>
      <c r="K125" s="11"/>
      <c r="L125" s="11"/>
      <c r="M125" s="11"/>
      <c r="N125" s="11"/>
    </row>
    <row r="126" spans="1:14" ht="13.2">
      <c r="A126" s="27">
        <v>44995</v>
      </c>
      <c r="B126">
        <v>12</v>
      </c>
      <c r="C126" s="11">
        <f t="shared" si="5"/>
        <v>3.0042918454935563E-2</v>
      </c>
      <c r="D126" s="13">
        <f t="shared" si="6"/>
        <v>3.0042918454935563E-2</v>
      </c>
      <c r="E126" s="27">
        <v>44995</v>
      </c>
      <c r="F126" s="12">
        <v>19528.75</v>
      </c>
      <c r="G126" s="11">
        <v>-5.5783849999999999E-3</v>
      </c>
      <c r="H126" s="13">
        <v>-5.5999999999999999E-3</v>
      </c>
      <c r="J126" s="15"/>
      <c r="K126" s="11"/>
      <c r="L126" s="11"/>
      <c r="M126" s="11"/>
      <c r="N126" s="11"/>
    </row>
    <row r="127" spans="1:14" ht="13.2">
      <c r="A127" s="11" t="s">
        <v>149</v>
      </c>
      <c r="B127">
        <v>11.65</v>
      </c>
      <c r="C127" s="11">
        <f t="shared" si="5"/>
        <v>0</v>
      </c>
      <c r="D127" s="13">
        <f t="shared" si="6"/>
        <v>0</v>
      </c>
      <c r="E127" s="11" t="s">
        <v>149</v>
      </c>
      <c r="F127" s="12">
        <v>19638.3</v>
      </c>
      <c r="G127" s="11">
        <v>5.8775169999999996E-3</v>
      </c>
      <c r="H127" s="13">
        <v>5.8999999999999999E-3</v>
      </c>
      <c r="J127" s="15"/>
      <c r="K127" s="11"/>
      <c r="L127" s="11"/>
      <c r="M127" s="11"/>
      <c r="N127" s="11"/>
    </row>
    <row r="128" spans="1:14" ht="13.2">
      <c r="A128" s="11" t="s">
        <v>150</v>
      </c>
      <c r="B128">
        <v>11.65</v>
      </c>
      <c r="C128" s="11">
        <f t="shared" si="5"/>
        <v>-2.9166666666666674E-2</v>
      </c>
      <c r="D128" s="13">
        <f t="shared" si="6"/>
        <v>-2.9166666666666674E-2</v>
      </c>
      <c r="E128" s="11" t="s">
        <v>150</v>
      </c>
      <c r="F128" s="12">
        <v>19523.55</v>
      </c>
      <c r="G128" s="11">
        <v>-9.7837089999999998E-3</v>
      </c>
      <c r="H128" s="13">
        <v>-9.7999999999999997E-3</v>
      </c>
      <c r="J128" s="15"/>
      <c r="K128" s="11"/>
      <c r="L128" s="11"/>
      <c r="M128" s="11"/>
      <c r="N128" s="11"/>
    </row>
    <row r="129" spans="1:14" ht="13.2">
      <c r="A129" s="11" t="s">
        <v>151</v>
      </c>
      <c r="B129">
        <v>12</v>
      </c>
      <c r="C129" s="11">
        <f t="shared" si="5"/>
        <v>-8.2644628099173278E-3</v>
      </c>
      <c r="D129" s="13">
        <f t="shared" si="6"/>
        <v>-8.2644628099173278E-3</v>
      </c>
      <c r="E129" s="11" t="s">
        <v>151</v>
      </c>
      <c r="F129" s="12">
        <v>19716.45</v>
      </c>
      <c r="G129" s="11">
        <v>2.631619E-3</v>
      </c>
      <c r="H129" s="13">
        <v>2.5999999999999999E-3</v>
      </c>
      <c r="J129" s="15"/>
      <c r="K129" s="11"/>
      <c r="L129" s="11"/>
      <c r="M129" s="11"/>
      <c r="N129" s="11"/>
    </row>
    <row r="130" spans="1:14" ht="13.2">
      <c r="A130" s="11" t="s">
        <v>152</v>
      </c>
      <c r="B130">
        <v>12.1</v>
      </c>
      <c r="C130" s="11">
        <f t="shared" si="5"/>
        <v>7.0796460176991038E-2</v>
      </c>
      <c r="D130" s="13">
        <f t="shared" si="6"/>
        <v>7.0796460176991038E-2</v>
      </c>
      <c r="E130" s="11" t="s">
        <v>152</v>
      </c>
      <c r="F130" s="12">
        <v>19664.7</v>
      </c>
      <c r="G130" s="11">
        <v>-5.0064700000000001E-4</v>
      </c>
      <c r="H130" s="13">
        <v>-5.0000000000000001E-4</v>
      </c>
      <c r="J130" s="15"/>
      <c r="K130" s="11"/>
      <c r="L130" s="11"/>
      <c r="M130" s="11"/>
      <c r="N130" s="11"/>
    </row>
    <row r="131" spans="1:14" ht="13.2">
      <c r="A131" s="11" t="s">
        <v>153</v>
      </c>
      <c r="B131">
        <v>11.3</v>
      </c>
      <c r="C131" s="11">
        <f t="shared" si="5"/>
        <v>0</v>
      </c>
      <c r="D131" s="13">
        <f t="shared" si="6"/>
        <v>0</v>
      </c>
      <c r="E131" s="11" t="s">
        <v>153</v>
      </c>
      <c r="F131" s="12">
        <v>19674.55</v>
      </c>
      <c r="G131" s="31">
        <v>1.52484E-5</v>
      </c>
      <c r="H131" s="13">
        <v>0</v>
      </c>
      <c r="J131" s="15"/>
      <c r="K131" s="11"/>
      <c r="L131" s="11"/>
      <c r="M131" s="11"/>
      <c r="N131" s="11"/>
    </row>
    <row r="132" spans="1:14" ht="13.2">
      <c r="A132" s="11" t="s">
        <v>154</v>
      </c>
      <c r="B132">
        <v>11.3</v>
      </c>
      <c r="C132" s="11">
        <f t="shared" si="5"/>
        <v>4.1474654377880338E-2</v>
      </c>
      <c r="D132" s="13">
        <f t="shared" si="6"/>
        <v>4.1474654377880338E-2</v>
      </c>
      <c r="E132" s="11" t="s">
        <v>154</v>
      </c>
      <c r="F132" s="12">
        <v>19674.25</v>
      </c>
      <c r="G132" s="11">
        <v>-3.4494370000000001E-3</v>
      </c>
      <c r="H132" s="13">
        <v>-3.3999999999999998E-3</v>
      </c>
      <c r="J132" s="15"/>
      <c r="K132" s="11"/>
      <c r="L132" s="11"/>
      <c r="M132" s="11"/>
      <c r="N132" s="11"/>
    </row>
    <row r="133" spans="1:14" ht="13.2">
      <c r="A133" s="11" t="s">
        <v>155</v>
      </c>
      <c r="B133">
        <v>10.85</v>
      </c>
      <c r="C133" s="11">
        <f t="shared" ref="C133:C196" si="7">B133/B134-1</f>
        <v>-1.3636363636363669E-2</v>
      </c>
      <c r="D133" s="13">
        <f t="shared" ref="D133:D196" si="8">C133</f>
        <v>-1.3636363636363669E-2</v>
      </c>
      <c r="E133" s="11" t="s">
        <v>155</v>
      </c>
      <c r="F133" s="12">
        <v>19742.349999999999</v>
      </c>
      <c r="G133" s="11">
        <v>-7.9918999999999997E-3</v>
      </c>
      <c r="H133" s="13">
        <v>-8.0000000000000002E-3</v>
      </c>
      <c r="J133" s="15"/>
      <c r="K133" s="11"/>
      <c r="L133" s="11"/>
      <c r="M133" s="11"/>
      <c r="N133" s="11"/>
    </row>
    <row r="134" spans="1:14" ht="13.2">
      <c r="A134" s="11" t="s">
        <v>156</v>
      </c>
      <c r="B134">
        <v>11</v>
      </c>
      <c r="C134" s="11">
        <f t="shared" si="7"/>
        <v>9.1743119266054496E-3</v>
      </c>
      <c r="D134" s="13">
        <f t="shared" si="8"/>
        <v>9.1743119266054496E-3</v>
      </c>
      <c r="E134" s="11" t="s">
        <v>156</v>
      </c>
      <c r="F134" s="12">
        <v>19901.400000000001</v>
      </c>
      <c r="G134" s="11">
        <v>-1.1518231E-2</v>
      </c>
      <c r="H134" s="13">
        <v>-1.15E-2</v>
      </c>
      <c r="J134" s="15"/>
      <c r="K134" s="11"/>
      <c r="L134" s="11"/>
      <c r="M134" s="11"/>
      <c r="N134" s="11"/>
    </row>
    <row r="135" spans="1:14" ht="13.2">
      <c r="A135" s="11" t="s">
        <v>157</v>
      </c>
      <c r="B135">
        <v>10.9</v>
      </c>
      <c r="C135" s="11">
        <f t="shared" si="7"/>
        <v>-6.8376068376068244E-2</v>
      </c>
      <c r="D135" s="13">
        <f t="shared" si="8"/>
        <v>-6.8376068376068244E-2</v>
      </c>
      <c r="E135" s="11" t="s">
        <v>157</v>
      </c>
      <c r="F135" s="12">
        <v>20133.3</v>
      </c>
      <c r="G135" s="11">
        <v>-2.9243749999999999E-3</v>
      </c>
      <c r="H135" s="13">
        <v>-2.8999999999999998E-3</v>
      </c>
      <c r="J135" s="15"/>
      <c r="K135" s="11"/>
      <c r="L135" s="11"/>
      <c r="M135" s="11"/>
      <c r="N135" s="11"/>
    </row>
    <row r="136" spans="1:14" ht="13.2">
      <c r="A136" s="11" t="s">
        <v>158</v>
      </c>
      <c r="B136">
        <v>11.7</v>
      </c>
      <c r="C136" s="11">
        <f t="shared" si="7"/>
        <v>7.3394495412844041E-2</v>
      </c>
      <c r="D136" s="13">
        <f t="shared" si="8"/>
        <v>7.3394495412844041E-2</v>
      </c>
      <c r="E136" s="11" t="s">
        <v>158</v>
      </c>
      <c r="F136" s="12">
        <v>20192.349999999999</v>
      </c>
      <c r="G136" s="11">
        <v>4.4396139999999997E-3</v>
      </c>
      <c r="H136" s="13">
        <v>4.4000000000000003E-3</v>
      </c>
      <c r="J136" s="15"/>
      <c r="K136" s="11"/>
      <c r="L136" s="11"/>
      <c r="M136" s="11"/>
      <c r="N136" s="11"/>
    </row>
    <row r="137" spans="1:14" ht="13.2">
      <c r="A137" s="11" t="s">
        <v>159</v>
      </c>
      <c r="B137">
        <v>10.9</v>
      </c>
      <c r="C137" s="11">
        <f t="shared" si="7"/>
        <v>-9.0909090909090384E-3</v>
      </c>
      <c r="D137" s="13">
        <f t="shared" si="8"/>
        <v>-9.0909090909090384E-3</v>
      </c>
      <c r="E137" s="11" t="s">
        <v>159</v>
      </c>
      <c r="F137" s="12">
        <v>20103.099999999999</v>
      </c>
      <c r="G137" s="11">
        <v>1.649228E-3</v>
      </c>
      <c r="H137" s="13">
        <v>1.6000000000000001E-3</v>
      </c>
      <c r="N137" s="11"/>
    </row>
    <row r="138" spans="1:14" ht="13.2">
      <c r="A138" s="11" t="s">
        <v>160</v>
      </c>
      <c r="B138">
        <v>11</v>
      </c>
      <c r="C138" s="11">
        <f t="shared" si="7"/>
        <v>4.7619047619047672E-2</v>
      </c>
      <c r="D138" s="13">
        <f t="shared" si="8"/>
        <v>4.7619047619047672E-2</v>
      </c>
      <c r="E138" s="11" t="s">
        <v>160</v>
      </c>
      <c r="F138" s="12">
        <v>20070</v>
      </c>
      <c r="G138" s="11">
        <v>3.8413060000000001E-3</v>
      </c>
      <c r="H138" s="13">
        <v>3.8E-3</v>
      </c>
      <c r="N138" s="11"/>
    </row>
    <row r="139" spans="1:14" ht="13.2">
      <c r="A139" s="27">
        <v>45269</v>
      </c>
      <c r="B139">
        <v>10.5</v>
      </c>
      <c r="C139" s="11">
        <f t="shared" si="7"/>
        <v>-7.079646017699126E-2</v>
      </c>
      <c r="D139" s="13">
        <f t="shared" si="8"/>
        <v>-7.079646017699126E-2</v>
      </c>
      <c r="E139" s="27">
        <v>45269</v>
      </c>
      <c r="F139" s="12">
        <v>19993.2</v>
      </c>
      <c r="G139" s="11">
        <v>-1.57529E-4</v>
      </c>
      <c r="H139" s="13">
        <v>-2.0000000000000001E-4</v>
      </c>
      <c r="N139" s="11"/>
    </row>
    <row r="140" spans="1:14" ht="13.2">
      <c r="A140" s="27">
        <v>45239</v>
      </c>
      <c r="B140">
        <v>11.3</v>
      </c>
      <c r="C140" s="11">
        <f t="shared" si="7"/>
        <v>7.6190476190476364E-2</v>
      </c>
      <c r="D140" s="13">
        <f t="shared" si="8"/>
        <v>7.6190476190476364E-2</v>
      </c>
      <c r="E140" s="27">
        <v>45239</v>
      </c>
      <c r="F140" s="12">
        <v>19996.349999999999</v>
      </c>
      <c r="G140" s="11">
        <v>8.9001229999999994E-3</v>
      </c>
      <c r="H140" s="13">
        <v>8.8999999999999999E-3</v>
      </c>
      <c r="N140" s="11"/>
    </row>
    <row r="141" spans="1:14" ht="13.2">
      <c r="A141" s="27">
        <v>45147</v>
      </c>
      <c r="B141">
        <v>10.5</v>
      </c>
      <c r="C141" s="11">
        <f t="shared" si="7"/>
        <v>0</v>
      </c>
      <c r="D141" s="13">
        <f t="shared" si="8"/>
        <v>0</v>
      </c>
      <c r="E141" s="27">
        <v>45147</v>
      </c>
      <c r="F141" s="12">
        <v>19819.95</v>
      </c>
      <c r="G141" s="11">
        <v>4.7092699999999998E-3</v>
      </c>
      <c r="H141" s="13">
        <v>4.7000000000000002E-3</v>
      </c>
      <c r="N141" s="11"/>
    </row>
    <row r="142" spans="1:14" ht="13.2">
      <c r="A142" s="27">
        <v>45116</v>
      </c>
      <c r="B142">
        <v>10.5</v>
      </c>
      <c r="C142" s="11">
        <f t="shared" si="7"/>
        <v>-1.4084507042253502E-2</v>
      </c>
      <c r="D142" s="13">
        <f t="shared" si="8"/>
        <v>-1.4084507042253502E-2</v>
      </c>
      <c r="E142" s="27">
        <v>45116</v>
      </c>
      <c r="F142" s="12">
        <v>19727.05</v>
      </c>
      <c r="G142" s="11">
        <v>5.9150330000000001E-3</v>
      </c>
      <c r="H142" s="13">
        <v>5.8999999999999999E-3</v>
      </c>
      <c r="N142" s="11"/>
    </row>
    <row r="143" spans="1:14" ht="13.2">
      <c r="A143" s="27">
        <v>45086</v>
      </c>
      <c r="B143">
        <v>10.65</v>
      </c>
      <c r="C143" s="11">
        <f t="shared" si="7"/>
        <v>7.575757575757569E-2</v>
      </c>
      <c r="D143" s="13">
        <f t="shared" si="8"/>
        <v>7.575757575757569E-2</v>
      </c>
      <c r="E143" s="27">
        <v>45086</v>
      </c>
      <c r="F143" s="12">
        <v>19611.05</v>
      </c>
      <c r="G143" s="11">
        <v>1.846753E-3</v>
      </c>
      <c r="H143" s="13">
        <v>1.8E-3</v>
      </c>
      <c r="J143" s="15"/>
      <c r="K143" s="11"/>
      <c r="L143" s="11"/>
      <c r="M143" s="11"/>
      <c r="N143" s="11"/>
    </row>
    <row r="144" spans="1:14" ht="13.2">
      <c r="A144" s="27">
        <v>45055</v>
      </c>
      <c r="B144">
        <v>9.9</v>
      </c>
      <c r="C144" s="11">
        <f t="shared" si="7"/>
        <v>-1.0000000000000009E-2</v>
      </c>
      <c r="D144" s="13">
        <f t="shared" si="8"/>
        <v>-1.0000000000000009E-2</v>
      </c>
      <c r="E144" s="27">
        <v>45055</v>
      </c>
      <c r="F144" s="12">
        <v>19574.900000000001</v>
      </c>
      <c r="G144" s="11">
        <v>2.3606159999999998E-3</v>
      </c>
      <c r="H144" s="13">
        <v>2.3999999999999998E-3</v>
      </c>
      <c r="J144" s="15"/>
      <c r="K144" s="11"/>
      <c r="L144" s="11"/>
      <c r="M144" s="11"/>
      <c r="N144" s="11"/>
    </row>
    <row r="145" spans="1:14" ht="13.2">
      <c r="A145" s="27">
        <v>45025</v>
      </c>
      <c r="B145">
        <v>10</v>
      </c>
      <c r="C145" s="11">
        <f t="shared" si="7"/>
        <v>0</v>
      </c>
      <c r="D145" s="13">
        <f t="shared" si="8"/>
        <v>0</v>
      </c>
      <c r="E145" s="27">
        <v>45025</v>
      </c>
      <c r="F145" s="12">
        <v>19528.8</v>
      </c>
      <c r="G145" s="11">
        <v>4.8108339999999999E-3</v>
      </c>
      <c r="H145" s="13">
        <v>4.7999999999999996E-3</v>
      </c>
      <c r="J145" s="15"/>
      <c r="K145" s="11"/>
      <c r="L145" s="11"/>
      <c r="M145" s="11"/>
      <c r="N145" s="11"/>
    </row>
    <row r="146" spans="1:14" ht="13.2">
      <c r="A146" s="27">
        <v>44935</v>
      </c>
      <c r="B146">
        <v>10</v>
      </c>
      <c r="C146" s="11">
        <f t="shared" si="7"/>
        <v>0.10497237569060758</v>
      </c>
      <c r="D146" s="13">
        <f t="shared" si="8"/>
        <v>0.10497237569060758</v>
      </c>
      <c r="E146" s="27">
        <v>44935</v>
      </c>
      <c r="F146" s="12">
        <v>19435.3</v>
      </c>
      <c r="G146" s="11">
        <v>9.4267110000000008E-3</v>
      </c>
      <c r="H146" s="13">
        <v>9.4000000000000004E-3</v>
      </c>
      <c r="J146" s="15"/>
      <c r="K146" s="11"/>
      <c r="L146" s="11"/>
      <c r="M146" s="11"/>
      <c r="N146" s="11"/>
    </row>
    <row r="147" spans="1:14" ht="13.2">
      <c r="A147" s="11" t="s">
        <v>161</v>
      </c>
      <c r="B147">
        <v>9.0500000000000007</v>
      </c>
      <c r="C147" s="11">
        <f t="shared" si="7"/>
        <v>0</v>
      </c>
      <c r="D147" s="13">
        <f t="shared" si="8"/>
        <v>0</v>
      </c>
      <c r="E147" s="11" t="s">
        <v>161</v>
      </c>
      <c r="F147" s="12">
        <v>19253.8</v>
      </c>
      <c r="G147" s="11">
        <v>-4.8404310000000001E-3</v>
      </c>
      <c r="H147" s="13">
        <v>-4.7999999999999996E-3</v>
      </c>
      <c r="J147" s="15"/>
      <c r="K147" s="11"/>
      <c r="L147" s="11"/>
      <c r="M147" s="11"/>
      <c r="N147" s="11"/>
    </row>
    <row r="148" spans="1:14" ht="13.2">
      <c r="A148" s="11" t="s">
        <v>162</v>
      </c>
      <c r="B148">
        <v>9.0500000000000007</v>
      </c>
      <c r="C148" s="11">
        <f t="shared" si="7"/>
        <v>1.6853932584269593E-2</v>
      </c>
      <c r="D148" s="13">
        <f t="shared" si="8"/>
        <v>1.6853932584269593E-2</v>
      </c>
      <c r="E148" s="11" t="s">
        <v>162</v>
      </c>
      <c r="F148" s="12">
        <v>19347.45</v>
      </c>
      <c r="G148" s="11">
        <v>2.4815599999999997E-4</v>
      </c>
      <c r="H148" s="13">
        <v>2.0000000000000001E-4</v>
      </c>
      <c r="J148" s="15"/>
      <c r="K148" s="11"/>
      <c r="L148" s="11"/>
      <c r="M148" s="11"/>
      <c r="N148" s="11"/>
    </row>
    <row r="149" spans="1:14" ht="13.2">
      <c r="A149" s="11" t="s">
        <v>163</v>
      </c>
      <c r="B149">
        <v>8.9</v>
      </c>
      <c r="C149" s="11">
        <f t="shared" si="7"/>
        <v>-1.1111111111111072E-2</v>
      </c>
      <c r="D149" s="13">
        <f t="shared" si="8"/>
        <v>-1.1111111111111072E-2</v>
      </c>
      <c r="E149" s="11" t="s">
        <v>163</v>
      </c>
      <c r="F149" s="12">
        <v>19342.650000000001</v>
      </c>
      <c r="G149" s="11">
        <v>1.895779E-3</v>
      </c>
      <c r="H149" s="13">
        <v>1.9E-3</v>
      </c>
      <c r="J149" s="15"/>
      <c r="K149" s="11"/>
      <c r="L149" s="11"/>
      <c r="M149" s="11"/>
      <c r="N149" s="11"/>
    </row>
    <row r="150" spans="1:14" ht="13.2">
      <c r="A150" s="11" t="s">
        <v>164</v>
      </c>
      <c r="B150">
        <v>9</v>
      </c>
      <c r="C150" s="11">
        <f t="shared" si="7"/>
        <v>3.4482758620689724E-2</v>
      </c>
      <c r="D150" s="13">
        <f t="shared" si="8"/>
        <v>3.4482758620689724E-2</v>
      </c>
      <c r="E150" s="11" t="s">
        <v>164</v>
      </c>
      <c r="F150" s="12">
        <v>19306.05</v>
      </c>
      <c r="G150" s="11">
        <v>2.0891939999999999E-3</v>
      </c>
      <c r="H150" s="13">
        <v>2.0999999999999999E-3</v>
      </c>
      <c r="J150" s="15"/>
      <c r="K150" s="11"/>
      <c r="L150" s="11"/>
      <c r="M150" s="11"/>
      <c r="N150" s="11"/>
    </row>
    <row r="151" spans="1:14" ht="13.2">
      <c r="A151" s="11" t="s">
        <v>165</v>
      </c>
      <c r="B151">
        <v>8.6999999999999993</v>
      </c>
      <c r="C151" s="11">
        <f t="shared" si="7"/>
        <v>9.4339622641509413E-2</v>
      </c>
      <c r="D151" s="13">
        <f t="shared" si="8"/>
        <v>9.4339622641509413E-2</v>
      </c>
      <c r="E151" s="11" t="s">
        <v>165</v>
      </c>
      <c r="F151" s="12">
        <v>19265.8</v>
      </c>
      <c r="G151" s="11">
        <v>-6.2362340000000002E-3</v>
      </c>
      <c r="H151" s="13">
        <v>-6.1999999999999998E-3</v>
      </c>
      <c r="J151" s="15"/>
      <c r="K151" s="11"/>
      <c r="L151" s="11"/>
      <c r="M151" s="11"/>
      <c r="N151" s="11"/>
    </row>
    <row r="152" spans="1:14" ht="13.2">
      <c r="A152" s="11" t="s">
        <v>166</v>
      </c>
      <c r="B152">
        <v>7.95</v>
      </c>
      <c r="C152" s="11">
        <f t="shared" si="7"/>
        <v>1.9230769230769384E-2</v>
      </c>
      <c r="D152" s="13">
        <f t="shared" si="8"/>
        <v>1.9230769230769384E-2</v>
      </c>
      <c r="E152" s="11" t="s">
        <v>166</v>
      </c>
      <c r="F152" s="12">
        <v>19386.7</v>
      </c>
      <c r="G152" s="11">
        <v>-2.946925E-3</v>
      </c>
      <c r="H152" s="13">
        <v>-2.8999999999999998E-3</v>
      </c>
      <c r="J152" s="15"/>
      <c r="K152" s="11"/>
      <c r="L152" s="11"/>
      <c r="M152" s="11"/>
      <c r="N152" s="11"/>
    </row>
    <row r="153" spans="1:14" ht="13.2">
      <c r="A153" s="11" t="s">
        <v>167</v>
      </c>
      <c r="B153">
        <v>7.8</v>
      </c>
      <c r="C153" s="11">
        <f t="shared" si="7"/>
        <v>1.298701298701288E-2</v>
      </c>
      <c r="D153" s="13">
        <f t="shared" si="8"/>
        <v>1.298701298701288E-2</v>
      </c>
      <c r="E153" s="11" t="s">
        <v>167</v>
      </c>
      <c r="F153" s="12">
        <v>19444</v>
      </c>
      <c r="G153" s="11">
        <v>2.4514799999999998E-3</v>
      </c>
      <c r="H153" s="13">
        <v>2.5000000000000001E-3</v>
      </c>
      <c r="J153" s="15"/>
      <c r="K153" s="11"/>
      <c r="L153" s="11"/>
      <c r="M153" s="11"/>
      <c r="N153" s="11"/>
    </row>
    <row r="154" spans="1:14" ht="13.2">
      <c r="A154" s="11" t="s">
        <v>168</v>
      </c>
      <c r="B154">
        <v>7.7</v>
      </c>
      <c r="C154" s="11">
        <f t="shared" si="7"/>
        <v>1.9867549668874274E-2</v>
      </c>
      <c r="D154" s="13">
        <f t="shared" si="8"/>
        <v>1.9867549668874274E-2</v>
      </c>
      <c r="E154" s="11" t="s">
        <v>168</v>
      </c>
      <c r="F154" s="12">
        <v>19396.45</v>
      </c>
      <c r="G154" s="11">
        <v>1.4695600000000001E-4</v>
      </c>
      <c r="H154" s="13">
        <v>1E-4</v>
      </c>
      <c r="J154" s="15"/>
      <c r="K154" s="11"/>
      <c r="L154" s="11"/>
      <c r="M154" s="11"/>
      <c r="N154" s="11"/>
    </row>
    <row r="155" spans="1:14" ht="13.2">
      <c r="A155" s="11" t="s">
        <v>169</v>
      </c>
      <c r="B155">
        <v>7.55</v>
      </c>
      <c r="C155" s="11">
        <f t="shared" si="7"/>
        <v>-6.5789473684210176E-3</v>
      </c>
      <c r="D155" s="13">
        <f t="shared" si="8"/>
        <v>-6.5789473684210176E-3</v>
      </c>
      <c r="E155" s="11" t="s">
        <v>169</v>
      </c>
      <c r="F155" s="12">
        <v>19393.599999999999</v>
      </c>
      <c r="G155" s="11">
        <v>4.3215609999999998E-3</v>
      </c>
      <c r="H155" s="13">
        <v>4.3E-3</v>
      </c>
      <c r="J155" s="15"/>
      <c r="K155" s="11"/>
      <c r="L155" s="11"/>
      <c r="M155" s="11"/>
      <c r="N155" s="11"/>
    </row>
    <row r="156" spans="1:14" ht="13.2">
      <c r="A156" s="11" t="s">
        <v>170</v>
      </c>
      <c r="B156">
        <v>7.6</v>
      </c>
      <c r="C156" s="11">
        <f t="shared" si="7"/>
        <v>-1.9354838709677469E-2</v>
      </c>
      <c r="D156" s="13">
        <f t="shared" si="8"/>
        <v>-1.9354838709677469E-2</v>
      </c>
      <c r="E156" s="11" t="s">
        <v>170</v>
      </c>
      <c r="F156" s="12">
        <v>19310.150000000001</v>
      </c>
      <c r="G156" s="11">
        <v>-2.845303E-3</v>
      </c>
      <c r="H156" s="13">
        <v>-2.8E-3</v>
      </c>
      <c r="J156" s="15"/>
      <c r="K156" s="11"/>
      <c r="L156" s="11"/>
      <c r="M156" s="11"/>
      <c r="N156" s="11"/>
    </row>
    <row r="157" spans="1:14" ht="13.2">
      <c r="A157" s="11" t="s">
        <v>171</v>
      </c>
      <c r="B157">
        <v>7.75</v>
      </c>
      <c r="C157" s="11">
        <f t="shared" si="7"/>
        <v>-6.4102564102563875E-3</v>
      </c>
      <c r="D157" s="13">
        <f t="shared" si="8"/>
        <v>-6.4102564102563875E-3</v>
      </c>
      <c r="E157" s="11" t="s">
        <v>171</v>
      </c>
      <c r="F157" s="12">
        <v>19365.25</v>
      </c>
      <c r="G157" s="11">
        <v>-5.1245830000000003E-3</v>
      </c>
      <c r="H157" s="13">
        <v>-5.1000000000000004E-3</v>
      </c>
      <c r="J157" s="15"/>
      <c r="K157" s="11"/>
      <c r="L157" s="11"/>
      <c r="M157" s="11"/>
      <c r="N157" s="11"/>
    </row>
    <row r="158" spans="1:14" ht="13.2">
      <c r="A158" s="11" t="s">
        <v>172</v>
      </c>
      <c r="B158">
        <v>7.8</v>
      </c>
      <c r="C158" s="11">
        <f t="shared" si="7"/>
        <v>-3.1055900621118071E-2</v>
      </c>
      <c r="D158" s="13">
        <f t="shared" si="8"/>
        <v>-3.1055900621118071E-2</v>
      </c>
      <c r="E158" s="11" t="s">
        <v>172</v>
      </c>
      <c r="F158" s="12">
        <v>19465</v>
      </c>
      <c r="G158" s="11">
        <v>1.566797E-3</v>
      </c>
      <c r="H158" s="13">
        <v>1.6000000000000001E-3</v>
      </c>
      <c r="J158" s="15"/>
      <c r="K158" s="11"/>
      <c r="L158" s="11"/>
      <c r="M158" s="11"/>
      <c r="N158" s="11"/>
    </row>
    <row r="159" spans="1:14" ht="13.2">
      <c r="A159" s="11" t="s">
        <v>173</v>
      </c>
      <c r="B159">
        <v>8.0500000000000007</v>
      </c>
      <c r="C159" s="11">
        <f t="shared" si="7"/>
        <v>-6.1728395061727559E-3</v>
      </c>
      <c r="D159" s="13">
        <f t="shared" si="8"/>
        <v>-6.1728395061727559E-3</v>
      </c>
      <c r="E159" s="11" t="s">
        <v>173</v>
      </c>
      <c r="F159" s="12">
        <v>19434.55</v>
      </c>
      <c r="G159" s="11">
        <v>3.21696E-4</v>
      </c>
      <c r="H159" s="13">
        <v>2.9999999999999997E-4</v>
      </c>
      <c r="J159" s="15"/>
      <c r="K159" s="11"/>
      <c r="L159" s="11"/>
      <c r="M159" s="11"/>
      <c r="N159" s="11"/>
    </row>
    <row r="160" spans="1:14" ht="13.2">
      <c r="A160" s="27">
        <v>45238</v>
      </c>
      <c r="B160">
        <v>8.1</v>
      </c>
      <c r="C160" s="11">
        <f t="shared" si="7"/>
        <v>6.2111801242235032E-3</v>
      </c>
      <c r="D160" s="13">
        <f t="shared" si="8"/>
        <v>6.2111801242235032E-3</v>
      </c>
      <c r="E160" s="27">
        <v>45238</v>
      </c>
      <c r="F160" s="12">
        <v>19428.3</v>
      </c>
      <c r="G160" s="11">
        <v>-5.8741959999999999E-3</v>
      </c>
      <c r="H160" s="13">
        <v>-5.8999999999999999E-3</v>
      </c>
      <c r="J160" s="15"/>
      <c r="K160" s="11"/>
      <c r="L160" s="11"/>
      <c r="M160" s="11"/>
      <c r="N160" s="11"/>
    </row>
    <row r="161" spans="1:14" ht="13.2">
      <c r="A161" s="27">
        <v>45207</v>
      </c>
      <c r="B161">
        <v>8.0500000000000007</v>
      </c>
      <c r="C161" s="11">
        <f t="shared" si="7"/>
        <v>-1.8292682926829062E-2</v>
      </c>
      <c r="D161" s="13">
        <f t="shared" si="8"/>
        <v>-1.8292682926829062E-2</v>
      </c>
      <c r="E161" s="27">
        <v>45207</v>
      </c>
      <c r="F161" s="12">
        <v>19543.099999999999</v>
      </c>
      <c r="G161" s="11">
        <v>-4.5562090000000003E-3</v>
      </c>
      <c r="H161" s="13">
        <v>-4.5999999999999999E-3</v>
      </c>
      <c r="J161" s="15"/>
      <c r="K161" s="11"/>
      <c r="L161" s="11"/>
      <c r="M161" s="11"/>
      <c r="N161" s="11"/>
    </row>
    <row r="162" spans="1:14" ht="13.2">
      <c r="A162" s="27">
        <v>45177</v>
      </c>
      <c r="B162">
        <v>8.1999999999999993</v>
      </c>
      <c r="C162" s="11">
        <f t="shared" si="7"/>
        <v>-1.2048192771084487E-2</v>
      </c>
      <c r="D162" s="13">
        <f t="shared" si="8"/>
        <v>-1.2048192771084487E-2</v>
      </c>
      <c r="E162" s="27">
        <v>45177</v>
      </c>
      <c r="F162" s="12">
        <v>19632.55</v>
      </c>
      <c r="G162" s="11">
        <v>3.1526480000000001E-3</v>
      </c>
      <c r="H162" s="13">
        <v>3.2000000000000002E-3</v>
      </c>
      <c r="J162" s="15"/>
      <c r="K162" s="11"/>
      <c r="L162" s="11"/>
      <c r="M162" s="11"/>
      <c r="N162" s="11"/>
    </row>
    <row r="163" spans="1:14" ht="13.2">
      <c r="A163" s="27">
        <v>45146</v>
      </c>
      <c r="B163">
        <v>8.3000000000000007</v>
      </c>
      <c r="C163" s="11">
        <f t="shared" si="7"/>
        <v>-5.9880239520956335E-3</v>
      </c>
      <c r="D163" s="13">
        <f t="shared" si="8"/>
        <v>-5.9880239520956335E-3</v>
      </c>
      <c r="E163" s="27">
        <v>45146</v>
      </c>
      <c r="F163" s="12">
        <v>19570.849999999999</v>
      </c>
      <c r="G163" s="11">
        <v>-1.349676E-3</v>
      </c>
      <c r="H163" s="13">
        <v>-1.2999999999999999E-3</v>
      </c>
      <c r="J163" s="15"/>
      <c r="K163" s="11"/>
      <c r="L163" s="11"/>
      <c r="M163" s="11"/>
      <c r="N163" s="11"/>
    </row>
    <row r="164" spans="1:14" ht="13.2">
      <c r="A164" s="27">
        <v>45115</v>
      </c>
      <c r="B164">
        <v>8.35</v>
      </c>
      <c r="C164" s="11">
        <f t="shared" si="7"/>
        <v>1.2121212121211977E-2</v>
      </c>
      <c r="D164" s="13">
        <f t="shared" si="8"/>
        <v>1.2121212121211977E-2</v>
      </c>
      <c r="E164" s="27">
        <v>45115</v>
      </c>
      <c r="F164" s="12">
        <v>19597.3</v>
      </c>
      <c r="G164" s="11">
        <v>4.1143619999999999E-3</v>
      </c>
      <c r="H164" s="13">
        <v>4.1000000000000003E-3</v>
      </c>
      <c r="J164" s="15"/>
      <c r="K164" s="11"/>
      <c r="L164" s="11"/>
      <c r="M164" s="11"/>
      <c r="N164" s="11"/>
    </row>
    <row r="165" spans="1:14" ht="13.2">
      <c r="A165" s="27">
        <v>45024</v>
      </c>
      <c r="B165">
        <v>8.25</v>
      </c>
      <c r="C165" s="11">
        <f t="shared" si="7"/>
        <v>5.0955414012738842E-2</v>
      </c>
      <c r="D165" s="13">
        <f t="shared" si="8"/>
        <v>5.0955414012738842E-2</v>
      </c>
      <c r="E165" s="27">
        <v>45024</v>
      </c>
      <c r="F165" s="12">
        <v>19517</v>
      </c>
      <c r="G165" s="11">
        <v>6.9834099999999998E-3</v>
      </c>
      <c r="H165" s="13">
        <v>7.0000000000000001E-3</v>
      </c>
      <c r="J165" s="15"/>
      <c r="K165" s="11"/>
      <c r="L165" s="11"/>
      <c r="M165" s="11"/>
      <c r="N165" s="11"/>
    </row>
    <row r="166" spans="1:14" ht="13.2">
      <c r="A166" s="27">
        <v>44993</v>
      </c>
      <c r="B166">
        <v>7.85</v>
      </c>
      <c r="C166" s="11">
        <f t="shared" si="7"/>
        <v>-6.3291139240507777E-3</v>
      </c>
      <c r="D166" s="13">
        <f t="shared" si="8"/>
        <v>-6.3291139240507777E-3</v>
      </c>
      <c r="E166" s="27">
        <v>44993</v>
      </c>
      <c r="F166" s="12">
        <v>19381.650000000001</v>
      </c>
      <c r="G166" s="11">
        <v>-7.4206660000000002E-3</v>
      </c>
      <c r="H166" s="13">
        <v>-7.4000000000000003E-3</v>
      </c>
      <c r="J166" s="15"/>
      <c r="K166" s="11"/>
      <c r="L166" s="11"/>
      <c r="M166" s="11"/>
      <c r="N166" s="11"/>
    </row>
    <row r="167" spans="1:14" ht="13.2">
      <c r="A167" s="27">
        <v>44965</v>
      </c>
      <c r="B167">
        <v>7.9</v>
      </c>
      <c r="C167" s="11">
        <f t="shared" si="7"/>
        <v>-4.2424242424242364E-2</v>
      </c>
      <c r="D167" s="13">
        <f t="shared" si="8"/>
        <v>-4.2424242424242364E-2</v>
      </c>
      <c r="E167" s="27">
        <v>44965</v>
      </c>
      <c r="F167" s="12">
        <v>19526.55</v>
      </c>
      <c r="G167" s="11">
        <v>-1.0489750000000001E-2</v>
      </c>
      <c r="H167" s="13">
        <v>-1.0500000000000001E-2</v>
      </c>
      <c r="J167" s="15"/>
      <c r="K167" s="11"/>
      <c r="L167" s="11"/>
      <c r="M167" s="11"/>
      <c r="N167" s="11"/>
    </row>
    <row r="168" spans="1:14" ht="13.2">
      <c r="A168" s="27">
        <v>44934</v>
      </c>
      <c r="B168">
        <v>8.25</v>
      </c>
      <c r="C168" s="11">
        <f t="shared" si="7"/>
        <v>-6.0240963855422436E-3</v>
      </c>
      <c r="D168" s="13">
        <f t="shared" si="8"/>
        <v>-6.0240963855422436E-3</v>
      </c>
      <c r="E168" s="27">
        <v>44934</v>
      </c>
      <c r="F168" s="12">
        <v>19733.55</v>
      </c>
      <c r="G168" s="11">
        <v>-1.0251189999999999E-3</v>
      </c>
      <c r="H168" s="13">
        <v>-1E-3</v>
      </c>
      <c r="J168" s="15"/>
      <c r="K168" s="11"/>
      <c r="L168" s="11"/>
      <c r="M168" s="11"/>
      <c r="N168" s="11"/>
    </row>
    <row r="169" spans="1:14" ht="13.2">
      <c r="A169" s="11" t="s">
        <v>174</v>
      </c>
      <c r="B169">
        <v>8.3000000000000007</v>
      </c>
      <c r="C169" s="11">
        <f t="shared" si="7"/>
        <v>-5.9880239520956335E-3</v>
      </c>
      <c r="D169" s="13">
        <f t="shared" si="8"/>
        <v>-5.9880239520956335E-3</v>
      </c>
      <c r="E169" s="11" t="s">
        <v>174</v>
      </c>
      <c r="F169" s="12">
        <v>19753.8</v>
      </c>
      <c r="G169" s="11">
        <v>5.4845629999999996E-3</v>
      </c>
      <c r="H169" s="13">
        <v>5.4999999999999997E-3</v>
      </c>
      <c r="J169" s="15"/>
      <c r="K169" s="11"/>
      <c r="L169" s="11"/>
      <c r="M169" s="11"/>
      <c r="N169" s="11"/>
    </row>
    <row r="170" spans="1:14" ht="13.2">
      <c r="A170" s="11" t="s">
        <v>175</v>
      </c>
      <c r="B170">
        <v>8.35</v>
      </c>
      <c r="C170" s="11">
        <f t="shared" si="7"/>
        <v>-1.764705882352946E-2</v>
      </c>
      <c r="D170" s="13">
        <f t="shared" si="8"/>
        <v>-1.764705882352946E-2</v>
      </c>
      <c r="E170" s="11" t="s">
        <v>175</v>
      </c>
      <c r="F170" s="12">
        <v>19646.05</v>
      </c>
      <c r="G170" s="11">
        <v>-7.0447999999999995E-4</v>
      </c>
      <c r="H170" s="13">
        <v>-6.9999999999999999E-4</v>
      </c>
      <c r="J170" s="15"/>
      <c r="K170" s="11"/>
      <c r="L170" s="11"/>
      <c r="M170" s="11"/>
      <c r="N170" s="11"/>
    </row>
    <row r="171" spans="1:14" ht="13.2">
      <c r="A171" s="11" t="s">
        <v>176</v>
      </c>
      <c r="B171">
        <v>8.5</v>
      </c>
      <c r="C171" s="11">
        <f t="shared" si="7"/>
        <v>-2.8571428571428581E-2</v>
      </c>
      <c r="D171" s="13">
        <f t="shared" si="8"/>
        <v>-2.8571428571428581E-2</v>
      </c>
      <c r="E171" s="11" t="s">
        <v>176</v>
      </c>
      <c r="F171" s="12">
        <v>19659.900000000001</v>
      </c>
      <c r="G171" s="11">
        <v>-5.9863590000000001E-3</v>
      </c>
      <c r="H171" s="13">
        <v>-6.0000000000000001E-3</v>
      </c>
      <c r="J171" s="15"/>
      <c r="K171" s="11"/>
      <c r="L171" s="11"/>
      <c r="M171" s="11"/>
      <c r="N171" s="11"/>
    </row>
    <row r="172" spans="1:14" ht="13.2">
      <c r="A172" s="11" t="s">
        <v>177</v>
      </c>
      <c r="B172">
        <v>8.75</v>
      </c>
      <c r="C172" s="11">
        <f t="shared" si="7"/>
        <v>0.10759493670886067</v>
      </c>
      <c r="D172" s="13">
        <f t="shared" si="8"/>
        <v>0.10759493670886067</v>
      </c>
      <c r="E172" s="11" t="s">
        <v>177</v>
      </c>
      <c r="F172" s="12">
        <v>19778.3</v>
      </c>
      <c r="G172" s="11">
        <v>4.9642799999999997E-3</v>
      </c>
      <c r="H172" s="13">
        <v>5.0000000000000001E-3</v>
      </c>
      <c r="J172" s="15"/>
      <c r="K172" s="11"/>
      <c r="L172" s="11"/>
      <c r="M172" s="11"/>
      <c r="N172" s="11"/>
    </row>
    <row r="173" spans="1:14" ht="13.2">
      <c r="A173" s="11" t="s">
        <v>178</v>
      </c>
      <c r="B173">
        <v>7.9</v>
      </c>
      <c r="C173" s="11">
        <f t="shared" si="7"/>
        <v>0</v>
      </c>
      <c r="D173" s="13">
        <f t="shared" si="8"/>
        <v>0</v>
      </c>
      <c r="E173" s="11" t="s">
        <v>178</v>
      </c>
      <c r="F173" s="12">
        <v>19680.599999999999</v>
      </c>
      <c r="G173" s="11">
        <v>4.1937000000000002E-4</v>
      </c>
      <c r="H173" s="13">
        <v>4.0000000000000002E-4</v>
      </c>
      <c r="J173" s="15"/>
      <c r="K173" s="11"/>
      <c r="L173" s="11"/>
      <c r="M173" s="11"/>
      <c r="N173" s="11"/>
    </row>
    <row r="174" spans="1:14" ht="13.2">
      <c r="A174" s="11" t="s">
        <v>179</v>
      </c>
      <c r="B174">
        <v>7.9</v>
      </c>
      <c r="C174" s="11">
        <f t="shared" si="7"/>
        <v>6.3694267515923553E-3</v>
      </c>
      <c r="D174" s="13">
        <f t="shared" si="8"/>
        <v>6.3694267515923553E-3</v>
      </c>
      <c r="E174" s="11" t="s">
        <v>179</v>
      </c>
      <c r="F174" s="12">
        <v>19672.349999999999</v>
      </c>
      <c r="G174" s="11">
        <v>-3.6794129999999999E-3</v>
      </c>
      <c r="H174" s="13">
        <v>-3.7000000000000002E-3</v>
      </c>
      <c r="J174" s="15"/>
      <c r="K174" s="11"/>
      <c r="L174" s="11"/>
      <c r="M174" s="11"/>
      <c r="N174" s="11"/>
    </row>
    <row r="175" spans="1:14" ht="13.2">
      <c r="A175" s="11" t="s">
        <v>180</v>
      </c>
      <c r="B175">
        <v>7.85</v>
      </c>
      <c r="C175" s="11">
        <f t="shared" si="7"/>
        <v>3.9735099337748325E-2</v>
      </c>
      <c r="D175" s="13">
        <f t="shared" si="8"/>
        <v>3.9735099337748325E-2</v>
      </c>
      <c r="E175" s="11" t="s">
        <v>180</v>
      </c>
      <c r="F175" s="12">
        <v>19745</v>
      </c>
      <c r="G175" s="11">
        <v>-1.1719718E-2</v>
      </c>
      <c r="H175" s="13">
        <v>-1.17E-2</v>
      </c>
      <c r="J175" s="15"/>
      <c r="K175" s="11"/>
      <c r="L175" s="11"/>
      <c r="M175" s="11"/>
      <c r="N175" s="11"/>
    </row>
    <row r="176" spans="1:14" ht="13.2">
      <c r="A176" s="11" t="s">
        <v>181</v>
      </c>
      <c r="B176">
        <v>7.55</v>
      </c>
      <c r="C176" s="11">
        <f t="shared" si="7"/>
        <v>-1.9480519480519543E-2</v>
      </c>
      <c r="D176" s="13">
        <f t="shared" si="8"/>
        <v>-1.9480519480519543E-2</v>
      </c>
      <c r="E176" s="11" t="s">
        <v>181</v>
      </c>
      <c r="F176" s="12">
        <v>19979.150000000001</v>
      </c>
      <c r="G176" s="11">
        <v>7.3614129999999998E-3</v>
      </c>
      <c r="H176" s="13">
        <v>7.4000000000000003E-3</v>
      </c>
      <c r="J176" s="15"/>
      <c r="K176" s="11"/>
      <c r="L176" s="11"/>
      <c r="M176" s="11"/>
      <c r="N176" s="11"/>
    </row>
    <row r="177" spans="1:14" ht="13.2">
      <c r="A177" s="11" t="s">
        <v>182</v>
      </c>
      <c r="B177">
        <v>7.7</v>
      </c>
      <c r="C177" s="11">
        <f t="shared" si="7"/>
        <v>6.5359477124182774E-3</v>
      </c>
      <c r="D177" s="13">
        <f t="shared" si="8"/>
        <v>6.5359477124182774E-3</v>
      </c>
      <c r="E177" s="11" t="s">
        <v>182</v>
      </c>
      <c r="F177" s="12">
        <v>19833.150000000001</v>
      </c>
      <c r="G177" s="11">
        <v>4.2482630000000004E-3</v>
      </c>
      <c r="H177" s="13">
        <v>4.1999999999999997E-3</v>
      </c>
      <c r="J177" s="15"/>
      <c r="K177" s="11"/>
      <c r="L177" s="11"/>
      <c r="M177" s="11"/>
      <c r="N177" s="11"/>
    </row>
    <row r="178" spans="1:14" ht="13.2">
      <c r="A178" s="11" t="s">
        <v>183</v>
      </c>
      <c r="B178">
        <v>7.65</v>
      </c>
      <c r="C178" s="11">
        <f t="shared" si="7"/>
        <v>6.5789473684212396E-3</v>
      </c>
      <c r="D178" s="13">
        <f t="shared" si="8"/>
        <v>6.5789473684212396E-3</v>
      </c>
      <c r="E178" s="11" t="s">
        <v>183</v>
      </c>
      <c r="F178" s="12">
        <v>19749.25</v>
      </c>
      <c r="G178" s="11">
        <v>1.9176670000000001E-3</v>
      </c>
      <c r="H178" s="13">
        <v>1.9E-3</v>
      </c>
      <c r="J178" s="15"/>
      <c r="K178" s="11"/>
      <c r="L178" s="11"/>
      <c r="M178" s="11"/>
      <c r="N178" s="11"/>
    </row>
    <row r="179" spans="1:14" ht="13.2">
      <c r="A179" s="11" t="s">
        <v>184</v>
      </c>
      <c r="B179">
        <v>7.6</v>
      </c>
      <c r="C179" s="11">
        <f t="shared" si="7"/>
        <v>3.4013605442176909E-2</v>
      </c>
      <c r="D179" s="13">
        <f t="shared" si="8"/>
        <v>3.4013605442176909E-2</v>
      </c>
      <c r="E179" s="11" t="s">
        <v>184</v>
      </c>
      <c r="F179" s="12">
        <v>19711.45</v>
      </c>
      <c r="G179" s="11">
        <v>7.5110530000000002E-3</v>
      </c>
      <c r="H179" s="13">
        <v>7.4999999999999997E-3</v>
      </c>
      <c r="J179" s="15"/>
      <c r="K179" s="11"/>
      <c r="L179" s="11"/>
      <c r="M179" s="11"/>
      <c r="N179" s="11"/>
    </row>
    <row r="180" spans="1:14" ht="13.2">
      <c r="A180" s="11" t="s">
        <v>185</v>
      </c>
      <c r="B180">
        <v>7.35</v>
      </c>
      <c r="C180" s="11">
        <f t="shared" si="7"/>
        <v>1.379310344827589E-2</v>
      </c>
      <c r="D180" s="13">
        <f t="shared" si="8"/>
        <v>1.379310344827589E-2</v>
      </c>
      <c r="E180" s="11" t="s">
        <v>185</v>
      </c>
      <c r="F180" s="12">
        <v>19564.5</v>
      </c>
      <c r="G180" s="11">
        <v>7.7651150000000004E-3</v>
      </c>
      <c r="H180" s="13">
        <v>7.7999999999999996E-3</v>
      </c>
      <c r="J180" s="15"/>
      <c r="K180" s="11"/>
      <c r="L180" s="11"/>
      <c r="M180" s="11"/>
      <c r="N180" s="11"/>
    </row>
    <row r="181" spans="1:14" ht="13.2">
      <c r="A181" s="11" t="s">
        <v>186</v>
      </c>
      <c r="B181">
        <v>7.25</v>
      </c>
      <c r="C181" s="11">
        <f t="shared" si="7"/>
        <v>-1.3605442176870652E-2</v>
      </c>
      <c r="D181" s="13">
        <f t="shared" si="8"/>
        <v>-1.3605442176870652E-2</v>
      </c>
      <c r="E181" s="11" t="s">
        <v>186</v>
      </c>
      <c r="F181" s="12">
        <v>19413.75</v>
      </c>
      <c r="G181" s="11">
        <v>1.519271E-3</v>
      </c>
      <c r="H181" s="13">
        <v>1.5E-3</v>
      </c>
      <c r="J181" s="15"/>
      <c r="K181" s="11"/>
      <c r="L181" s="11"/>
      <c r="M181" s="11"/>
      <c r="N181" s="11"/>
    </row>
    <row r="182" spans="1:14" ht="13.2">
      <c r="A182" s="27">
        <v>45267</v>
      </c>
      <c r="B182">
        <v>7.35</v>
      </c>
      <c r="C182" s="11">
        <f t="shared" si="7"/>
        <v>0</v>
      </c>
      <c r="D182" s="13">
        <f t="shared" si="8"/>
        <v>0</v>
      </c>
      <c r="E182" s="27">
        <v>45267</v>
      </c>
      <c r="F182" s="12">
        <v>19384.3</v>
      </c>
      <c r="G182" s="11">
        <v>-2.8344500000000001E-3</v>
      </c>
      <c r="H182" s="13">
        <v>-2.8E-3</v>
      </c>
      <c r="J182" s="15"/>
      <c r="K182" s="11"/>
      <c r="L182" s="11"/>
      <c r="M182" s="11"/>
      <c r="N182" s="11"/>
    </row>
    <row r="183" spans="1:14" ht="13.2">
      <c r="A183" s="27">
        <v>45237</v>
      </c>
      <c r="B183">
        <v>7.35</v>
      </c>
      <c r="C183" s="11">
        <f t="shared" si="7"/>
        <v>-6.7567567567567988E-3</v>
      </c>
      <c r="D183" s="13">
        <f t="shared" si="8"/>
        <v>-6.7567567567567988E-3</v>
      </c>
      <c r="E183" s="27">
        <v>45237</v>
      </c>
      <c r="F183" s="12">
        <v>19439.400000000001</v>
      </c>
      <c r="G183" s="11">
        <v>4.3139299999999997E-3</v>
      </c>
      <c r="H183" s="13">
        <v>4.3E-3</v>
      </c>
      <c r="J183" s="15"/>
      <c r="K183" s="11"/>
      <c r="L183" s="11"/>
      <c r="M183" s="11"/>
      <c r="N183" s="11"/>
    </row>
    <row r="184" spans="1:14" ht="13.2">
      <c r="A184" s="27">
        <v>45206</v>
      </c>
      <c r="B184">
        <v>7.4</v>
      </c>
      <c r="C184" s="11">
        <f t="shared" si="7"/>
        <v>-6.7114093959731447E-3</v>
      </c>
      <c r="D184" s="13">
        <f t="shared" si="8"/>
        <v>-6.7114093959731447E-3</v>
      </c>
      <c r="E184" s="27">
        <v>45206</v>
      </c>
      <c r="F184" s="12">
        <v>19355.900000000001</v>
      </c>
      <c r="G184" s="11">
        <v>1.2466510000000001E-3</v>
      </c>
      <c r="H184" s="13">
        <v>1.1999999999999999E-3</v>
      </c>
      <c r="J184" s="15"/>
      <c r="K184" s="11"/>
      <c r="L184" s="11"/>
      <c r="M184" s="11"/>
      <c r="N184" s="11"/>
    </row>
    <row r="185" spans="1:14" ht="13.2">
      <c r="A185" s="27">
        <v>45114</v>
      </c>
      <c r="B185">
        <v>7.45</v>
      </c>
      <c r="C185" s="11">
        <f t="shared" si="7"/>
        <v>-6.6666666666665986E-3</v>
      </c>
      <c r="D185" s="13">
        <f t="shared" si="8"/>
        <v>-6.6666666666665986E-3</v>
      </c>
      <c r="E185" s="27">
        <v>45114</v>
      </c>
      <c r="F185" s="12">
        <v>19331.8</v>
      </c>
      <c r="G185" s="11">
        <v>-8.4883549999999995E-3</v>
      </c>
      <c r="H185" s="13">
        <v>-8.5000000000000006E-3</v>
      </c>
      <c r="J185" s="15"/>
      <c r="K185" s="11"/>
      <c r="L185" s="11"/>
      <c r="M185" s="11"/>
      <c r="N185" s="11"/>
    </row>
    <row r="186" spans="1:14" ht="13.2">
      <c r="A186" s="27">
        <v>45084</v>
      </c>
      <c r="B186">
        <v>7.5</v>
      </c>
      <c r="C186" s="11">
        <f t="shared" si="7"/>
        <v>1.3513513513513375E-2</v>
      </c>
      <c r="D186" s="13">
        <f t="shared" si="8"/>
        <v>1.3513513513513375E-2</v>
      </c>
      <c r="E186" s="27">
        <v>45084</v>
      </c>
      <c r="F186" s="12">
        <v>19497.3</v>
      </c>
      <c r="G186" s="11">
        <v>5.0931769999999999E-3</v>
      </c>
      <c r="H186" s="13">
        <v>5.1000000000000004E-3</v>
      </c>
      <c r="J186" s="15"/>
      <c r="K186" s="11"/>
      <c r="L186" s="11"/>
      <c r="M186" s="11"/>
      <c r="N186" s="11"/>
    </row>
    <row r="187" spans="1:14" ht="13.2">
      <c r="A187" s="27">
        <v>45053</v>
      </c>
      <c r="B187">
        <v>7.4</v>
      </c>
      <c r="C187" s="11">
        <f t="shared" si="7"/>
        <v>-6.7114093959731447E-3</v>
      </c>
      <c r="D187" s="13">
        <f t="shared" si="8"/>
        <v>-6.7114093959731447E-3</v>
      </c>
      <c r="E187" s="27">
        <v>45053</v>
      </c>
      <c r="F187" s="12">
        <v>19398.5</v>
      </c>
      <c r="G187" s="11">
        <v>4.8996900000000004E-4</v>
      </c>
      <c r="H187" s="13">
        <v>5.0000000000000001E-4</v>
      </c>
      <c r="J187" s="15"/>
      <c r="K187" s="11"/>
      <c r="L187" s="11"/>
      <c r="M187" s="11"/>
      <c r="N187" s="11"/>
    </row>
    <row r="188" spans="1:14" ht="13.2">
      <c r="A188" s="27">
        <v>45023</v>
      </c>
      <c r="B188">
        <v>7.45</v>
      </c>
      <c r="C188" s="11">
        <f t="shared" si="7"/>
        <v>-1.3245033112582738E-2</v>
      </c>
      <c r="D188" s="13">
        <f t="shared" si="8"/>
        <v>-1.3245033112582738E-2</v>
      </c>
      <c r="E188" s="27">
        <v>45023</v>
      </c>
      <c r="F188" s="12">
        <v>19389</v>
      </c>
      <c r="G188" s="11">
        <v>3.4389870000000001E-3</v>
      </c>
      <c r="H188" s="13">
        <v>3.3999999999999998E-3</v>
      </c>
      <c r="J188" s="15"/>
      <c r="K188" s="11"/>
      <c r="L188" s="11"/>
      <c r="M188" s="11"/>
      <c r="N188" s="11"/>
    </row>
    <row r="189" spans="1:14" ht="13.2">
      <c r="A189" s="27">
        <v>44992</v>
      </c>
      <c r="B189">
        <v>7.55</v>
      </c>
      <c r="C189" s="11">
        <f t="shared" si="7"/>
        <v>1.3422818791946289E-2</v>
      </c>
      <c r="D189" s="13">
        <f t="shared" si="8"/>
        <v>1.3422818791946289E-2</v>
      </c>
      <c r="E189" s="27">
        <v>44992</v>
      </c>
      <c r="F189" s="12">
        <v>19322.55</v>
      </c>
      <c r="G189" s="11">
        <v>6.9570930000000001E-3</v>
      </c>
      <c r="H189" s="13">
        <v>7.0000000000000001E-3</v>
      </c>
      <c r="J189" s="15"/>
      <c r="K189" s="11"/>
      <c r="L189" s="11"/>
      <c r="M189" s="11"/>
      <c r="N189" s="11"/>
    </row>
    <row r="190" spans="1:14" ht="13.2">
      <c r="A190" s="11" t="s">
        <v>187</v>
      </c>
      <c r="B190">
        <v>7.45</v>
      </c>
      <c r="C190" s="11">
        <f t="shared" si="7"/>
        <v>0</v>
      </c>
      <c r="D190" s="13">
        <f t="shared" si="8"/>
        <v>0</v>
      </c>
      <c r="E190" s="11" t="s">
        <v>187</v>
      </c>
      <c r="F190" s="12">
        <v>19189.05</v>
      </c>
      <c r="G190" s="11">
        <v>1.1435213E-2</v>
      </c>
      <c r="H190" s="13">
        <v>1.14E-2</v>
      </c>
      <c r="J190" s="15"/>
      <c r="K190" s="11"/>
      <c r="L190" s="11"/>
      <c r="M190" s="11"/>
      <c r="N190" s="11"/>
    </row>
    <row r="191" spans="1:14" ht="13.2">
      <c r="A191" s="11" t="s">
        <v>188</v>
      </c>
      <c r="B191">
        <v>7.45</v>
      </c>
      <c r="C191" s="11">
        <f t="shared" si="7"/>
        <v>-6.6666666666665986E-3</v>
      </c>
      <c r="D191" s="13">
        <f t="shared" si="8"/>
        <v>-6.6666666666665986E-3</v>
      </c>
      <c r="E191" s="11" t="s">
        <v>188</v>
      </c>
      <c r="F191" s="12">
        <v>18972.099999999999</v>
      </c>
      <c r="G191" s="11">
        <v>8.2211149999999993E-3</v>
      </c>
      <c r="H191" s="13">
        <v>8.2000000000000007E-3</v>
      </c>
      <c r="J191" s="15"/>
      <c r="K191" s="11"/>
      <c r="L191" s="11"/>
      <c r="M191" s="11"/>
      <c r="N191" s="11"/>
    </row>
    <row r="192" spans="1:14" ht="13.2">
      <c r="A192" s="11" t="s">
        <v>189</v>
      </c>
      <c r="B192">
        <v>7.5</v>
      </c>
      <c r="C192" s="11">
        <f t="shared" si="7"/>
        <v>-1.9607843137254943E-2</v>
      </c>
      <c r="D192" s="13">
        <f t="shared" si="8"/>
        <v>-1.9607843137254943E-2</v>
      </c>
      <c r="E192" s="11" t="s">
        <v>189</v>
      </c>
      <c r="F192" s="12">
        <v>18817.400000000001</v>
      </c>
      <c r="G192" s="11">
        <v>6.7518400000000003E-3</v>
      </c>
      <c r="H192" s="13">
        <v>6.7999999999999996E-3</v>
      </c>
      <c r="J192" s="15"/>
      <c r="K192" s="11"/>
      <c r="L192" s="11"/>
      <c r="M192" s="11"/>
      <c r="N192" s="11"/>
    </row>
    <row r="193" spans="1:14" ht="13.2">
      <c r="A193" s="11" t="s">
        <v>190</v>
      </c>
      <c r="B193">
        <v>7.65</v>
      </c>
      <c r="C193" s="11">
        <f t="shared" si="7"/>
        <v>2.6845637583892579E-2</v>
      </c>
      <c r="D193" s="13">
        <f t="shared" si="8"/>
        <v>2.6845637583892579E-2</v>
      </c>
      <c r="E193" s="11" t="s">
        <v>190</v>
      </c>
      <c r="F193" s="12">
        <v>18691.2</v>
      </c>
      <c r="G193" s="11">
        <v>1.3768719999999999E-3</v>
      </c>
      <c r="H193" s="13">
        <v>1.4E-3</v>
      </c>
      <c r="J193" s="15"/>
      <c r="K193" s="11"/>
      <c r="L193" s="11"/>
      <c r="M193" s="11"/>
      <c r="N193" s="11"/>
    </row>
    <row r="194" spans="1:14" ht="13.2">
      <c r="A194" s="11" t="s">
        <v>191</v>
      </c>
      <c r="B194">
        <v>7.45</v>
      </c>
      <c r="C194" s="11">
        <f t="shared" si="7"/>
        <v>0</v>
      </c>
      <c r="D194" s="13">
        <f t="shared" si="8"/>
        <v>0</v>
      </c>
      <c r="E194" s="11" t="s">
        <v>191</v>
      </c>
      <c r="F194" s="12">
        <v>18665.5</v>
      </c>
      <c r="G194" s="11">
        <v>-5.6336149999999998E-3</v>
      </c>
      <c r="H194" s="13">
        <v>-5.5999999999999999E-3</v>
      </c>
      <c r="J194" s="15"/>
      <c r="K194" s="11"/>
      <c r="L194" s="11"/>
      <c r="M194" s="11"/>
      <c r="N194" s="11"/>
    </row>
    <row r="195" spans="1:14" ht="13.2">
      <c r="A195" s="11" t="s">
        <v>192</v>
      </c>
      <c r="B195">
        <v>7.45</v>
      </c>
      <c r="C195" s="11">
        <f t="shared" si="7"/>
        <v>-3.8709677419354827E-2</v>
      </c>
      <c r="D195" s="13">
        <f t="shared" si="8"/>
        <v>-3.8709677419354827E-2</v>
      </c>
      <c r="E195" s="11" t="s">
        <v>192</v>
      </c>
      <c r="F195" s="12">
        <v>18771.25</v>
      </c>
      <c r="G195" s="11">
        <v>-4.539464E-3</v>
      </c>
      <c r="H195" s="13">
        <v>-4.4999999999999997E-3</v>
      </c>
      <c r="J195" s="15"/>
      <c r="K195" s="11"/>
      <c r="L195" s="11"/>
      <c r="M195" s="11"/>
      <c r="N195" s="11"/>
    </row>
    <row r="196" spans="1:14" ht="13.2">
      <c r="A196" s="11" t="s">
        <v>193</v>
      </c>
      <c r="B196">
        <v>7.75</v>
      </c>
      <c r="C196" s="11">
        <f t="shared" si="7"/>
        <v>4.7297297297297147E-2</v>
      </c>
      <c r="D196" s="13">
        <f t="shared" si="8"/>
        <v>4.7297297297297147E-2</v>
      </c>
      <c r="E196" s="11" t="s">
        <v>193</v>
      </c>
      <c r="F196" s="12">
        <v>18856.849999999999</v>
      </c>
      <c r="G196" s="11">
        <v>2.133743E-3</v>
      </c>
      <c r="H196" s="13">
        <v>2.0999999999999999E-3</v>
      </c>
      <c r="J196" s="15"/>
      <c r="K196" s="11"/>
      <c r="L196" s="11"/>
      <c r="M196" s="11"/>
      <c r="N196" s="11"/>
    </row>
    <row r="197" spans="1:14" ht="13.2">
      <c r="A197" s="11" t="s">
        <v>194</v>
      </c>
      <c r="B197">
        <v>7.4</v>
      </c>
      <c r="C197" s="11">
        <f t="shared" ref="C197:C260" si="9">B197/B198-1</f>
        <v>-2.631578947368407E-2</v>
      </c>
      <c r="D197" s="13">
        <f t="shared" ref="D197:D260" si="10">C197</f>
        <v>-2.631578947368407E-2</v>
      </c>
      <c r="E197" s="11" t="s">
        <v>194</v>
      </c>
      <c r="F197" s="12">
        <v>18816.7</v>
      </c>
      <c r="G197" s="11">
        <v>3.265717E-3</v>
      </c>
      <c r="H197" s="13">
        <v>3.3E-3</v>
      </c>
      <c r="J197" s="15"/>
      <c r="K197" s="11"/>
      <c r="L197" s="11"/>
      <c r="M197" s="11"/>
      <c r="N197" s="11"/>
    </row>
    <row r="198" spans="1:14" ht="13.2">
      <c r="A198" s="11" t="s">
        <v>195</v>
      </c>
      <c r="B198">
        <v>7.6</v>
      </c>
      <c r="C198" s="11">
        <f t="shared" si="9"/>
        <v>-2.5641025641025661E-2</v>
      </c>
      <c r="D198" s="13">
        <f t="shared" si="10"/>
        <v>-2.5641025641025661E-2</v>
      </c>
      <c r="E198" s="11" t="s">
        <v>195</v>
      </c>
      <c r="F198" s="12">
        <v>18755.45</v>
      </c>
      <c r="G198" s="11">
        <v>-3.7474769999999999E-3</v>
      </c>
      <c r="H198" s="13">
        <v>-3.7000000000000002E-3</v>
      </c>
      <c r="J198" s="15"/>
      <c r="K198" s="11"/>
      <c r="L198" s="11"/>
      <c r="M198" s="11"/>
      <c r="N198" s="11"/>
    </row>
    <row r="199" spans="1:14" ht="13.2">
      <c r="A199" s="11" t="s">
        <v>196</v>
      </c>
      <c r="B199">
        <v>7.8</v>
      </c>
      <c r="C199" s="11">
        <f t="shared" si="9"/>
        <v>0</v>
      </c>
      <c r="D199" s="13">
        <f t="shared" si="10"/>
        <v>0</v>
      </c>
      <c r="E199" s="11" t="s">
        <v>196</v>
      </c>
      <c r="F199" s="12">
        <v>18826</v>
      </c>
      <c r="G199" s="11">
        <v>7.3790269999999998E-3</v>
      </c>
      <c r="H199" s="13">
        <v>7.4000000000000003E-3</v>
      </c>
      <c r="J199" s="15"/>
      <c r="K199" s="11"/>
      <c r="L199" s="11"/>
      <c r="M199" s="11"/>
      <c r="N199" s="11"/>
    </row>
    <row r="200" spans="1:14" ht="13.2">
      <c r="A200" s="11" t="s">
        <v>197</v>
      </c>
      <c r="B200">
        <v>7.8</v>
      </c>
      <c r="C200" s="11">
        <f t="shared" si="9"/>
        <v>-1.2658227848101333E-2</v>
      </c>
      <c r="D200" s="13">
        <f t="shared" si="10"/>
        <v>-1.2658227848101333E-2</v>
      </c>
      <c r="E200" s="11" t="s">
        <v>197</v>
      </c>
      <c r="F200" s="12">
        <v>18688.099999999999</v>
      </c>
      <c r="G200" s="11">
        <v>-3.6148629999999998E-3</v>
      </c>
      <c r="H200" s="13">
        <v>-3.5999999999999999E-3</v>
      </c>
      <c r="J200" s="15"/>
      <c r="K200" s="11"/>
      <c r="L200" s="11"/>
      <c r="M200" s="11"/>
      <c r="N200" s="11"/>
    </row>
    <row r="201" spans="1:14" ht="13.2">
      <c r="A201" s="11" t="s">
        <v>198</v>
      </c>
      <c r="B201">
        <v>7.9</v>
      </c>
      <c r="C201" s="11">
        <f t="shared" si="9"/>
        <v>2.5974025974025983E-2</v>
      </c>
      <c r="D201" s="13">
        <f t="shared" si="10"/>
        <v>2.5974025974025983E-2</v>
      </c>
      <c r="E201" s="11" t="s">
        <v>198</v>
      </c>
      <c r="F201" s="12">
        <v>18755.900000000001</v>
      </c>
      <c r="G201" s="11">
        <v>2.1238339999999998E-3</v>
      </c>
      <c r="H201" s="13">
        <v>2.0999999999999999E-3</v>
      </c>
      <c r="J201" s="15"/>
      <c r="K201" s="11"/>
      <c r="L201" s="11"/>
      <c r="M201" s="11"/>
      <c r="N201" s="11"/>
    </row>
    <row r="202" spans="1:14" ht="13.2">
      <c r="A202" s="11" t="s">
        <v>199</v>
      </c>
      <c r="B202">
        <v>7.7</v>
      </c>
      <c r="C202" s="11">
        <f t="shared" si="9"/>
        <v>2.6666666666666616E-2</v>
      </c>
      <c r="D202" s="13">
        <f t="shared" si="10"/>
        <v>2.6666666666666616E-2</v>
      </c>
      <c r="E202" s="11" t="s">
        <v>199</v>
      </c>
      <c r="F202" s="12">
        <v>18716.150000000001</v>
      </c>
      <c r="G202" s="11">
        <v>6.1634810000000002E-3</v>
      </c>
      <c r="H202" s="13">
        <v>6.1999999999999998E-3</v>
      </c>
      <c r="J202" s="15"/>
      <c r="K202" s="11"/>
      <c r="L202" s="11"/>
      <c r="M202" s="11"/>
      <c r="N202" s="11"/>
    </row>
    <row r="203" spans="1:14" ht="13.2">
      <c r="A203" s="27">
        <v>45266</v>
      </c>
      <c r="B203">
        <v>7.5</v>
      </c>
      <c r="C203" s="11">
        <f t="shared" si="9"/>
        <v>2.7397260273972712E-2</v>
      </c>
      <c r="D203" s="13">
        <f t="shared" si="10"/>
        <v>2.7397260273972712E-2</v>
      </c>
      <c r="E203" s="27">
        <v>45266</v>
      </c>
      <c r="F203" s="12">
        <v>18601.5</v>
      </c>
      <c r="G203" s="11">
        <v>2.052426E-3</v>
      </c>
      <c r="H203" s="13">
        <v>2.0999999999999999E-3</v>
      </c>
      <c r="J203" s="15"/>
      <c r="K203" s="11"/>
      <c r="L203" s="11"/>
      <c r="M203" s="11"/>
      <c r="N203" s="11"/>
    </row>
    <row r="204" spans="1:14" ht="13.2">
      <c r="A204" s="27">
        <v>45175</v>
      </c>
      <c r="B204">
        <v>7.3</v>
      </c>
      <c r="C204" s="11">
        <f t="shared" si="9"/>
        <v>-6.8027210884353817E-3</v>
      </c>
      <c r="D204" s="13">
        <f t="shared" si="10"/>
        <v>-6.8027210884353817E-3</v>
      </c>
      <c r="E204" s="27">
        <v>45175</v>
      </c>
      <c r="F204" s="12">
        <v>18563.400000000001</v>
      </c>
      <c r="G204" s="11">
        <v>-3.8181759999999999E-3</v>
      </c>
      <c r="H204" s="13">
        <v>-3.8E-3</v>
      </c>
      <c r="J204" s="15"/>
      <c r="K204" s="11"/>
      <c r="L204" s="11"/>
      <c r="M204" s="11"/>
      <c r="N204" s="11"/>
    </row>
    <row r="205" spans="1:14" ht="13.2">
      <c r="A205" s="27">
        <v>45144</v>
      </c>
      <c r="B205">
        <v>7.35</v>
      </c>
      <c r="C205" s="11">
        <f t="shared" si="9"/>
        <v>-3.9215686274509887E-2</v>
      </c>
      <c r="D205" s="13">
        <f t="shared" si="10"/>
        <v>-3.9215686274509887E-2</v>
      </c>
      <c r="E205" s="27">
        <v>45144</v>
      </c>
      <c r="F205" s="12">
        <v>18634.55</v>
      </c>
      <c r="G205" s="11">
        <v>-4.9048399999999997E-3</v>
      </c>
      <c r="H205" s="13">
        <v>-4.8999999999999998E-3</v>
      </c>
      <c r="J205" s="15"/>
      <c r="K205" s="11"/>
      <c r="L205" s="11"/>
      <c r="M205" s="11"/>
      <c r="N205" s="11"/>
    </row>
    <row r="206" spans="1:14" ht="13.2">
      <c r="A206" s="27">
        <v>45113</v>
      </c>
      <c r="B206">
        <v>7.65</v>
      </c>
      <c r="C206" s="11">
        <f t="shared" si="9"/>
        <v>8.5106382978723527E-2</v>
      </c>
      <c r="D206" s="13">
        <f t="shared" si="10"/>
        <v>8.5106382978723527E-2</v>
      </c>
      <c r="E206" s="27">
        <v>45113</v>
      </c>
      <c r="F206" s="12">
        <v>18726.400000000001</v>
      </c>
      <c r="G206" s="11">
        <v>6.8498309999999998E-3</v>
      </c>
      <c r="H206" s="13">
        <v>6.7999999999999996E-3</v>
      </c>
      <c r="J206" s="15"/>
      <c r="K206" s="11"/>
      <c r="L206" s="11"/>
      <c r="M206" s="11"/>
      <c r="N206" s="11"/>
    </row>
    <row r="207" spans="1:14" ht="13.2">
      <c r="A207" s="27">
        <v>45083</v>
      </c>
      <c r="B207">
        <v>7.05</v>
      </c>
      <c r="C207" s="11">
        <f t="shared" si="9"/>
        <v>-1.3986013986014068E-2</v>
      </c>
      <c r="D207" s="13">
        <f t="shared" si="10"/>
        <v>-1.3986013986014068E-2</v>
      </c>
      <c r="E207" s="27">
        <v>45083</v>
      </c>
      <c r="F207" s="12">
        <v>18599</v>
      </c>
      <c r="G207" s="11">
        <v>2.7697300000000002E-4</v>
      </c>
      <c r="H207" s="13">
        <v>2.9999999999999997E-4</v>
      </c>
      <c r="J207" s="15"/>
      <c r="K207" s="11"/>
      <c r="L207" s="11"/>
      <c r="M207" s="11"/>
      <c r="N207" s="11"/>
    </row>
    <row r="208" spans="1:14" ht="13.2">
      <c r="A208" s="27">
        <v>45052</v>
      </c>
      <c r="B208">
        <v>7.15</v>
      </c>
      <c r="C208" s="11">
        <f t="shared" si="9"/>
        <v>0</v>
      </c>
      <c r="D208" s="13">
        <f t="shared" si="10"/>
        <v>0</v>
      </c>
      <c r="E208" s="27">
        <v>45052</v>
      </c>
      <c r="F208" s="12">
        <v>18593.849999999999</v>
      </c>
      <c r="G208" s="11">
        <v>3.223788E-3</v>
      </c>
      <c r="H208" s="13">
        <v>3.2000000000000002E-3</v>
      </c>
      <c r="J208" s="15"/>
      <c r="K208" s="11"/>
      <c r="L208" s="11"/>
      <c r="M208" s="11"/>
      <c r="N208" s="11"/>
    </row>
    <row r="209" spans="1:14" ht="13.2">
      <c r="A209" s="27">
        <v>44963</v>
      </c>
      <c r="B209">
        <v>7.15</v>
      </c>
      <c r="C209" s="11">
        <f t="shared" si="9"/>
        <v>0</v>
      </c>
      <c r="D209" s="13">
        <f t="shared" si="10"/>
        <v>0</v>
      </c>
      <c r="E209" s="27">
        <v>44963</v>
      </c>
      <c r="F209" s="12">
        <v>18534.099999999999</v>
      </c>
      <c r="G209" s="11">
        <v>2.5070650000000002E-3</v>
      </c>
      <c r="H209" s="13">
        <v>2.5000000000000001E-3</v>
      </c>
      <c r="J209" s="15"/>
      <c r="K209" s="11"/>
      <c r="L209" s="11"/>
      <c r="M209" s="11"/>
      <c r="N209" s="11"/>
    </row>
    <row r="210" spans="1:14" ht="13.2">
      <c r="A210" s="27">
        <v>44932</v>
      </c>
      <c r="B210">
        <v>7.15</v>
      </c>
      <c r="C210" s="11">
        <f t="shared" si="9"/>
        <v>-6.9444444444444198E-3</v>
      </c>
      <c r="D210" s="13">
        <f t="shared" si="10"/>
        <v>-6.9444444444444198E-3</v>
      </c>
      <c r="E210" s="27">
        <v>44932</v>
      </c>
      <c r="F210" s="12">
        <v>18487.75</v>
      </c>
      <c r="G210" s="11">
        <v>-2.516941E-3</v>
      </c>
      <c r="H210" s="13">
        <v>-2.5000000000000001E-3</v>
      </c>
      <c r="J210" s="15"/>
      <c r="K210" s="11"/>
      <c r="L210" s="11"/>
      <c r="M210" s="11"/>
      <c r="N210" s="11"/>
    </row>
    <row r="211" spans="1:14" ht="13.2">
      <c r="A211" s="11" t="s">
        <v>200</v>
      </c>
      <c r="B211">
        <v>7.2</v>
      </c>
      <c r="C211" s="11">
        <f t="shared" si="9"/>
        <v>1.4084507042253502E-2</v>
      </c>
      <c r="D211" s="13">
        <f t="shared" si="10"/>
        <v>1.4084507042253502E-2</v>
      </c>
      <c r="E211" s="11" t="s">
        <v>200</v>
      </c>
      <c r="F211" s="12">
        <v>18534.400000000001</v>
      </c>
      <c r="G211" s="11">
        <v>-5.3370609999999997E-3</v>
      </c>
      <c r="H211" s="13">
        <v>-5.3E-3</v>
      </c>
      <c r="J211" s="15"/>
      <c r="K211" s="11"/>
      <c r="L211" s="11"/>
      <c r="M211" s="11"/>
      <c r="N211" s="11"/>
    </row>
    <row r="212" spans="1:14" ht="13.2">
      <c r="A212" s="11" t="s">
        <v>201</v>
      </c>
      <c r="B212">
        <v>7.1</v>
      </c>
      <c r="C212" s="11">
        <f t="shared" si="9"/>
        <v>0</v>
      </c>
      <c r="D212" s="13">
        <f t="shared" si="10"/>
        <v>0</v>
      </c>
      <c r="E212" s="11" t="s">
        <v>201</v>
      </c>
      <c r="F212" s="12">
        <v>18633.849999999999</v>
      </c>
      <c r="G212" s="11">
        <v>1.8926100000000001E-3</v>
      </c>
      <c r="H212" s="13">
        <v>1.9E-3</v>
      </c>
      <c r="J212" s="15"/>
      <c r="K212" s="11"/>
      <c r="L212" s="11"/>
      <c r="M212" s="11"/>
      <c r="N212" s="11"/>
    </row>
    <row r="213" spans="1:14" ht="13.2">
      <c r="A213" s="11" t="s">
        <v>202</v>
      </c>
      <c r="B213">
        <v>7.1</v>
      </c>
      <c r="C213" s="11">
        <f t="shared" si="9"/>
        <v>7.0921985815601829E-3</v>
      </c>
      <c r="D213" s="13">
        <f t="shared" si="10"/>
        <v>7.0921985815601829E-3</v>
      </c>
      <c r="E213" s="11" t="s">
        <v>202</v>
      </c>
      <c r="F213" s="12">
        <v>18598.650000000001</v>
      </c>
      <c r="G213" s="11">
        <v>5.3677559999999996E-3</v>
      </c>
      <c r="H213" s="13">
        <v>5.4000000000000003E-3</v>
      </c>
      <c r="J213" s="15"/>
      <c r="K213" s="11"/>
      <c r="L213" s="11"/>
      <c r="M213" s="11"/>
      <c r="N213" s="11"/>
    </row>
    <row r="214" spans="1:14" ht="13.2">
      <c r="A214" s="11" t="s">
        <v>203</v>
      </c>
      <c r="B214">
        <v>7.05</v>
      </c>
      <c r="C214" s="11">
        <f t="shared" si="9"/>
        <v>7.1428571428571175E-3</v>
      </c>
      <c r="D214" s="13">
        <f t="shared" si="10"/>
        <v>7.1428571428571175E-3</v>
      </c>
      <c r="E214" s="11" t="s">
        <v>203</v>
      </c>
      <c r="F214" s="12">
        <v>18499.349999999999</v>
      </c>
      <c r="G214" s="11">
        <v>9.7264640000000006E-3</v>
      </c>
      <c r="H214" s="13">
        <v>9.7000000000000003E-3</v>
      </c>
      <c r="J214" s="15"/>
      <c r="K214" s="11"/>
      <c r="L214" s="11"/>
      <c r="M214" s="11"/>
      <c r="N214" s="11"/>
    </row>
    <row r="215" spans="1:14" ht="13.2">
      <c r="A215" s="11" t="s">
        <v>204</v>
      </c>
      <c r="B215">
        <v>7</v>
      </c>
      <c r="C215" s="11">
        <f t="shared" si="9"/>
        <v>7.194244604316502E-3</v>
      </c>
      <c r="D215" s="13">
        <f t="shared" si="10"/>
        <v>7.194244604316502E-3</v>
      </c>
      <c r="E215" s="11" t="s">
        <v>204</v>
      </c>
      <c r="F215" s="12">
        <v>18321.150000000001</v>
      </c>
      <c r="G215" s="11">
        <v>1.9551120000000002E-3</v>
      </c>
      <c r="H215" s="13">
        <v>2E-3</v>
      </c>
      <c r="J215" s="15"/>
      <c r="K215" s="11"/>
      <c r="L215" s="11"/>
      <c r="M215" s="11"/>
      <c r="N215" s="11"/>
    </row>
    <row r="216" spans="1:14" ht="13.2">
      <c r="A216" s="11" t="s">
        <v>205</v>
      </c>
      <c r="B216">
        <v>6.95</v>
      </c>
      <c r="C216" s="11">
        <f t="shared" si="9"/>
        <v>0</v>
      </c>
      <c r="D216" s="13">
        <f t="shared" si="10"/>
        <v>0</v>
      </c>
      <c r="E216" s="11" t="s">
        <v>205</v>
      </c>
      <c r="F216" s="12">
        <v>18285.400000000001</v>
      </c>
      <c r="G216" s="11">
        <v>-3.4118159999999998E-3</v>
      </c>
      <c r="H216" s="13">
        <v>-3.3999999999999998E-3</v>
      </c>
      <c r="J216" s="15"/>
      <c r="K216" s="11"/>
      <c r="L216" s="11"/>
      <c r="M216" s="11"/>
      <c r="N216" s="11"/>
    </row>
    <row r="217" spans="1:14" ht="13.2">
      <c r="A217" s="11" t="s">
        <v>206</v>
      </c>
      <c r="B217">
        <v>6.95</v>
      </c>
      <c r="C217" s="11">
        <f t="shared" si="9"/>
        <v>-7.1428571428571175E-3</v>
      </c>
      <c r="D217" s="13">
        <f t="shared" si="10"/>
        <v>-7.1428571428571175E-3</v>
      </c>
      <c r="E217" s="11" t="s">
        <v>206</v>
      </c>
      <c r="F217" s="12">
        <v>18348</v>
      </c>
      <c r="G217" s="11">
        <v>1.8346219999999999E-3</v>
      </c>
      <c r="H217" s="13">
        <v>1.8E-3</v>
      </c>
      <c r="J217" s="15"/>
      <c r="K217" s="11"/>
      <c r="L217" s="11"/>
      <c r="M217" s="11"/>
      <c r="N217" s="11"/>
    </row>
    <row r="218" spans="1:14" ht="13.2">
      <c r="A218" s="11" t="s">
        <v>207</v>
      </c>
      <c r="B218">
        <v>7</v>
      </c>
      <c r="C218" s="11">
        <f t="shared" si="9"/>
        <v>-7.0921985815602939E-3</v>
      </c>
      <c r="D218" s="13">
        <f t="shared" si="10"/>
        <v>-7.0921985815602939E-3</v>
      </c>
      <c r="E218" s="11" t="s">
        <v>207</v>
      </c>
      <c r="F218" s="12">
        <v>18314.400000000001</v>
      </c>
      <c r="G218" s="11">
        <v>6.0977619999999996E-3</v>
      </c>
      <c r="H218" s="13">
        <v>6.1000000000000004E-3</v>
      </c>
      <c r="J218" s="15"/>
      <c r="K218" s="11"/>
      <c r="L218" s="11"/>
      <c r="M218" s="11"/>
      <c r="N218" s="11"/>
    </row>
    <row r="219" spans="1:14" ht="13.2">
      <c r="A219" s="11" t="s">
        <v>208</v>
      </c>
      <c r="B219">
        <v>7.05</v>
      </c>
      <c r="C219" s="11">
        <f t="shared" si="9"/>
        <v>7.1428571428571175E-3</v>
      </c>
      <c r="D219" s="13">
        <f t="shared" si="10"/>
        <v>7.1428571428571175E-3</v>
      </c>
      <c r="E219" s="11" t="s">
        <v>208</v>
      </c>
      <c r="F219" s="12">
        <v>18203.400000000001</v>
      </c>
      <c r="G219" s="11">
        <v>4.0513069999999997E-3</v>
      </c>
      <c r="H219" s="13">
        <v>4.1000000000000003E-3</v>
      </c>
      <c r="J219" s="15"/>
      <c r="K219" s="11"/>
      <c r="L219" s="11"/>
      <c r="M219" s="11"/>
      <c r="N219" s="11"/>
    </row>
    <row r="220" spans="1:14" ht="13.2">
      <c r="A220" s="11" t="s">
        <v>209</v>
      </c>
      <c r="B220">
        <v>7</v>
      </c>
      <c r="C220" s="11">
        <f t="shared" si="9"/>
        <v>-7.0921985815602939E-3</v>
      </c>
      <c r="D220" s="13">
        <f t="shared" si="10"/>
        <v>-7.0921985815602939E-3</v>
      </c>
      <c r="E220" s="11" t="s">
        <v>209</v>
      </c>
      <c r="F220" s="12">
        <v>18129.95</v>
      </c>
      <c r="G220" s="11">
        <v>-2.8490109999999998E-3</v>
      </c>
      <c r="H220" s="13">
        <v>-2.8E-3</v>
      </c>
      <c r="J220" s="15"/>
      <c r="K220" s="11"/>
      <c r="L220" s="11"/>
      <c r="M220" s="11"/>
      <c r="N220" s="11"/>
    </row>
    <row r="221" spans="1:14" ht="13.2">
      <c r="A221" s="11" t="s">
        <v>210</v>
      </c>
      <c r="B221">
        <v>7.05</v>
      </c>
      <c r="C221" s="11">
        <f t="shared" si="9"/>
        <v>-4.0816326530612179E-2</v>
      </c>
      <c r="D221" s="13">
        <f t="shared" si="10"/>
        <v>-4.0816326530612179E-2</v>
      </c>
      <c r="E221" s="11" t="s">
        <v>210</v>
      </c>
      <c r="F221" s="12">
        <v>18181.75</v>
      </c>
      <c r="G221" s="11">
        <v>-5.7282690000000002E-3</v>
      </c>
      <c r="H221" s="13">
        <v>-5.7000000000000002E-3</v>
      </c>
      <c r="J221" s="15"/>
      <c r="K221" s="11"/>
      <c r="L221" s="11"/>
      <c r="M221" s="11"/>
      <c r="N221" s="11"/>
    </row>
    <row r="222" spans="1:14" ht="13.2">
      <c r="A222" s="11" t="s">
        <v>211</v>
      </c>
      <c r="B222">
        <v>7.35</v>
      </c>
      <c r="C222" s="11">
        <f t="shared" si="9"/>
        <v>4.2553191489361764E-2</v>
      </c>
      <c r="D222" s="13">
        <f t="shared" si="10"/>
        <v>4.2553191489361764E-2</v>
      </c>
      <c r="E222" s="11" t="s">
        <v>211</v>
      </c>
      <c r="F222" s="12">
        <v>18286.5</v>
      </c>
      <c r="G222" s="11">
        <v>-6.1063599999999999E-3</v>
      </c>
      <c r="H222" s="13">
        <v>-6.1000000000000004E-3</v>
      </c>
      <c r="J222" s="15"/>
      <c r="K222" s="11"/>
      <c r="L222" s="11"/>
      <c r="M222" s="11"/>
      <c r="N222" s="11"/>
    </row>
    <row r="223" spans="1:14" ht="13.2">
      <c r="A223" s="11" t="s">
        <v>212</v>
      </c>
      <c r="B223">
        <v>7.05</v>
      </c>
      <c r="C223" s="11">
        <f t="shared" si="9"/>
        <v>7.1428571428571175E-3</v>
      </c>
      <c r="D223" s="13">
        <f t="shared" si="10"/>
        <v>7.1428571428571175E-3</v>
      </c>
      <c r="E223" s="11" t="s">
        <v>212</v>
      </c>
      <c r="F223" s="12">
        <v>18398.849999999999</v>
      </c>
      <c r="G223" s="11">
        <v>4.589185E-3</v>
      </c>
      <c r="H223" s="13">
        <v>4.5999999999999999E-3</v>
      </c>
      <c r="J223" s="15"/>
      <c r="K223" s="11"/>
      <c r="L223" s="11"/>
      <c r="M223" s="11"/>
      <c r="N223" s="11"/>
    </row>
    <row r="224" spans="1:14" ht="13.2">
      <c r="A224" s="27">
        <v>45265</v>
      </c>
      <c r="B224">
        <v>7</v>
      </c>
      <c r="C224" s="11">
        <f t="shared" si="9"/>
        <v>-2.0979020979021046E-2</v>
      </c>
      <c r="D224" s="13">
        <f t="shared" si="10"/>
        <v>-2.0979020979021046E-2</v>
      </c>
      <c r="E224" s="27">
        <v>45265</v>
      </c>
      <c r="F224" s="12">
        <v>18314.8</v>
      </c>
      <c r="G224" s="11">
        <v>9.7283700000000005E-4</v>
      </c>
      <c r="H224" s="13">
        <v>1E-3</v>
      </c>
      <c r="J224" s="15"/>
      <c r="K224" s="11"/>
      <c r="L224" s="11"/>
      <c r="M224" s="11"/>
      <c r="N224" s="11"/>
    </row>
    <row r="225" spans="1:14" ht="13.2">
      <c r="A225" s="27">
        <v>45235</v>
      </c>
      <c r="B225">
        <v>7.15</v>
      </c>
      <c r="C225" s="11">
        <f t="shared" si="9"/>
        <v>5.9259259259259345E-2</v>
      </c>
      <c r="D225" s="13">
        <f t="shared" si="10"/>
        <v>5.9259259259259345E-2</v>
      </c>
      <c r="E225" s="27">
        <v>45235</v>
      </c>
      <c r="F225" s="12">
        <v>18297</v>
      </c>
      <c r="G225" s="11">
        <v>-9.8825600000000007E-4</v>
      </c>
      <c r="H225" s="13">
        <v>-1E-3</v>
      </c>
      <c r="J225" s="15"/>
      <c r="K225" s="11"/>
      <c r="L225" s="11"/>
      <c r="M225" s="11"/>
      <c r="N225" s="11"/>
    </row>
    <row r="226" spans="1:14" ht="13.2">
      <c r="A226" s="27">
        <v>45204</v>
      </c>
      <c r="B226">
        <v>6.75</v>
      </c>
      <c r="C226" s="11">
        <f t="shared" si="9"/>
        <v>-7.3529411764705621E-3</v>
      </c>
      <c r="D226" s="13">
        <f t="shared" si="10"/>
        <v>-7.3529411764705621E-3</v>
      </c>
      <c r="E226" s="27">
        <v>45204</v>
      </c>
      <c r="F226" s="12">
        <v>18315.099999999999</v>
      </c>
      <c r="G226" s="11">
        <v>2.6907989999999998E-3</v>
      </c>
      <c r="H226" s="13">
        <v>2.7000000000000001E-3</v>
      </c>
      <c r="J226" s="15"/>
      <c r="K226" s="11"/>
      <c r="L226" s="11"/>
      <c r="M226" s="11"/>
      <c r="N226" s="11"/>
    </row>
    <row r="227" spans="1:14" ht="13.2">
      <c r="A227" s="27">
        <v>45174</v>
      </c>
      <c r="B227">
        <v>6.8</v>
      </c>
      <c r="C227" s="11">
        <f t="shared" si="9"/>
        <v>-1.449275362318847E-2</v>
      </c>
      <c r="D227" s="13">
        <f t="shared" si="10"/>
        <v>-1.449275362318847E-2</v>
      </c>
      <c r="E227" s="27">
        <v>45174</v>
      </c>
      <c r="F227" s="12">
        <v>18265.95</v>
      </c>
      <c r="G227" s="31">
        <v>8.48645E-5</v>
      </c>
      <c r="H227" s="13">
        <v>1E-4</v>
      </c>
      <c r="J227" s="15"/>
      <c r="K227" s="11"/>
      <c r="L227" s="11"/>
      <c r="M227" s="11"/>
      <c r="N227" s="11"/>
    </row>
    <row r="228" spans="1:14" ht="13.2">
      <c r="A228" s="27">
        <v>45143</v>
      </c>
      <c r="B228">
        <v>6.9</v>
      </c>
      <c r="C228" s="11">
        <f t="shared" si="9"/>
        <v>0</v>
      </c>
      <c r="D228" s="13">
        <f t="shared" si="10"/>
        <v>0</v>
      </c>
      <c r="E228" s="27">
        <v>45143</v>
      </c>
      <c r="F228" s="12">
        <v>18264.400000000001</v>
      </c>
      <c r="G228" s="11">
        <v>1.0814101E-2</v>
      </c>
      <c r="H228" s="13">
        <v>1.0800000000000001E-2</v>
      </c>
      <c r="J228" s="15"/>
      <c r="K228" s="11"/>
      <c r="L228" s="11"/>
      <c r="M228" s="11"/>
      <c r="N228" s="11"/>
    </row>
    <row r="229" spans="1:14" ht="13.2">
      <c r="A229" s="27">
        <v>45051</v>
      </c>
      <c r="B229">
        <v>6.9</v>
      </c>
      <c r="C229" s="11">
        <f t="shared" si="9"/>
        <v>-1.4285714285714235E-2</v>
      </c>
      <c r="D229" s="13">
        <f t="shared" si="10"/>
        <v>-1.4285714285714235E-2</v>
      </c>
      <c r="E229" s="27">
        <v>45051</v>
      </c>
      <c r="F229" s="12">
        <v>18069</v>
      </c>
      <c r="G229" s="11">
        <v>-1.0232365E-2</v>
      </c>
      <c r="H229" s="13">
        <v>-1.0200000000000001E-2</v>
      </c>
      <c r="J229" s="15"/>
      <c r="K229" s="11"/>
      <c r="L229" s="11"/>
      <c r="M229" s="11"/>
      <c r="N229" s="11"/>
    </row>
    <row r="230" spans="1:14" ht="13.2">
      <c r="A230" s="27">
        <v>45021</v>
      </c>
      <c r="B230">
        <v>7</v>
      </c>
      <c r="C230" s="11">
        <f t="shared" si="9"/>
        <v>1.4492753623188248E-2</v>
      </c>
      <c r="D230" s="13">
        <f t="shared" si="10"/>
        <v>1.4492753623188248E-2</v>
      </c>
      <c r="E230" s="27">
        <v>45021</v>
      </c>
      <c r="F230" s="12">
        <v>18255.8</v>
      </c>
      <c r="G230" s="11">
        <v>9.1736530000000004E-3</v>
      </c>
      <c r="H230" s="13">
        <v>9.1999999999999998E-3</v>
      </c>
      <c r="J230" s="15"/>
      <c r="K230" s="11"/>
      <c r="L230" s="11"/>
      <c r="M230" s="11"/>
      <c r="N230" s="11"/>
    </row>
    <row r="231" spans="1:14" ht="13.2">
      <c r="A231" s="27">
        <v>44990</v>
      </c>
      <c r="B231">
        <v>6.9</v>
      </c>
      <c r="C231" s="11">
        <f t="shared" si="9"/>
        <v>0</v>
      </c>
      <c r="D231" s="13">
        <f t="shared" si="10"/>
        <v>0</v>
      </c>
      <c r="E231" s="27">
        <v>44990</v>
      </c>
      <c r="F231" s="12">
        <v>18089.849999999999</v>
      </c>
      <c r="G231" s="11">
        <v>-3.184985E-3</v>
      </c>
      <c r="H231" s="13">
        <v>-3.2000000000000002E-3</v>
      </c>
      <c r="J231" s="15"/>
      <c r="K231" s="11"/>
      <c r="L231" s="11"/>
      <c r="M231" s="11"/>
      <c r="N231" s="11"/>
    </row>
    <row r="232" spans="1:14" ht="13.2">
      <c r="A232" s="27">
        <v>44962</v>
      </c>
      <c r="B232">
        <v>6.9</v>
      </c>
      <c r="C232" s="11">
        <f t="shared" si="9"/>
        <v>-7.194244604316502E-3</v>
      </c>
      <c r="D232" s="13">
        <f t="shared" si="10"/>
        <v>-7.194244604316502E-3</v>
      </c>
      <c r="E232" s="27">
        <v>44962</v>
      </c>
      <c r="F232" s="12">
        <v>18147.650000000001</v>
      </c>
      <c r="G232" s="11">
        <v>4.5751450000000001E-3</v>
      </c>
      <c r="H232" s="13">
        <v>4.5999999999999999E-3</v>
      </c>
      <c r="J232" s="15"/>
      <c r="K232" s="11"/>
      <c r="L232" s="11"/>
      <c r="M232" s="11"/>
      <c r="N232" s="11"/>
    </row>
    <row r="233" spans="1:14" ht="13.2">
      <c r="A233" s="11" t="s">
        <v>213</v>
      </c>
      <c r="B233">
        <v>6.95</v>
      </c>
      <c r="C233" s="11">
        <f t="shared" si="9"/>
        <v>7.2463768115942351E-3</v>
      </c>
      <c r="D233" s="13">
        <f t="shared" si="10"/>
        <v>7.2463768115942351E-3</v>
      </c>
      <c r="E233" s="11" t="s">
        <v>213</v>
      </c>
      <c r="F233" s="12">
        <v>18065</v>
      </c>
      <c r="G233" s="11">
        <v>8.3700579999999997E-3</v>
      </c>
      <c r="H233" s="13">
        <v>8.3999999999999995E-3</v>
      </c>
      <c r="J233" s="15"/>
      <c r="K233" s="11"/>
      <c r="L233" s="11"/>
      <c r="M233" s="11"/>
      <c r="N233" s="11"/>
    </row>
    <row r="234" spans="1:14" ht="13.2">
      <c r="A234" s="11" t="s">
        <v>214</v>
      </c>
      <c r="B234">
        <v>6.9</v>
      </c>
      <c r="C234" s="11">
        <f t="shared" si="9"/>
        <v>5.3435114503816772E-2</v>
      </c>
      <c r="D234" s="13">
        <f t="shared" si="10"/>
        <v>5.3435114503816772E-2</v>
      </c>
      <c r="E234" s="11" t="s">
        <v>214</v>
      </c>
      <c r="F234" s="12">
        <v>17915.05</v>
      </c>
      <c r="G234" s="11">
        <v>5.6950869999999997E-3</v>
      </c>
      <c r="H234" s="13">
        <v>5.7000000000000002E-3</v>
      </c>
      <c r="J234" s="15"/>
      <c r="K234" s="11"/>
      <c r="L234" s="11"/>
      <c r="M234" s="11"/>
      <c r="N234" s="11"/>
    </row>
    <row r="235" spans="1:14" ht="13.2">
      <c r="A235" s="11" t="s">
        <v>215</v>
      </c>
      <c r="B235">
        <v>6.55</v>
      </c>
      <c r="C235" s="11">
        <f t="shared" si="9"/>
        <v>3.9682539682539764E-2</v>
      </c>
      <c r="D235" s="13">
        <f t="shared" si="10"/>
        <v>3.9682539682539764E-2</v>
      </c>
      <c r="E235" s="11" t="s">
        <v>215</v>
      </c>
      <c r="F235" s="12">
        <v>17813.599999999999</v>
      </c>
      <c r="G235" s="11">
        <v>2.4958850000000002E-3</v>
      </c>
      <c r="H235" s="13">
        <v>2.5000000000000001E-3</v>
      </c>
      <c r="J235" s="15"/>
      <c r="K235" s="11"/>
      <c r="L235" s="11"/>
      <c r="M235" s="11"/>
      <c r="N235" s="11"/>
    </row>
    <row r="236" spans="1:14" ht="13.2">
      <c r="A236" s="11" t="s">
        <v>216</v>
      </c>
      <c r="B236">
        <v>6.3</v>
      </c>
      <c r="C236" s="11">
        <f t="shared" si="9"/>
        <v>-7.8740157480314821E-3</v>
      </c>
      <c r="D236" s="13">
        <f t="shared" si="10"/>
        <v>-7.8740157480314821E-3</v>
      </c>
      <c r="E236" s="11" t="s">
        <v>216</v>
      </c>
      <c r="F236" s="12">
        <v>17769.25</v>
      </c>
      <c r="G236" s="11">
        <v>1.45688E-3</v>
      </c>
      <c r="H236" s="13">
        <v>1.5E-3</v>
      </c>
      <c r="J236" s="15"/>
      <c r="K236" s="11"/>
      <c r="L236" s="11"/>
      <c r="M236" s="11"/>
      <c r="N236" s="11"/>
    </row>
    <row r="237" spans="1:14" ht="13.2">
      <c r="A237" s="11" t="s">
        <v>217</v>
      </c>
      <c r="B237">
        <v>6.35</v>
      </c>
      <c r="C237" s="11">
        <f t="shared" si="9"/>
        <v>-1.5503875968992276E-2</v>
      </c>
      <c r="D237" s="13">
        <f t="shared" si="10"/>
        <v>-1.5503875968992276E-2</v>
      </c>
      <c r="E237" s="11" t="s">
        <v>217</v>
      </c>
      <c r="F237" s="12">
        <v>17743.400000000001</v>
      </c>
      <c r="G237" s="11">
        <v>6.7719959999999997E-3</v>
      </c>
      <c r="H237" s="13">
        <v>6.7999999999999996E-3</v>
      </c>
      <c r="J237" s="15"/>
      <c r="K237" s="11"/>
      <c r="L237" s="11"/>
      <c r="M237" s="11"/>
      <c r="N237" s="11"/>
    </row>
    <row r="238" spans="1:14" ht="13.2">
      <c r="A238" s="11" t="s">
        <v>218</v>
      </c>
      <c r="B238">
        <v>6.45</v>
      </c>
      <c r="C238" s="11">
        <f t="shared" si="9"/>
        <v>6.6115702479338845E-2</v>
      </c>
      <c r="D238" s="13">
        <f t="shared" si="10"/>
        <v>6.6115702479338845E-2</v>
      </c>
      <c r="E238" s="11" t="s">
        <v>218</v>
      </c>
      <c r="F238" s="12">
        <v>17624.05</v>
      </c>
      <c r="G238" s="31">
        <v>-2.26957E-5</v>
      </c>
      <c r="H238" s="13">
        <v>0</v>
      </c>
      <c r="J238" s="15"/>
      <c r="K238" s="11"/>
      <c r="L238" s="11"/>
      <c r="M238" s="11"/>
      <c r="N238" s="11"/>
    </row>
    <row r="239" spans="1:14" ht="13.2">
      <c r="A239" s="11" t="s">
        <v>219</v>
      </c>
      <c r="B239">
        <v>6.05</v>
      </c>
      <c r="C239" s="11">
        <f t="shared" si="9"/>
        <v>0</v>
      </c>
      <c r="D239" s="13">
        <f t="shared" si="10"/>
        <v>0</v>
      </c>
      <c r="E239" s="11" t="s">
        <v>219</v>
      </c>
      <c r="F239" s="12">
        <v>17624.45</v>
      </c>
      <c r="G239" s="11">
        <v>3.2351899999999998E-4</v>
      </c>
      <c r="H239" s="13">
        <v>2.9999999999999997E-4</v>
      </c>
      <c r="J239" s="15"/>
      <c r="K239" s="11"/>
      <c r="L239" s="11"/>
      <c r="M239" s="11"/>
      <c r="N239" s="11"/>
    </row>
    <row r="240" spans="1:14" ht="13.2">
      <c r="A240" s="11" t="s">
        <v>220</v>
      </c>
      <c r="B240">
        <v>6.05</v>
      </c>
      <c r="C240" s="11">
        <f t="shared" si="9"/>
        <v>0</v>
      </c>
      <c r="D240" s="13">
        <f t="shared" si="10"/>
        <v>0</v>
      </c>
      <c r="E240" s="11" t="s">
        <v>220</v>
      </c>
      <c r="F240" s="12">
        <v>17618.75</v>
      </c>
      <c r="G240" s="11">
        <v>-2.3442609999999998E-3</v>
      </c>
      <c r="H240" s="13">
        <v>-2.3E-3</v>
      </c>
      <c r="J240" s="15"/>
      <c r="K240" s="11"/>
      <c r="L240" s="11"/>
      <c r="M240" s="11"/>
      <c r="N240" s="11"/>
    </row>
    <row r="241" spans="1:14" ht="13.2">
      <c r="A241" s="11" t="s">
        <v>221</v>
      </c>
      <c r="B241">
        <v>6.05</v>
      </c>
      <c r="C241" s="11">
        <f t="shared" si="9"/>
        <v>0</v>
      </c>
      <c r="D241" s="13">
        <f t="shared" si="10"/>
        <v>0</v>
      </c>
      <c r="E241" s="11" t="s">
        <v>221</v>
      </c>
      <c r="F241" s="12">
        <v>17660.150000000001</v>
      </c>
      <c r="G241" s="11">
        <v>-2.6373970000000001E-3</v>
      </c>
      <c r="H241" s="13">
        <v>-2.5999999999999999E-3</v>
      </c>
      <c r="J241" s="15"/>
      <c r="K241" s="11"/>
      <c r="L241" s="11"/>
      <c r="M241" s="11"/>
      <c r="N241" s="11"/>
    </row>
    <row r="242" spans="1:14" ht="13.2">
      <c r="A242" s="11" t="s">
        <v>222</v>
      </c>
      <c r="B242">
        <v>6.05</v>
      </c>
      <c r="C242" s="11">
        <f t="shared" si="9"/>
        <v>0</v>
      </c>
      <c r="D242" s="13">
        <f t="shared" si="10"/>
        <v>0</v>
      </c>
      <c r="E242" s="11" t="s">
        <v>222</v>
      </c>
      <c r="F242" s="12">
        <v>17706.849999999999</v>
      </c>
      <c r="G242" s="11">
        <v>-6.7954900000000004E-3</v>
      </c>
      <c r="H242" s="13">
        <v>-6.7999999999999996E-3</v>
      </c>
      <c r="J242" s="15"/>
      <c r="K242" s="11"/>
      <c r="L242" s="11"/>
      <c r="M242" s="11"/>
      <c r="N242" s="11"/>
    </row>
    <row r="243" spans="1:14" ht="13.2">
      <c r="A243" s="11" t="s">
        <v>223</v>
      </c>
      <c r="B243">
        <v>6.05</v>
      </c>
      <c r="C243" s="11">
        <f t="shared" si="9"/>
        <v>-2.4193548387096864E-2</v>
      </c>
      <c r="D243" s="13">
        <f t="shared" si="10"/>
        <v>-2.4193548387096864E-2</v>
      </c>
      <c r="E243" s="11" t="s">
        <v>223</v>
      </c>
      <c r="F243" s="12">
        <v>17828</v>
      </c>
      <c r="G243" s="11">
        <v>8.7579400000000005E-4</v>
      </c>
      <c r="H243" s="13">
        <v>8.9999999999999998E-4</v>
      </c>
      <c r="J243" s="15"/>
      <c r="K243" s="11"/>
      <c r="L243" s="11"/>
      <c r="M243" s="11"/>
      <c r="N243" s="11"/>
    </row>
    <row r="244" spans="1:14" ht="13.2">
      <c r="A244" s="27">
        <v>45264</v>
      </c>
      <c r="B244">
        <v>6.2</v>
      </c>
      <c r="C244" s="11">
        <f t="shared" si="9"/>
        <v>1.6393442622950838E-2</v>
      </c>
      <c r="D244" s="13">
        <f t="shared" si="10"/>
        <v>1.6393442622950838E-2</v>
      </c>
      <c r="E244" s="27">
        <v>45264</v>
      </c>
      <c r="F244" s="12">
        <v>17812.400000000001</v>
      </c>
      <c r="G244" s="11">
        <v>5.08399E-3</v>
      </c>
      <c r="H244" s="13">
        <v>5.1000000000000004E-3</v>
      </c>
      <c r="J244" s="15"/>
      <c r="K244" s="11"/>
      <c r="L244" s="11"/>
      <c r="M244" s="11"/>
      <c r="N244" s="11"/>
    </row>
    <row r="245" spans="1:14" ht="13.2">
      <c r="A245" s="27">
        <v>45234</v>
      </c>
      <c r="B245">
        <v>6.1</v>
      </c>
      <c r="C245" s="11">
        <f t="shared" si="9"/>
        <v>-8.1300813008131634E-3</v>
      </c>
      <c r="D245" s="13">
        <f t="shared" si="10"/>
        <v>-8.1300813008131634E-3</v>
      </c>
      <c r="E245" s="27">
        <v>45234</v>
      </c>
      <c r="F245" s="12">
        <v>17722.3</v>
      </c>
      <c r="G245" s="11">
        <v>5.5747690000000003E-3</v>
      </c>
      <c r="H245" s="13">
        <v>5.5999999999999999E-3</v>
      </c>
      <c r="J245" s="15"/>
      <c r="K245" s="11"/>
      <c r="L245" s="11"/>
      <c r="M245" s="11"/>
      <c r="N245" s="11"/>
    </row>
    <row r="246" spans="1:14" ht="13.2">
      <c r="A246" s="27">
        <v>45203</v>
      </c>
      <c r="B246">
        <v>6.15</v>
      </c>
      <c r="C246" s="11">
        <f t="shared" si="9"/>
        <v>-1.5999999999999903E-2</v>
      </c>
      <c r="D246" s="13">
        <f t="shared" si="10"/>
        <v>-1.5999999999999903E-2</v>
      </c>
      <c r="E246" s="27">
        <v>45203</v>
      </c>
      <c r="F246" s="12">
        <v>17624.05</v>
      </c>
      <c r="G246" s="11">
        <v>1.414841E-3</v>
      </c>
      <c r="H246" s="13">
        <v>1.4E-3</v>
      </c>
      <c r="J246" s="15"/>
      <c r="K246" s="11"/>
      <c r="L246" s="11"/>
      <c r="M246" s="11"/>
      <c r="N246" s="11"/>
    </row>
    <row r="247" spans="1:14" ht="13.2">
      <c r="A247" s="27">
        <v>45081</v>
      </c>
      <c r="B247">
        <v>6.25</v>
      </c>
      <c r="C247" s="11">
        <f t="shared" si="9"/>
        <v>0</v>
      </c>
      <c r="D247" s="13">
        <f t="shared" si="10"/>
        <v>0</v>
      </c>
      <c r="E247" s="27">
        <v>45081</v>
      </c>
      <c r="F247" s="12">
        <v>17599.150000000001</v>
      </c>
      <c r="G247" s="11">
        <v>2.397897E-3</v>
      </c>
      <c r="H247" s="13">
        <v>2.3999999999999998E-3</v>
      </c>
      <c r="J247" s="15"/>
      <c r="K247" s="11"/>
      <c r="L247" s="11"/>
      <c r="M247" s="11"/>
      <c r="N247" s="11"/>
    </row>
    <row r="248" spans="1:14" ht="13.2">
      <c r="A248" s="27">
        <v>45050</v>
      </c>
      <c r="B248">
        <v>6.25</v>
      </c>
      <c r="C248" s="11">
        <f t="shared" si="9"/>
        <v>1.6260162601625883E-2</v>
      </c>
      <c r="D248" s="13">
        <f t="shared" si="10"/>
        <v>1.6260162601625883E-2</v>
      </c>
      <c r="E248" s="27">
        <v>45050</v>
      </c>
      <c r="F248" s="12">
        <v>17557.05</v>
      </c>
      <c r="G248" s="11">
        <v>9.1389550000000007E-3</v>
      </c>
      <c r="H248" s="13">
        <v>9.1000000000000004E-3</v>
      </c>
      <c r="J248" s="15"/>
      <c r="K248" s="11"/>
      <c r="L248" s="11"/>
      <c r="M248" s="11"/>
      <c r="N248" s="11"/>
    </row>
    <row r="249" spans="1:14" ht="13.2">
      <c r="A249" s="27">
        <v>44989</v>
      </c>
      <c r="B249">
        <v>6.15</v>
      </c>
      <c r="C249" s="11">
        <f t="shared" si="9"/>
        <v>6.0344827586207073E-2</v>
      </c>
      <c r="D249" s="13">
        <f t="shared" si="10"/>
        <v>6.0344827586207073E-2</v>
      </c>
      <c r="E249" s="27">
        <v>44989</v>
      </c>
      <c r="F249" s="12">
        <v>17398.05</v>
      </c>
      <c r="G249" s="11">
        <v>2.206253E-3</v>
      </c>
      <c r="H249" s="13">
        <v>2.2000000000000001E-3</v>
      </c>
      <c r="J249" s="15"/>
      <c r="K249" s="11"/>
      <c r="L249" s="11"/>
      <c r="M249" s="11"/>
      <c r="N249" s="11"/>
    </row>
    <row r="250" spans="1:14" ht="13.2">
      <c r="A250" s="11" t="s">
        <v>224</v>
      </c>
      <c r="B250">
        <v>5.8</v>
      </c>
      <c r="C250" s="11">
        <f t="shared" si="9"/>
        <v>-1.6949152542372947E-2</v>
      </c>
      <c r="D250" s="13">
        <f t="shared" si="10"/>
        <v>-1.6949152542372947E-2</v>
      </c>
      <c r="E250" s="11" t="s">
        <v>224</v>
      </c>
      <c r="F250" s="12">
        <v>17359.75</v>
      </c>
      <c r="G250" s="11">
        <v>1.6337152000000001E-2</v>
      </c>
      <c r="H250" s="13">
        <v>1.6299999999999999E-2</v>
      </c>
      <c r="J250" s="15"/>
      <c r="K250" s="11"/>
      <c r="L250" s="11"/>
      <c r="M250" s="11"/>
      <c r="N250" s="11"/>
    </row>
    <row r="251" spans="1:14" ht="13.2">
      <c r="A251" s="11" t="s">
        <v>225</v>
      </c>
      <c r="B251">
        <v>5.9</v>
      </c>
      <c r="C251" s="11">
        <f t="shared" si="9"/>
        <v>0</v>
      </c>
      <c r="D251" s="13">
        <f t="shared" si="10"/>
        <v>0</v>
      </c>
      <c r="E251" s="11" t="s">
        <v>225</v>
      </c>
      <c r="F251" s="12">
        <v>17080.7</v>
      </c>
      <c r="G251" s="11">
        <v>7.6098559999999999E-3</v>
      </c>
      <c r="H251" s="13">
        <v>7.6E-3</v>
      </c>
      <c r="J251" s="15"/>
      <c r="K251" s="11"/>
      <c r="L251" s="11"/>
      <c r="M251" s="11"/>
      <c r="N251" s="11"/>
    </row>
    <row r="252" spans="1:14" ht="13.2">
      <c r="A252" s="11" t="s">
        <v>226</v>
      </c>
      <c r="B252">
        <v>5.9</v>
      </c>
      <c r="C252" s="11">
        <f t="shared" si="9"/>
        <v>-2.4793388429751984E-2</v>
      </c>
      <c r="D252" s="13">
        <f t="shared" si="10"/>
        <v>-2.4793388429751984E-2</v>
      </c>
      <c r="E252" s="11" t="s">
        <v>226</v>
      </c>
      <c r="F252" s="12">
        <v>16951.7</v>
      </c>
      <c r="G252" s="11">
        <v>-2.0016840000000001E-3</v>
      </c>
      <c r="H252" s="13">
        <v>-2E-3</v>
      </c>
      <c r="J252" s="15"/>
      <c r="K252" s="11"/>
      <c r="L252" s="11"/>
      <c r="M252" s="11"/>
      <c r="N252" s="11"/>
    </row>
    <row r="253" spans="1:14" ht="13.2">
      <c r="A253" s="11" t="s">
        <v>227</v>
      </c>
      <c r="B253">
        <v>6.05</v>
      </c>
      <c r="C253" s="11">
        <f t="shared" si="9"/>
        <v>-3.2000000000000028E-2</v>
      </c>
      <c r="D253" s="13">
        <f t="shared" si="10"/>
        <v>-3.2000000000000028E-2</v>
      </c>
      <c r="E253" s="11" t="s">
        <v>227</v>
      </c>
      <c r="F253" s="12">
        <v>16985.7</v>
      </c>
      <c r="G253" s="11">
        <v>2.398931E-3</v>
      </c>
      <c r="H253" s="13">
        <v>2.3999999999999998E-3</v>
      </c>
      <c r="J253" s="15"/>
      <c r="K253" s="11"/>
      <c r="L253" s="11"/>
      <c r="M253" s="11"/>
      <c r="N253" s="11"/>
    </row>
    <row r="254" spans="1:14" ht="13.2">
      <c r="A254" s="11" t="s">
        <v>228</v>
      </c>
      <c r="B254">
        <v>6.25</v>
      </c>
      <c r="C254" s="11">
        <f t="shared" si="9"/>
        <v>-3.1007751937984551E-2</v>
      </c>
      <c r="D254" s="13">
        <f t="shared" si="10"/>
        <v>-3.1007751937984551E-2</v>
      </c>
      <c r="E254" s="11" t="s">
        <v>228</v>
      </c>
      <c r="F254" s="12">
        <v>16945.05</v>
      </c>
      <c r="G254" s="11">
        <v>-7.7209560000000002E-3</v>
      </c>
      <c r="H254" s="13">
        <v>-7.7000000000000002E-3</v>
      </c>
      <c r="J254" s="15"/>
      <c r="K254" s="11"/>
      <c r="L254" s="11"/>
      <c r="M254" s="11"/>
      <c r="N254" s="11"/>
    </row>
    <row r="255" spans="1:14" ht="13.2">
      <c r="A255" s="11" t="s">
        <v>229</v>
      </c>
      <c r="B255">
        <v>6.45</v>
      </c>
      <c r="C255" s="11">
        <f t="shared" si="9"/>
        <v>-1.5267175572518998E-2</v>
      </c>
      <c r="D255" s="13">
        <f t="shared" si="10"/>
        <v>-1.5267175572518998E-2</v>
      </c>
      <c r="E255" s="11" t="s">
        <v>229</v>
      </c>
      <c r="F255" s="12">
        <v>17076.900000000001</v>
      </c>
      <c r="G255" s="11">
        <v>-4.3726930000000004E-3</v>
      </c>
      <c r="H255" s="13">
        <v>-4.4000000000000003E-3</v>
      </c>
      <c r="J255" s="15"/>
      <c r="K255" s="11"/>
      <c r="L255" s="11"/>
      <c r="M255" s="11"/>
      <c r="N255" s="11"/>
    </row>
    <row r="256" spans="1:14" ht="13.2">
      <c r="A256" s="11" t="s">
        <v>230</v>
      </c>
      <c r="B256">
        <v>6.55</v>
      </c>
      <c r="C256" s="11">
        <f t="shared" si="9"/>
        <v>3.9682539682539764E-2</v>
      </c>
      <c r="D256" s="13">
        <f t="shared" si="10"/>
        <v>3.9682539682539764E-2</v>
      </c>
      <c r="E256" s="11" t="s">
        <v>230</v>
      </c>
      <c r="F256" s="12">
        <v>17151.900000000001</v>
      </c>
      <c r="G256" s="11">
        <v>2.5953529999999999E-3</v>
      </c>
      <c r="H256" s="13">
        <v>2.5999999999999999E-3</v>
      </c>
      <c r="J256" s="15"/>
      <c r="K256" s="11"/>
      <c r="L256" s="11"/>
      <c r="M256" s="11"/>
      <c r="N256" s="11"/>
    </row>
    <row r="257" spans="1:14" ht="13.2">
      <c r="A257" s="11" t="s">
        <v>231</v>
      </c>
      <c r="B257">
        <v>6.3</v>
      </c>
      <c r="C257" s="11">
        <f t="shared" si="9"/>
        <v>-7.8740157480314821E-3</v>
      </c>
      <c r="D257" s="13">
        <f t="shared" si="10"/>
        <v>-7.8740157480314821E-3</v>
      </c>
      <c r="E257" s="11" t="s">
        <v>231</v>
      </c>
      <c r="F257" s="12">
        <v>17107.5</v>
      </c>
      <c r="G257" s="11">
        <v>7.0106659999999996E-3</v>
      </c>
      <c r="H257" s="13">
        <v>7.0000000000000001E-3</v>
      </c>
      <c r="J257" s="15"/>
      <c r="K257" s="11"/>
      <c r="L257" s="11"/>
      <c r="M257" s="11"/>
      <c r="N257" s="11"/>
    </row>
    <row r="258" spans="1:14" ht="13.2">
      <c r="A258" s="11" t="s">
        <v>232</v>
      </c>
      <c r="B258">
        <v>6.35</v>
      </c>
      <c r="C258" s="11">
        <f t="shared" si="9"/>
        <v>-7.812500000000111E-3</v>
      </c>
      <c r="D258" s="13">
        <f t="shared" si="10"/>
        <v>-7.812500000000111E-3</v>
      </c>
      <c r="E258" s="11" t="s">
        <v>232</v>
      </c>
      <c r="F258" s="12">
        <v>16988.400000000001</v>
      </c>
      <c r="G258" s="11">
        <v>-6.529221E-3</v>
      </c>
      <c r="H258" s="13">
        <v>-6.4999999999999997E-3</v>
      </c>
      <c r="J258" s="15"/>
      <c r="K258" s="11"/>
      <c r="L258" s="11"/>
      <c r="M258" s="11"/>
      <c r="N258" s="11"/>
    </row>
    <row r="259" spans="1:14" ht="13.2">
      <c r="A259" s="11" t="s">
        <v>233</v>
      </c>
      <c r="B259">
        <v>6.4</v>
      </c>
      <c r="C259" s="11">
        <f t="shared" si="9"/>
        <v>-7.7519379844961378E-3</v>
      </c>
      <c r="D259" s="13">
        <f t="shared" si="10"/>
        <v>-7.7519379844961378E-3</v>
      </c>
      <c r="E259" s="11" t="s">
        <v>233</v>
      </c>
      <c r="F259" s="12">
        <v>17100.05</v>
      </c>
      <c r="G259" s="11">
        <v>6.7380599999999997E-3</v>
      </c>
      <c r="H259" s="13">
        <v>6.7000000000000002E-3</v>
      </c>
      <c r="J259" s="15"/>
      <c r="K259" s="11"/>
      <c r="L259" s="11"/>
      <c r="M259" s="11"/>
      <c r="N259" s="11"/>
    </row>
    <row r="260" spans="1:14" ht="13.2">
      <c r="A260" s="11" t="s">
        <v>234</v>
      </c>
      <c r="B260">
        <v>6.45</v>
      </c>
      <c r="C260" s="11">
        <f t="shared" si="9"/>
        <v>7.8125E-3</v>
      </c>
      <c r="D260" s="13">
        <f t="shared" si="10"/>
        <v>7.8125E-3</v>
      </c>
      <c r="E260" s="11" t="s">
        <v>234</v>
      </c>
      <c r="F260" s="12">
        <v>16985.599999999999</v>
      </c>
      <c r="G260" s="11">
        <v>7.9247499999999995E-4</v>
      </c>
      <c r="H260" s="13">
        <v>8.0000000000000004E-4</v>
      </c>
      <c r="J260" s="15"/>
      <c r="K260" s="11"/>
      <c r="L260" s="11"/>
      <c r="M260" s="11"/>
      <c r="N260" s="11"/>
    </row>
    <row r="261" spans="1:14" ht="13.2">
      <c r="A261" s="11" t="s">
        <v>235</v>
      </c>
      <c r="B261">
        <v>6.4</v>
      </c>
      <c r="C261" s="11">
        <f t="shared" ref="C261:C324" si="11">B261/B262-1</f>
        <v>-2.2900763358778553E-2</v>
      </c>
      <c r="D261" s="13">
        <f t="shared" ref="D261:D324" si="12">C261</f>
        <v>-2.2900763358778553E-2</v>
      </c>
      <c r="E261" s="11" t="s">
        <v>235</v>
      </c>
      <c r="F261" s="12">
        <v>16972.150000000001</v>
      </c>
      <c r="G261" s="11">
        <v>-4.1746609999999996E-3</v>
      </c>
      <c r="H261" s="13">
        <v>-4.1999999999999997E-3</v>
      </c>
      <c r="J261" s="15"/>
      <c r="K261" s="11"/>
      <c r="L261" s="11"/>
      <c r="M261" s="11"/>
      <c r="N261" s="11"/>
    </row>
    <row r="262" spans="1:14" ht="13.2">
      <c r="A262" s="11" t="s">
        <v>236</v>
      </c>
      <c r="B262">
        <v>6.55</v>
      </c>
      <c r="C262" s="11">
        <f t="shared" si="11"/>
        <v>-7.575757575757569E-3</v>
      </c>
      <c r="D262" s="13">
        <f t="shared" si="12"/>
        <v>-7.575757575757569E-3</v>
      </c>
      <c r="E262" s="11" t="s">
        <v>236</v>
      </c>
      <c r="F262" s="12">
        <v>17043.3</v>
      </c>
      <c r="G262" s="11">
        <v>-6.4706809999999998E-3</v>
      </c>
      <c r="H262" s="13">
        <v>-6.4999999999999997E-3</v>
      </c>
      <c r="J262" s="15"/>
      <c r="K262" s="11"/>
      <c r="L262" s="11"/>
      <c r="M262" s="11"/>
      <c r="N262" s="11"/>
    </row>
    <row r="263" spans="1:14" ht="13.2">
      <c r="A263" s="11" t="s">
        <v>237</v>
      </c>
      <c r="B263">
        <v>6.6</v>
      </c>
      <c r="C263" s="11">
        <f t="shared" si="11"/>
        <v>-2.2222222222222254E-2</v>
      </c>
      <c r="D263" s="13">
        <f t="shared" si="12"/>
        <v>-2.2222222222222254E-2</v>
      </c>
      <c r="E263" s="11" t="s">
        <v>237</v>
      </c>
      <c r="F263" s="12">
        <v>17154.3</v>
      </c>
      <c r="G263" s="11">
        <v>-1.4851059E-2</v>
      </c>
      <c r="H263" s="13">
        <v>-1.49E-2</v>
      </c>
      <c r="J263" s="15"/>
      <c r="K263" s="11"/>
      <c r="L263" s="11"/>
      <c r="M263" s="11"/>
      <c r="N263" s="11"/>
    </row>
    <row r="264" spans="1:14" ht="13.2">
      <c r="A264" s="27">
        <v>45202</v>
      </c>
      <c r="B264">
        <v>6.75</v>
      </c>
      <c r="C264" s="11">
        <f t="shared" si="11"/>
        <v>-1.4598540145985384E-2</v>
      </c>
      <c r="D264" s="13">
        <f t="shared" si="12"/>
        <v>-1.4598540145985384E-2</v>
      </c>
      <c r="E264" s="27">
        <v>45202</v>
      </c>
      <c r="F264" s="12">
        <v>17412.900000000001</v>
      </c>
      <c r="G264" s="11">
        <v>-1.0045709E-2</v>
      </c>
      <c r="H264" s="13">
        <v>-0.01</v>
      </c>
      <c r="J264" s="15"/>
      <c r="K264" s="11"/>
      <c r="L264" s="11"/>
      <c r="M264" s="11"/>
      <c r="N264" s="11"/>
    </row>
    <row r="265" spans="1:14" ht="13.2">
      <c r="A265" s="27">
        <v>45172</v>
      </c>
      <c r="B265">
        <v>6.85</v>
      </c>
      <c r="C265" s="11">
        <f t="shared" si="11"/>
        <v>-1.4388489208633115E-2</v>
      </c>
      <c r="D265" s="13">
        <f t="shared" si="12"/>
        <v>-1.4388489208633115E-2</v>
      </c>
      <c r="E265" s="27">
        <v>45172</v>
      </c>
      <c r="F265" s="12">
        <v>17589.599999999999</v>
      </c>
      <c r="G265" s="11">
        <v>-9.2822059999999994E-3</v>
      </c>
      <c r="H265" s="13">
        <v>-9.2999999999999992E-3</v>
      </c>
      <c r="J265" s="15"/>
      <c r="K265" s="11"/>
      <c r="L265" s="11"/>
      <c r="M265" s="11"/>
      <c r="N265" s="11"/>
    </row>
    <row r="266" spans="1:14" ht="13.2">
      <c r="A266" s="27">
        <v>45141</v>
      </c>
      <c r="B266">
        <v>6.95</v>
      </c>
      <c r="C266" s="11">
        <f t="shared" si="11"/>
        <v>0</v>
      </c>
      <c r="D266" s="13">
        <f t="shared" si="12"/>
        <v>0</v>
      </c>
      <c r="E266" s="27">
        <v>45141</v>
      </c>
      <c r="F266" s="12">
        <v>17754.400000000001</v>
      </c>
      <c r="G266" s="11">
        <v>2.4249850000000002E-3</v>
      </c>
      <c r="H266" s="13">
        <v>2.3999999999999998E-3</v>
      </c>
      <c r="J266" s="15"/>
      <c r="K266" s="11"/>
      <c r="L266" s="11"/>
      <c r="M266" s="11"/>
      <c r="N266" s="11"/>
    </row>
    <row r="267" spans="1:14" ht="13.2">
      <c r="A267" s="27">
        <v>45080</v>
      </c>
      <c r="B267">
        <v>6.95</v>
      </c>
      <c r="C267" s="11">
        <f t="shared" si="11"/>
        <v>7.2463768115942351E-3</v>
      </c>
      <c r="D267" s="13">
        <f t="shared" si="12"/>
        <v>7.2463768115942351E-3</v>
      </c>
      <c r="E267" s="27">
        <v>45080</v>
      </c>
      <c r="F267" s="12">
        <v>17711.45</v>
      </c>
      <c r="G267" s="11">
        <v>6.655546E-3</v>
      </c>
      <c r="H267" s="13">
        <v>6.7000000000000002E-3</v>
      </c>
      <c r="J267" s="15"/>
      <c r="K267" s="11"/>
      <c r="L267" s="11"/>
      <c r="M267" s="11"/>
      <c r="N267" s="11"/>
    </row>
    <row r="268" spans="1:14" ht="13.2">
      <c r="A268" s="27">
        <v>44988</v>
      </c>
      <c r="B268">
        <v>6.9</v>
      </c>
      <c r="C268" s="11">
        <f t="shared" si="11"/>
        <v>-7.194244604316502E-3</v>
      </c>
      <c r="D268" s="13">
        <f t="shared" si="12"/>
        <v>-7.194244604316502E-3</v>
      </c>
      <c r="E268" s="27">
        <v>44988</v>
      </c>
      <c r="F268" s="12">
        <v>17594.349999999999</v>
      </c>
      <c r="G268" s="11">
        <v>1.5728644E-2</v>
      </c>
      <c r="H268" s="13">
        <v>1.5699999999999999E-2</v>
      </c>
      <c r="J268" s="15"/>
      <c r="K268" s="11"/>
      <c r="L268" s="11"/>
      <c r="M268" s="11"/>
      <c r="N268" s="11"/>
    </row>
    <row r="269" spans="1:14" ht="13.2">
      <c r="A269" s="27">
        <v>44960</v>
      </c>
      <c r="B269">
        <v>6.95</v>
      </c>
      <c r="C269" s="11">
        <f t="shared" si="11"/>
        <v>7.2463768115942351E-3</v>
      </c>
      <c r="D269" s="13">
        <f t="shared" si="12"/>
        <v>7.2463768115942351E-3</v>
      </c>
      <c r="E269" s="27">
        <v>44960</v>
      </c>
      <c r="F269" s="12">
        <v>17321.900000000001</v>
      </c>
      <c r="G269" s="11">
        <v>-7.3921689999999996E-3</v>
      </c>
      <c r="H269" s="13">
        <v>-7.4000000000000003E-3</v>
      </c>
      <c r="J269" s="15"/>
      <c r="K269" s="11"/>
      <c r="L269" s="11"/>
      <c r="M269" s="11"/>
      <c r="N269" s="11"/>
    </row>
    <row r="270" spans="1:14" ht="13.2">
      <c r="A270" s="27">
        <v>44929</v>
      </c>
      <c r="B270">
        <v>6.9</v>
      </c>
      <c r="C270" s="11">
        <f t="shared" si="11"/>
        <v>1.4705882352941346E-2</v>
      </c>
      <c r="D270" s="13">
        <f t="shared" si="12"/>
        <v>1.4705882352941346E-2</v>
      </c>
      <c r="E270" s="27">
        <v>44929</v>
      </c>
      <c r="F270" s="12">
        <v>17450.900000000001</v>
      </c>
      <c r="G270" s="11">
        <v>8.4922810000000008E-3</v>
      </c>
      <c r="H270" s="13">
        <v>8.5000000000000006E-3</v>
      </c>
      <c r="J270" s="15"/>
      <c r="K270" s="11"/>
      <c r="L270" s="11"/>
      <c r="M270" s="11"/>
      <c r="N270" s="11"/>
    </row>
    <row r="271" spans="1:14" ht="13.2">
      <c r="A271" s="11" t="s">
        <v>238</v>
      </c>
      <c r="B271">
        <v>6.8</v>
      </c>
      <c r="C271" s="11">
        <f t="shared" si="11"/>
        <v>1.4925373134328401E-2</v>
      </c>
      <c r="D271" s="13">
        <f t="shared" si="12"/>
        <v>1.4925373134328401E-2</v>
      </c>
      <c r="E271" s="11" t="s">
        <v>238</v>
      </c>
      <c r="F271" s="12">
        <v>17303.95</v>
      </c>
      <c r="G271" s="11">
        <v>-5.1027160000000002E-3</v>
      </c>
      <c r="H271" s="13">
        <v>-5.1000000000000004E-3</v>
      </c>
      <c r="J271" s="15"/>
      <c r="K271" s="11"/>
      <c r="L271" s="11"/>
      <c r="M271" s="11"/>
      <c r="N271" s="11"/>
    </row>
    <row r="272" spans="1:14" ht="13.2">
      <c r="A272" s="11" t="s">
        <v>239</v>
      </c>
      <c r="B272">
        <v>6.7</v>
      </c>
      <c r="C272" s="11">
        <f t="shared" si="11"/>
        <v>-7.4074074074074181E-3</v>
      </c>
      <c r="D272" s="13">
        <f t="shared" si="12"/>
        <v>-7.4074074074074181E-3</v>
      </c>
      <c r="E272" s="11" t="s">
        <v>239</v>
      </c>
      <c r="F272" s="12">
        <v>17392.7</v>
      </c>
      <c r="G272" s="11">
        <v>-4.185322E-3</v>
      </c>
      <c r="H272" s="13">
        <v>-4.1999999999999997E-3</v>
      </c>
      <c r="J272" s="15"/>
      <c r="K272" s="11"/>
      <c r="L272" s="11"/>
      <c r="M272" s="11"/>
      <c r="N272" s="11"/>
    </row>
    <row r="273" spans="1:14" ht="13.2">
      <c r="A273" s="11" t="s">
        <v>240</v>
      </c>
      <c r="B273">
        <v>6.75</v>
      </c>
      <c r="C273" s="11">
        <f t="shared" si="11"/>
        <v>7.4626865671640896E-3</v>
      </c>
      <c r="D273" s="13">
        <f t="shared" si="12"/>
        <v>7.4626865671640896E-3</v>
      </c>
      <c r="E273" s="11" t="s">
        <v>240</v>
      </c>
      <c r="F273" s="12">
        <v>17465.8</v>
      </c>
      <c r="G273" s="11">
        <v>-2.595474E-3</v>
      </c>
      <c r="H273" s="13">
        <v>-2.5999999999999999E-3</v>
      </c>
      <c r="J273" s="15"/>
      <c r="K273" s="11"/>
      <c r="L273" s="11"/>
      <c r="M273" s="11"/>
      <c r="N273" s="11"/>
    </row>
    <row r="274" spans="1:14" ht="13.2">
      <c r="A274" s="11" t="s">
        <v>241</v>
      </c>
      <c r="B274">
        <v>6.7</v>
      </c>
      <c r="C274" s="11">
        <f t="shared" si="11"/>
        <v>-4.2857142857142816E-2</v>
      </c>
      <c r="D274" s="13">
        <f t="shared" si="12"/>
        <v>-4.2857142857142816E-2</v>
      </c>
      <c r="E274" s="11" t="s">
        <v>241</v>
      </c>
      <c r="F274" s="12">
        <v>17511.25</v>
      </c>
      <c r="G274" s="11">
        <v>-2.4523909999999999E-3</v>
      </c>
      <c r="H274" s="13">
        <v>-2.5000000000000001E-3</v>
      </c>
      <c r="J274" s="15"/>
      <c r="K274" s="11"/>
      <c r="L274" s="11"/>
      <c r="M274" s="11"/>
      <c r="N274" s="11"/>
    </row>
    <row r="275" spans="1:14" ht="13.2">
      <c r="A275" s="11" t="s">
        <v>242</v>
      </c>
      <c r="B275">
        <v>7</v>
      </c>
      <c r="C275" s="11">
        <f t="shared" si="11"/>
        <v>0</v>
      </c>
      <c r="D275" s="13">
        <f t="shared" si="12"/>
        <v>0</v>
      </c>
      <c r="E275" s="11" t="s">
        <v>242</v>
      </c>
      <c r="F275" s="12">
        <v>17554.3</v>
      </c>
      <c r="G275" s="11">
        <v>-1.5280449999999999E-2</v>
      </c>
      <c r="H275" s="13">
        <v>-1.5299999999999999E-2</v>
      </c>
      <c r="J275" s="15"/>
      <c r="K275" s="11"/>
      <c r="L275" s="11"/>
      <c r="M275" s="11"/>
      <c r="N275" s="11"/>
    </row>
    <row r="276" spans="1:14" ht="13.2">
      <c r="A276" s="11" t="s">
        <v>243</v>
      </c>
      <c r="B276">
        <v>7</v>
      </c>
      <c r="C276" s="11">
        <f t="shared" si="11"/>
        <v>-7.0921985815602939E-3</v>
      </c>
      <c r="D276" s="13">
        <f t="shared" si="12"/>
        <v>-7.0921985815602939E-3</v>
      </c>
      <c r="E276" s="11" t="s">
        <v>243</v>
      </c>
      <c r="F276" s="12">
        <v>17826.7</v>
      </c>
      <c r="G276" s="11">
        <v>-1.003105E-3</v>
      </c>
      <c r="H276" s="13">
        <v>-1E-3</v>
      </c>
      <c r="J276" s="15"/>
      <c r="K276" s="11"/>
      <c r="L276" s="11"/>
      <c r="M276" s="11"/>
      <c r="N276" s="11"/>
    </row>
    <row r="277" spans="1:14" ht="13.2">
      <c r="A277" s="11" t="s">
        <v>244</v>
      </c>
      <c r="B277">
        <v>7.05</v>
      </c>
      <c r="C277" s="11">
        <f t="shared" si="11"/>
        <v>-2.7586206896551779E-2</v>
      </c>
      <c r="D277" s="13">
        <f t="shared" si="12"/>
        <v>-2.7586206896551779E-2</v>
      </c>
      <c r="E277" s="11" t="s">
        <v>244</v>
      </c>
      <c r="F277" s="12">
        <v>17844.599999999999</v>
      </c>
      <c r="G277" s="11">
        <v>-5.5505399999999996E-3</v>
      </c>
      <c r="H277" s="13">
        <v>-5.5999999999999999E-3</v>
      </c>
      <c r="J277" s="15"/>
      <c r="K277" s="11"/>
      <c r="L277" s="11"/>
      <c r="M277" s="11"/>
      <c r="N277" s="11"/>
    </row>
    <row r="278" spans="1:14" ht="13.2">
      <c r="A278" s="11" t="s">
        <v>245</v>
      </c>
      <c r="B278">
        <v>7.25</v>
      </c>
      <c r="C278" s="11">
        <f t="shared" si="11"/>
        <v>-3.3333333333333326E-2</v>
      </c>
      <c r="D278" s="13">
        <f t="shared" si="12"/>
        <v>-3.3333333333333326E-2</v>
      </c>
      <c r="E278" s="11" t="s">
        <v>245</v>
      </c>
      <c r="F278" s="12">
        <v>17944.2</v>
      </c>
      <c r="G278" s="11">
        <v>-5.0815460000000002E-3</v>
      </c>
      <c r="H278" s="13">
        <v>-5.1000000000000004E-3</v>
      </c>
      <c r="J278" s="15"/>
      <c r="K278" s="11"/>
      <c r="L278" s="11"/>
      <c r="M278" s="11"/>
      <c r="N278" s="11"/>
    </row>
    <row r="279" spans="1:14" ht="13.2">
      <c r="A279" s="11" t="s">
        <v>246</v>
      </c>
      <c r="B279">
        <v>7.5</v>
      </c>
      <c r="C279" s="11">
        <f t="shared" si="11"/>
        <v>-3.2258064516129004E-2</v>
      </c>
      <c r="D279" s="13">
        <f t="shared" si="12"/>
        <v>-3.2258064516129004E-2</v>
      </c>
      <c r="E279" s="11" t="s">
        <v>246</v>
      </c>
      <c r="F279" s="12">
        <v>18035.849999999999</v>
      </c>
      <c r="G279" s="11">
        <v>1.110134E-3</v>
      </c>
      <c r="H279" s="13">
        <v>1.1000000000000001E-3</v>
      </c>
      <c r="J279" s="15"/>
      <c r="K279" s="11"/>
      <c r="L279" s="11"/>
      <c r="M279" s="11"/>
      <c r="N279" s="11"/>
    </row>
    <row r="280" spans="1:14" ht="13.2">
      <c r="A280" s="11" t="s">
        <v>247</v>
      </c>
      <c r="B280">
        <v>7.75</v>
      </c>
      <c r="C280" s="11">
        <f t="shared" si="11"/>
        <v>6.4935064935065512E-3</v>
      </c>
      <c r="D280" s="13">
        <f t="shared" si="12"/>
        <v>6.4935064935065512E-3</v>
      </c>
      <c r="E280" s="11" t="s">
        <v>247</v>
      </c>
      <c r="F280" s="12">
        <v>18015.849999999999</v>
      </c>
      <c r="G280" s="11">
        <v>4.7964710000000001E-3</v>
      </c>
      <c r="H280" s="13">
        <v>4.7999999999999996E-3</v>
      </c>
      <c r="J280" s="15"/>
      <c r="K280" s="11"/>
      <c r="L280" s="11"/>
      <c r="M280" s="11"/>
      <c r="N280" s="11"/>
    </row>
    <row r="281" spans="1:14" ht="13.2">
      <c r="A281" s="11" t="s">
        <v>248</v>
      </c>
      <c r="B281">
        <v>7.7</v>
      </c>
      <c r="C281" s="11">
        <f t="shared" si="11"/>
        <v>-1.9108280254776955E-2</v>
      </c>
      <c r="D281" s="13">
        <f t="shared" si="12"/>
        <v>-1.9108280254776955E-2</v>
      </c>
      <c r="E281" s="11" t="s">
        <v>248</v>
      </c>
      <c r="F281" s="12">
        <v>17929.849999999999</v>
      </c>
      <c r="G281" s="11">
        <v>8.9443979999999992E-3</v>
      </c>
      <c r="H281" s="13">
        <v>8.8999999999999999E-3</v>
      </c>
      <c r="J281" s="15"/>
      <c r="K281" s="11"/>
      <c r="L281" s="11"/>
      <c r="M281" s="11"/>
      <c r="N281" s="11"/>
    </row>
    <row r="282" spans="1:14" ht="13.2">
      <c r="A282" s="11" t="s">
        <v>249</v>
      </c>
      <c r="B282">
        <v>7.85</v>
      </c>
      <c r="C282" s="11">
        <f t="shared" si="11"/>
        <v>0</v>
      </c>
      <c r="D282" s="13">
        <f t="shared" si="12"/>
        <v>0</v>
      </c>
      <c r="E282" s="11" t="s">
        <v>249</v>
      </c>
      <c r="F282" s="12">
        <v>17770.900000000001</v>
      </c>
      <c r="G282" s="11">
        <v>-4.7937730000000003E-3</v>
      </c>
      <c r="H282" s="13">
        <v>-4.7999999999999996E-3</v>
      </c>
      <c r="J282" s="15"/>
      <c r="K282" s="11"/>
      <c r="L282" s="11"/>
      <c r="M282" s="11"/>
      <c r="N282" s="11"/>
    </row>
    <row r="283" spans="1:14" ht="13.2">
      <c r="A283" s="27">
        <v>45201</v>
      </c>
      <c r="B283">
        <v>7.85</v>
      </c>
      <c r="C283" s="11">
        <f t="shared" si="11"/>
        <v>0</v>
      </c>
      <c r="D283" s="13">
        <f t="shared" si="12"/>
        <v>0</v>
      </c>
      <c r="E283" s="27">
        <v>45201</v>
      </c>
      <c r="F283" s="12">
        <v>17856.5</v>
      </c>
      <c r="G283" s="11">
        <v>-2.0650009999999999E-3</v>
      </c>
      <c r="H283" s="13">
        <v>-2.0999999999999999E-3</v>
      </c>
      <c r="J283" s="15"/>
      <c r="K283" s="11"/>
      <c r="L283" s="11"/>
      <c r="M283" s="11"/>
      <c r="N283" s="11"/>
    </row>
    <row r="284" spans="1:14" ht="13.2">
      <c r="A284" s="27">
        <v>45171</v>
      </c>
      <c r="B284">
        <v>7.85</v>
      </c>
      <c r="C284" s="11">
        <f t="shared" si="11"/>
        <v>-6.3291139240507777E-3</v>
      </c>
      <c r="D284" s="13">
        <f t="shared" si="12"/>
        <v>-6.3291139240507777E-3</v>
      </c>
      <c r="E284" s="27">
        <v>45171</v>
      </c>
      <c r="F284" s="12">
        <v>17893.45</v>
      </c>
      <c r="G284" s="11">
        <v>1.2170079999999999E-3</v>
      </c>
      <c r="H284" s="13">
        <v>1.1999999999999999E-3</v>
      </c>
      <c r="J284" s="15"/>
      <c r="K284" s="11"/>
      <c r="L284" s="11"/>
      <c r="M284" s="11"/>
      <c r="N284" s="11"/>
    </row>
    <row r="285" spans="1:14" ht="13.2">
      <c r="A285" s="27">
        <v>45140</v>
      </c>
      <c r="B285">
        <v>7.9</v>
      </c>
      <c r="C285" s="11">
        <f t="shared" si="11"/>
        <v>-6.2893081761006275E-3</v>
      </c>
      <c r="D285" s="13">
        <f t="shared" si="12"/>
        <v>-6.2893081761006275E-3</v>
      </c>
      <c r="E285" s="27">
        <v>45140</v>
      </c>
      <c r="F285" s="12">
        <v>17871.7</v>
      </c>
      <c r="G285" s="11">
        <v>8.4755809999999994E-3</v>
      </c>
      <c r="H285" s="13">
        <v>8.5000000000000006E-3</v>
      </c>
      <c r="J285" s="15"/>
      <c r="K285" s="11"/>
      <c r="L285" s="11"/>
      <c r="M285" s="11"/>
      <c r="N285" s="11"/>
    </row>
    <row r="286" spans="1:14" ht="13.2">
      <c r="A286" s="27">
        <v>45109</v>
      </c>
      <c r="B286">
        <v>7.95</v>
      </c>
      <c r="C286" s="11">
        <f t="shared" si="11"/>
        <v>-3.6363636363636376E-2</v>
      </c>
      <c r="D286" s="13">
        <f t="shared" si="12"/>
        <v>-3.6363636363636376E-2</v>
      </c>
      <c r="E286" s="27">
        <v>45109</v>
      </c>
      <c r="F286" s="12">
        <v>17721.5</v>
      </c>
      <c r="G286" s="11">
        <v>-2.4261729999999998E-3</v>
      </c>
      <c r="H286" s="13">
        <v>-2.3999999999999998E-3</v>
      </c>
      <c r="J286" s="15"/>
      <c r="K286" s="11"/>
      <c r="L286" s="11"/>
      <c r="M286" s="11"/>
      <c r="N286" s="11"/>
    </row>
    <row r="287" spans="1:14" ht="13.2">
      <c r="A287" s="27">
        <v>45079</v>
      </c>
      <c r="B287">
        <v>8.25</v>
      </c>
      <c r="C287" s="11">
        <f t="shared" si="11"/>
        <v>0.20437956204379559</v>
      </c>
      <c r="D287" s="13">
        <f t="shared" si="12"/>
        <v>0.20437956204379559</v>
      </c>
      <c r="E287" s="27">
        <v>45079</v>
      </c>
      <c r="F287" s="12">
        <v>17764.599999999999</v>
      </c>
      <c r="G287" s="11">
        <v>-5.0100680000000003E-3</v>
      </c>
      <c r="H287" s="13">
        <v>-5.0000000000000001E-3</v>
      </c>
      <c r="J287" s="15"/>
      <c r="K287" s="11"/>
      <c r="L287" s="11"/>
      <c r="M287" s="11"/>
      <c r="N287" s="11"/>
    </row>
    <row r="288" spans="1:14" ht="13.2">
      <c r="A288" s="27">
        <v>44987</v>
      </c>
      <c r="B288">
        <v>6.85</v>
      </c>
      <c r="C288" s="11">
        <f t="shared" si="11"/>
        <v>7.3529411764705621E-3</v>
      </c>
      <c r="D288" s="13">
        <f t="shared" si="12"/>
        <v>7.3529411764705621E-3</v>
      </c>
      <c r="E288" s="27">
        <v>44987</v>
      </c>
      <c r="F288" s="12">
        <v>17854.05</v>
      </c>
      <c r="G288" s="11">
        <v>1.3835574E-2</v>
      </c>
      <c r="H288" s="13">
        <v>1.38E-2</v>
      </c>
      <c r="J288" s="15"/>
      <c r="K288" s="11"/>
      <c r="L288" s="11"/>
      <c r="M288" s="11"/>
      <c r="N288" s="11"/>
    </row>
    <row r="289" spans="1:14" ht="13.2">
      <c r="A289" s="27">
        <v>44959</v>
      </c>
      <c r="B289">
        <v>6.8</v>
      </c>
      <c r="C289" s="11">
        <f t="shared" si="11"/>
        <v>1.4925373134328401E-2</v>
      </c>
      <c r="D289" s="13">
        <f t="shared" si="12"/>
        <v>1.4925373134328401E-2</v>
      </c>
      <c r="E289" s="27">
        <v>44959</v>
      </c>
      <c r="F289" s="12">
        <v>17610.400000000001</v>
      </c>
      <c r="G289" s="11">
        <v>-3.3491700000000001E-4</v>
      </c>
      <c r="H289" s="13">
        <v>-2.9999999999999997E-4</v>
      </c>
      <c r="J289" s="15"/>
      <c r="K289" s="11"/>
      <c r="L289" s="11"/>
      <c r="M289" s="11"/>
      <c r="N289" s="11"/>
    </row>
    <row r="290" spans="1:14" ht="13.2">
      <c r="A290" s="27">
        <v>44928</v>
      </c>
      <c r="B290">
        <v>6.7</v>
      </c>
      <c r="C290" s="11">
        <f t="shared" si="11"/>
        <v>-4.9645390070921946E-2</v>
      </c>
      <c r="D290" s="13">
        <f t="shared" si="12"/>
        <v>-4.9645390070921946E-2</v>
      </c>
      <c r="E290" s="27">
        <v>44928</v>
      </c>
      <c r="F290" s="12">
        <v>17616.3</v>
      </c>
      <c r="G290" s="11">
        <v>-2.5959469999999999E-3</v>
      </c>
      <c r="H290" s="13">
        <v>-2.5999999999999999E-3</v>
      </c>
      <c r="J290" s="15"/>
      <c r="K290" s="11"/>
      <c r="L290" s="11"/>
      <c r="M290" s="11"/>
      <c r="N290" s="11"/>
    </row>
    <row r="291" spans="1:14" ht="13.2">
      <c r="A291" s="11" t="s">
        <v>250</v>
      </c>
      <c r="B291">
        <v>7.05</v>
      </c>
      <c r="C291" s="11">
        <f t="shared" si="11"/>
        <v>3.6764705882353033E-2</v>
      </c>
      <c r="D291" s="13">
        <f t="shared" si="12"/>
        <v>3.6764705882353033E-2</v>
      </c>
      <c r="E291" s="11" t="s">
        <v>250</v>
      </c>
      <c r="F291" s="12">
        <v>17662.150000000001</v>
      </c>
      <c r="G291" s="11">
        <v>7.4792000000000001E-4</v>
      </c>
      <c r="H291" s="13">
        <v>6.9999999999999999E-4</v>
      </c>
      <c r="J291" s="15"/>
      <c r="K291" s="11"/>
      <c r="L291" s="11"/>
      <c r="M291" s="11"/>
      <c r="N291" s="11"/>
    </row>
    <row r="292" spans="1:14" ht="13.2">
      <c r="A292" s="11" t="s">
        <v>251</v>
      </c>
      <c r="B292">
        <v>6.8</v>
      </c>
      <c r="C292" s="11">
        <f t="shared" si="11"/>
        <v>6.25E-2</v>
      </c>
      <c r="D292" s="13">
        <f t="shared" si="12"/>
        <v>6.25E-2</v>
      </c>
      <c r="E292" s="11" t="s">
        <v>251</v>
      </c>
      <c r="F292" s="12">
        <v>17648.95</v>
      </c>
      <c r="G292" s="11">
        <v>2.5334649999999999E-3</v>
      </c>
      <c r="H292" s="13">
        <v>2.5000000000000001E-3</v>
      </c>
      <c r="J292" s="15"/>
      <c r="K292" s="11"/>
      <c r="L292" s="11"/>
      <c r="M292" s="11"/>
      <c r="N292" s="11"/>
    </row>
    <row r="293" spans="1:14" ht="13.2">
      <c r="A293" s="11" t="s">
        <v>252</v>
      </c>
      <c r="B293">
        <v>6.4</v>
      </c>
      <c r="C293" s="11">
        <f t="shared" si="11"/>
        <v>-5.1851851851851816E-2</v>
      </c>
      <c r="D293" s="13">
        <f t="shared" si="12"/>
        <v>-5.1851851851851816E-2</v>
      </c>
      <c r="E293" s="11" t="s">
        <v>252</v>
      </c>
      <c r="F293" s="12">
        <v>17604.349999999999</v>
      </c>
      <c r="G293" s="11">
        <v>-1.6074267999999999E-2</v>
      </c>
      <c r="H293" s="13">
        <v>-1.61E-2</v>
      </c>
      <c r="J293" s="15"/>
      <c r="K293" s="11"/>
      <c r="L293" s="11"/>
      <c r="M293" s="11"/>
      <c r="N293" s="11"/>
    </row>
    <row r="294" spans="1:14" ht="13.2">
      <c r="A294" s="11" t="s">
        <v>253</v>
      </c>
      <c r="B294">
        <v>6.75</v>
      </c>
      <c r="C294" s="11">
        <f t="shared" si="11"/>
        <v>-4.2553191489361653E-2</v>
      </c>
      <c r="D294" s="13">
        <f t="shared" si="12"/>
        <v>-4.2553191489361653E-2</v>
      </c>
      <c r="E294" s="11" t="s">
        <v>253</v>
      </c>
      <c r="F294" s="12">
        <v>17891.95</v>
      </c>
      <c r="G294" s="11">
        <v>-1.2492893999999999E-2</v>
      </c>
      <c r="H294" s="13">
        <v>-1.2500000000000001E-2</v>
      </c>
      <c r="J294" s="15"/>
      <c r="K294" s="11"/>
      <c r="L294" s="11"/>
      <c r="M294" s="11"/>
      <c r="N294" s="11"/>
    </row>
    <row r="295" spans="1:14" ht="13.2">
      <c r="A295" s="11" t="s">
        <v>254</v>
      </c>
      <c r="B295">
        <v>7.05</v>
      </c>
      <c r="C295" s="11">
        <f t="shared" si="11"/>
        <v>0</v>
      </c>
      <c r="D295" s="13">
        <f t="shared" si="12"/>
        <v>0</v>
      </c>
      <c r="E295" s="11" t="s">
        <v>254</v>
      </c>
      <c r="F295" s="12">
        <v>18118.3</v>
      </c>
      <c r="G295" s="31">
        <v>-1.3798000000000001E-5</v>
      </c>
      <c r="H295" s="13">
        <v>0</v>
      </c>
      <c r="J295" s="15"/>
      <c r="K295" s="11"/>
      <c r="L295" s="11"/>
      <c r="M295" s="11"/>
      <c r="N295" s="11"/>
    </row>
    <row r="296" spans="1:14" ht="13.2">
      <c r="A296" s="11" t="s">
        <v>255</v>
      </c>
      <c r="B296">
        <v>7.05</v>
      </c>
      <c r="C296" s="11">
        <f t="shared" si="11"/>
        <v>-2.7586206896551779E-2</v>
      </c>
      <c r="D296" s="13">
        <f t="shared" si="12"/>
        <v>-2.7586206896551779E-2</v>
      </c>
      <c r="E296" s="11" t="s">
        <v>255</v>
      </c>
      <c r="F296" s="12">
        <v>18118.55</v>
      </c>
      <c r="G296" s="11">
        <v>5.0422549999999998E-3</v>
      </c>
      <c r="H296" s="13">
        <v>5.0000000000000001E-3</v>
      </c>
      <c r="J296" s="15"/>
      <c r="K296" s="11"/>
      <c r="L296" s="11"/>
      <c r="M296" s="11"/>
      <c r="N296" s="11"/>
    </row>
    <row r="297" spans="1:14" ht="13.2">
      <c r="A297" s="11" t="s">
        <v>256</v>
      </c>
      <c r="B297">
        <v>7.25</v>
      </c>
      <c r="C297" s="11">
        <f t="shared" si="11"/>
        <v>-2.0270270270270285E-2</v>
      </c>
      <c r="D297" s="13">
        <f t="shared" si="12"/>
        <v>-2.0270270270270285E-2</v>
      </c>
      <c r="E297" s="11" t="s">
        <v>256</v>
      </c>
      <c r="F297" s="12">
        <v>18027.650000000001</v>
      </c>
      <c r="G297" s="11">
        <v>-4.4290179999999998E-3</v>
      </c>
      <c r="H297" s="13">
        <v>-4.4000000000000003E-3</v>
      </c>
      <c r="J297" s="15"/>
      <c r="K297" s="11"/>
      <c r="L297" s="11"/>
      <c r="M297" s="11"/>
      <c r="N297" s="11"/>
    </row>
    <row r="298" spans="1:14" ht="13.2">
      <c r="A298" s="11" t="s">
        <v>257</v>
      </c>
      <c r="B298">
        <v>7.4</v>
      </c>
      <c r="C298" s="11">
        <f t="shared" si="11"/>
        <v>1.3698630136986356E-2</v>
      </c>
      <c r="D298" s="13">
        <f t="shared" si="12"/>
        <v>1.3698630136986356E-2</v>
      </c>
      <c r="E298" s="11" t="s">
        <v>257</v>
      </c>
      <c r="F298" s="12">
        <v>18107.849999999999</v>
      </c>
      <c r="G298" s="11">
        <v>-3.1653670000000001E-3</v>
      </c>
      <c r="H298" s="13">
        <v>-3.2000000000000002E-3</v>
      </c>
      <c r="J298" s="15"/>
      <c r="K298" s="11"/>
      <c r="L298" s="11"/>
      <c r="M298" s="11"/>
      <c r="N298" s="11"/>
    </row>
    <row r="299" spans="1:14" ht="13.2">
      <c r="A299" s="11" t="s">
        <v>258</v>
      </c>
      <c r="B299">
        <v>7.3</v>
      </c>
      <c r="C299" s="11">
        <f t="shared" si="11"/>
        <v>6.8965517241379448E-3</v>
      </c>
      <c r="D299" s="13">
        <f t="shared" si="12"/>
        <v>6.8965517241379448E-3</v>
      </c>
      <c r="E299" s="11" t="s">
        <v>258</v>
      </c>
      <c r="F299" s="12">
        <v>18165.349999999999</v>
      </c>
      <c r="G299" s="11">
        <v>6.2066220000000002E-3</v>
      </c>
      <c r="H299" s="13">
        <v>6.1999999999999998E-3</v>
      </c>
      <c r="J299" s="15"/>
      <c r="K299" s="11"/>
      <c r="L299" s="11"/>
      <c r="M299" s="11"/>
      <c r="N299" s="11"/>
    </row>
    <row r="300" spans="1:14" ht="13.2">
      <c r="A300" s="11" t="s">
        <v>259</v>
      </c>
      <c r="B300">
        <v>7.25</v>
      </c>
      <c r="C300" s="11">
        <f t="shared" si="11"/>
        <v>6.9444444444444198E-3</v>
      </c>
      <c r="D300" s="13">
        <f t="shared" si="12"/>
        <v>6.9444444444444198E-3</v>
      </c>
      <c r="E300" s="11" t="s">
        <v>259</v>
      </c>
      <c r="F300" s="12">
        <v>18053.3</v>
      </c>
      <c r="G300" s="11">
        <v>8.8545029999999997E-3</v>
      </c>
      <c r="H300" s="13">
        <v>8.8999999999999999E-3</v>
      </c>
      <c r="J300" s="15"/>
      <c r="K300" s="11"/>
      <c r="L300" s="11"/>
      <c r="M300" s="11"/>
      <c r="N300" s="11"/>
    </row>
    <row r="301" spans="1:14" ht="13.2">
      <c r="A301" s="11" t="s">
        <v>260</v>
      </c>
      <c r="B301">
        <v>7.2</v>
      </c>
      <c r="C301" s="11">
        <f t="shared" si="11"/>
        <v>-1.3698630136986245E-2</v>
      </c>
      <c r="D301" s="13">
        <f t="shared" si="12"/>
        <v>-1.3698630136986245E-2</v>
      </c>
      <c r="E301" s="11" t="s">
        <v>260</v>
      </c>
      <c r="F301" s="12">
        <v>17894.849999999999</v>
      </c>
      <c r="G301" s="11">
        <v>-3.4388470000000001E-3</v>
      </c>
      <c r="H301" s="13">
        <v>-3.3999999999999998E-3</v>
      </c>
      <c r="J301" s="15"/>
      <c r="K301" s="11"/>
      <c r="L301" s="11"/>
      <c r="M301" s="11"/>
      <c r="N301" s="11"/>
    </row>
    <row r="302" spans="1:14" ht="13.2">
      <c r="A302" s="11" t="s">
        <v>261</v>
      </c>
      <c r="B302">
        <v>7.3</v>
      </c>
      <c r="C302" s="11">
        <f t="shared" si="11"/>
        <v>-6.8027210884353817E-3</v>
      </c>
      <c r="D302" s="13">
        <f t="shared" si="12"/>
        <v>-6.8027210884353817E-3</v>
      </c>
      <c r="E302" s="11" t="s">
        <v>261</v>
      </c>
      <c r="F302" s="12">
        <v>17956.599999999999</v>
      </c>
      <c r="G302" s="11">
        <v>5.5100740000000002E-3</v>
      </c>
      <c r="H302" s="13">
        <v>5.4999999999999997E-3</v>
      </c>
      <c r="J302" s="15"/>
      <c r="K302" s="11"/>
      <c r="L302" s="11"/>
      <c r="M302" s="11"/>
      <c r="N302" s="11"/>
    </row>
    <row r="303" spans="1:14" ht="13.2">
      <c r="A303" s="27">
        <v>45261</v>
      </c>
      <c r="B303">
        <v>7.35</v>
      </c>
      <c r="C303" s="11">
        <f t="shared" si="11"/>
        <v>-1.34228187919464E-2</v>
      </c>
      <c r="D303" s="13">
        <f t="shared" si="12"/>
        <v>-1.34228187919464E-2</v>
      </c>
      <c r="E303" s="27">
        <v>45261</v>
      </c>
      <c r="F303" s="12">
        <v>17858.2</v>
      </c>
      <c r="G303" s="11">
        <v>-2.0954749999999999E-3</v>
      </c>
      <c r="H303" s="13">
        <v>-2.0999999999999999E-3</v>
      </c>
      <c r="J303" s="15"/>
      <c r="K303" s="11"/>
      <c r="L303" s="11"/>
      <c r="M303" s="11"/>
      <c r="N303" s="11"/>
    </row>
    <row r="304" spans="1:14" ht="13.2">
      <c r="A304" s="27">
        <v>45231</v>
      </c>
      <c r="B304">
        <v>7.45</v>
      </c>
      <c r="C304" s="11">
        <f t="shared" si="11"/>
        <v>2.7586206896551779E-2</v>
      </c>
      <c r="D304" s="13">
        <f t="shared" si="12"/>
        <v>2.7586206896551779E-2</v>
      </c>
      <c r="E304" s="27">
        <v>45231</v>
      </c>
      <c r="F304" s="12">
        <v>17895.7</v>
      </c>
      <c r="G304" s="11">
        <v>-1.029912E-3</v>
      </c>
      <c r="H304" s="13">
        <v>-1E-3</v>
      </c>
      <c r="J304" s="15"/>
      <c r="K304" s="11"/>
      <c r="L304" s="11"/>
      <c r="M304" s="11"/>
      <c r="N304" s="11"/>
    </row>
    <row r="305" spans="1:14" ht="13.2">
      <c r="A305" s="27">
        <v>45200</v>
      </c>
      <c r="B305">
        <v>7.25</v>
      </c>
      <c r="C305" s="11">
        <f t="shared" si="11"/>
        <v>-2.684563758389269E-2</v>
      </c>
      <c r="D305" s="13">
        <f t="shared" si="12"/>
        <v>-2.684563758389269E-2</v>
      </c>
      <c r="E305" s="27">
        <v>45200</v>
      </c>
      <c r="F305" s="12">
        <v>17914.150000000001</v>
      </c>
      <c r="G305" s="11">
        <v>-1.0333569000000001E-2</v>
      </c>
      <c r="H305" s="13">
        <v>-1.03E-2</v>
      </c>
      <c r="J305" s="15"/>
      <c r="K305" s="11"/>
      <c r="L305" s="11"/>
      <c r="M305" s="11"/>
      <c r="N305" s="11"/>
    </row>
    <row r="306" spans="1:14" ht="13.2">
      <c r="A306" s="27">
        <v>45170</v>
      </c>
      <c r="B306">
        <v>7.45</v>
      </c>
      <c r="C306" s="11">
        <f t="shared" si="11"/>
        <v>-4.4871794871794823E-2</v>
      </c>
      <c r="D306" s="13">
        <f t="shared" si="12"/>
        <v>-4.4871794871794823E-2</v>
      </c>
      <c r="E306" s="27">
        <v>45170</v>
      </c>
      <c r="F306" s="12">
        <v>18101.2</v>
      </c>
      <c r="G306" s="11">
        <v>1.3536250999999999E-2</v>
      </c>
      <c r="H306" s="13">
        <v>1.35E-2</v>
      </c>
      <c r="J306" s="15"/>
      <c r="K306" s="11"/>
      <c r="L306" s="11"/>
      <c r="M306" s="11"/>
      <c r="N306" s="11"/>
    </row>
    <row r="307" spans="1:14" ht="13.2">
      <c r="A307" s="27">
        <v>45078</v>
      </c>
      <c r="B307">
        <v>7.8</v>
      </c>
      <c r="C307" s="11">
        <f t="shared" si="11"/>
        <v>-1.2658227848101333E-2</v>
      </c>
      <c r="D307" s="13">
        <f t="shared" si="12"/>
        <v>-1.2658227848101333E-2</v>
      </c>
      <c r="E307" s="27">
        <v>45078</v>
      </c>
      <c r="F307" s="12">
        <v>17859.45</v>
      </c>
      <c r="G307" s="11">
        <v>-7.3754390000000001E-3</v>
      </c>
      <c r="H307" s="13">
        <v>-7.4000000000000003E-3</v>
      </c>
      <c r="J307" s="15"/>
      <c r="K307" s="11"/>
      <c r="L307" s="11"/>
      <c r="M307" s="11"/>
      <c r="N307" s="11"/>
    </row>
    <row r="308" spans="1:14" ht="13.2">
      <c r="A308" s="27">
        <v>45047</v>
      </c>
      <c r="B308">
        <v>7.9</v>
      </c>
      <c r="C308" s="11">
        <f t="shared" si="11"/>
        <v>1.2820512820512997E-2</v>
      </c>
      <c r="D308" s="13">
        <f t="shared" si="12"/>
        <v>1.2820512820512997E-2</v>
      </c>
      <c r="E308" s="27">
        <v>45047</v>
      </c>
      <c r="F308" s="12">
        <v>17992.150000000001</v>
      </c>
      <c r="G308" s="11">
        <v>-2.8155039999999999E-3</v>
      </c>
      <c r="H308" s="13">
        <v>-2.8E-3</v>
      </c>
      <c r="J308" s="15"/>
      <c r="K308" s="11"/>
      <c r="L308" s="11"/>
      <c r="M308" s="11"/>
      <c r="N308" s="11"/>
    </row>
    <row r="309" spans="1:14" ht="13.2">
      <c r="A309" s="27">
        <v>45017</v>
      </c>
      <c r="B309">
        <v>7.8</v>
      </c>
      <c r="C309" s="11">
        <f t="shared" si="11"/>
        <v>-1.8867924528301883E-2</v>
      </c>
      <c r="D309" s="13">
        <f t="shared" si="12"/>
        <v>-1.8867924528301883E-2</v>
      </c>
      <c r="E309" s="27">
        <v>45017</v>
      </c>
      <c r="F309" s="12">
        <v>18042.95</v>
      </c>
      <c r="G309" s="11">
        <v>-1.0398984E-2</v>
      </c>
      <c r="H309" s="13">
        <v>-1.04E-2</v>
      </c>
      <c r="J309" s="15"/>
      <c r="K309" s="11"/>
      <c r="L309" s="11"/>
      <c r="M309" s="11"/>
      <c r="N309" s="11"/>
    </row>
    <row r="310" spans="1:14" ht="13.2">
      <c r="A310" s="27">
        <v>44986</v>
      </c>
      <c r="B310">
        <v>7.95</v>
      </c>
      <c r="C310" s="11">
        <f t="shared" si="11"/>
        <v>-6.2499999999999778E-3</v>
      </c>
      <c r="D310" s="13">
        <f t="shared" si="12"/>
        <v>-6.2499999999999778E-3</v>
      </c>
      <c r="E310" s="27">
        <v>44986</v>
      </c>
      <c r="F310" s="12">
        <v>18232.55</v>
      </c>
      <c r="G310" s="11">
        <v>1.9288420000000001E-3</v>
      </c>
      <c r="H310" s="13">
        <v>1.9E-3</v>
      </c>
      <c r="J310" s="15"/>
      <c r="K310" s="11"/>
      <c r="L310" s="11"/>
      <c r="M310" s="11"/>
      <c r="N310" s="11"/>
    </row>
    <row r="311" spans="1:14" ht="13.2">
      <c r="A311" s="27">
        <v>44958</v>
      </c>
      <c r="B311">
        <v>8</v>
      </c>
      <c r="C311" s="11">
        <f t="shared" si="11"/>
        <v>1.2658227848101111E-2</v>
      </c>
      <c r="D311" s="13">
        <f t="shared" si="12"/>
        <v>1.2658227848101111E-2</v>
      </c>
      <c r="E311" s="27">
        <v>44958</v>
      </c>
      <c r="F311" s="12">
        <v>18197.45</v>
      </c>
      <c r="G311" s="11">
        <v>5.0896700000000001E-3</v>
      </c>
      <c r="H311" s="13">
        <v>5.1000000000000004E-3</v>
      </c>
      <c r="J311" s="15"/>
      <c r="K311" s="11"/>
      <c r="L311" s="11"/>
      <c r="M311" s="11"/>
      <c r="N311" s="11"/>
    </row>
    <row r="312" spans="1:14" ht="13.2">
      <c r="A312" s="11" t="s">
        <v>262</v>
      </c>
      <c r="B312">
        <v>7.9</v>
      </c>
      <c r="C312" s="11">
        <f t="shared" si="11"/>
        <v>0</v>
      </c>
      <c r="D312" s="13">
        <f t="shared" si="12"/>
        <v>0</v>
      </c>
      <c r="E312" s="11" t="s">
        <v>262</v>
      </c>
      <c r="F312" s="12">
        <v>18105.3</v>
      </c>
      <c r="G312" s="11">
        <v>-4.7111210000000004E-3</v>
      </c>
      <c r="H312" s="13">
        <v>-4.7000000000000002E-3</v>
      </c>
      <c r="J312" s="15"/>
      <c r="K312" s="11"/>
      <c r="L312" s="11"/>
      <c r="M312" s="11"/>
      <c r="N312" s="11"/>
    </row>
    <row r="313" spans="1:14" ht="13.2">
      <c r="A313" s="11" t="s">
        <v>263</v>
      </c>
      <c r="B313">
        <v>7.9</v>
      </c>
      <c r="C313" s="11">
        <f t="shared" si="11"/>
        <v>-6.2893081761006275E-3</v>
      </c>
      <c r="D313" s="13">
        <f t="shared" si="12"/>
        <v>-6.2893081761006275E-3</v>
      </c>
      <c r="E313" s="11" t="s">
        <v>263</v>
      </c>
      <c r="F313" s="12">
        <v>18191</v>
      </c>
      <c r="G313" s="11">
        <v>3.7798319999999999E-3</v>
      </c>
      <c r="H313" s="13">
        <v>3.8E-3</v>
      </c>
      <c r="J313" s="15"/>
      <c r="K313" s="11"/>
      <c r="L313" s="11"/>
      <c r="M313" s="11"/>
      <c r="N313" s="11"/>
    </row>
    <row r="314" spans="1:14" ht="13.2">
      <c r="A314" s="11" t="s">
        <v>264</v>
      </c>
      <c r="B314">
        <v>7.95</v>
      </c>
      <c r="C314" s="11">
        <f t="shared" si="11"/>
        <v>6.3291139240506666E-3</v>
      </c>
      <c r="D314" s="13">
        <f t="shared" si="12"/>
        <v>6.3291139240506666E-3</v>
      </c>
      <c r="E314" s="11" t="s">
        <v>264</v>
      </c>
      <c r="F314" s="12">
        <v>18122.5</v>
      </c>
      <c r="G314" s="11">
        <v>-5.4047199999999996E-4</v>
      </c>
      <c r="H314" s="13">
        <v>-5.0000000000000001E-4</v>
      </c>
      <c r="J314" s="15"/>
      <c r="K314" s="11"/>
      <c r="L314" s="11"/>
      <c r="M314" s="11"/>
      <c r="N314" s="11"/>
    </row>
    <row r="315" spans="1:14" ht="13.2">
      <c r="A315" s="11" t="s">
        <v>265</v>
      </c>
      <c r="B315">
        <v>7.9</v>
      </c>
      <c r="C315" s="11">
        <f t="shared" si="11"/>
        <v>6.3694267515923553E-3</v>
      </c>
      <c r="D315" s="13">
        <f t="shared" si="12"/>
        <v>6.3694267515923553E-3</v>
      </c>
      <c r="E315" s="11" t="s">
        <v>265</v>
      </c>
      <c r="F315" s="12">
        <v>18132.3</v>
      </c>
      <c r="G315" s="11">
        <v>6.5335890000000002E-3</v>
      </c>
      <c r="H315" s="13">
        <v>6.4999999999999997E-3</v>
      </c>
      <c r="J315" s="15"/>
      <c r="K315" s="11"/>
      <c r="L315" s="11"/>
      <c r="M315" s="11"/>
      <c r="N315" s="11"/>
    </row>
    <row r="316" spans="1:14" ht="13.2">
      <c r="A316" s="11" t="s">
        <v>266</v>
      </c>
      <c r="B316">
        <v>7.85</v>
      </c>
      <c r="C316" s="11">
        <f t="shared" si="11"/>
        <v>2.614379084967311E-2</v>
      </c>
      <c r="D316" s="13">
        <f t="shared" si="12"/>
        <v>2.614379084967311E-2</v>
      </c>
      <c r="E316" s="11" t="s">
        <v>266</v>
      </c>
      <c r="F316" s="12">
        <v>18014.599999999999</v>
      </c>
      <c r="G316" s="11">
        <v>1.1669699E-2</v>
      </c>
      <c r="H316" s="13">
        <v>1.17E-2</v>
      </c>
      <c r="J316" s="15"/>
      <c r="K316" s="11"/>
      <c r="L316" s="11"/>
      <c r="M316" s="11"/>
      <c r="N316" s="11"/>
    </row>
    <row r="317" spans="1:14" ht="13.2">
      <c r="A317" s="11" t="s">
        <v>267</v>
      </c>
      <c r="B317">
        <v>7.65</v>
      </c>
      <c r="C317" s="11">
        <f t="shared" si="11"/>
        <v>-4.3749999999999956E-2</v>
      </c>
      <c r="D317" s="13">
        <f t="shared" si="12"/>
        <v>-4.3749999999999956E-2</v>
      </c>
      <c r="E317" s="11" t="s">
        <v>267</v>
      </c>
      <c r="F317" s="12">
        <v>17806.8</v>
      </c>
      <c r="G317" s="11">
        <v>-1.7683225E-2</v>
      </c>
      <c r="H317" s="13">
        <v>-1.77E-2</v>
      </c>
      <c r="J317" s="15"/>
      <c r="K317" s="11"/>
      <c r="L317" s="11"/>
      <c r="M317" s="11"/>
      <c r="N317" s="11"/>
    </row>
    <row r="318" spans="1:14" ht="13.2">
      <c r="A318" s="11" t="s">
        <v>268</v>
      </c>
      <c r="B318">
        <v>8</v>
      </c>
      <c r="C318" s="11">
        <f t="shared" si="11"/>
        <v>0</v>
      </c>
      <c r="D318" s="13">
        <f t="shared" si="12"/>
        <v>0</v>
      </c>
      <c r="E318" s="11" t="s">
        <v>268</v>
      </c>
      <c r="F318" s="12">
        <v>18127.349999999999</v>
      </c>
      <c r="G318" s="11">
        <v>-3.942503E-3</v>
      </c>
      <c r="H318" s="13">
        <v>-3.8999999999999998E-3</v>
      </c>
      <c r="J318" s="15"/>
      <c r="K318" s="11"/>
      <c r="L318" s="11"/>
      <c r="M318" s="11"/>
      <c r="N318" s="11"/>
    </row>
    <row r="319" spans="1:14" ht="13.2">
      <c r="A319" s="11" t="s">
        <v>269</v>
      </c>
      <c r="B319">
        <v>8</v>
      </c>
      <c r="C319" s="11">
        <f t="shared" si="11"/>
        <v>-3.0303030303030276E-2</v>
      </c>
      <c r="D319" s="13">
        <f t="shared" si="12"/>
        <v>-3.0303030303030276E-2</v>
      </c>
      <c r="E319" s="11" t="s">
        <v>269</v>
      </c>
      <c r="F319" s="12">
        <v>18199.099999999999</v>
      </c>
      <c r="G319" s="11">
        <v>-1.0127656000000001E-2</v>
      </c>
      <c r="H319" s="13">
        <v>-1.01E-2</v>
      </c>
      <c r="J319" s="15"/>
      <c r="K319" s="11"/>
      <c r="L319" s="11"/>
      <c r="M319" s="11"/>
      <c r="N319" s="11"/>
    </row>
    <row r="320" spans="1:14" ht="13.2">
      <c r="A320" s="11" t="s">
        <v>270</v>
      </c>
      <c r="B320">
        <v>8.25</v>
      </c>
      <c r="C320" s="11">
        <f t="shared" si="11"/>
        <v>-1.19760479041916E-2</v>
      </c>
      <c r="D320" s="13">
        <f t="shared" si="12"/>
        <v>-1.19760479041916E-2</v>
      </c>
      <c r="E320" s="11" t="s">
        <v>270</v>
      </c>
      <c r="F320" s="12">
        <v>18385.3</v>
      </c>
      <c r="G320" s="11">
        <v>-1.9082050000000001E-3</v>
      </c>
      <c r="H320" s="13">
        <v>-1.9E-3</v>
      </c>
      <c r="J320" s="15"/>
      <c r="K320" s="11"/>
      <c r="L320" s="11"/>
      <c r="M320" s="11"/>
      <c r="N320" s="11"/>
    </row>
    <row r="321" spans="1:14" ht="13.2">
      <c r="A321" s="11" t="s">
        <v>271</v>
      </c>
      <c r="B321">
        <v>8.35</v>
      </c>
      <c r="C321" s="11">
        <f t="shared" si="11"/>
        <v>6.0240963855420215E-3</v>
      </c>
      <c r="D321" s="13">
        <f t="shared" si="12"/>
        <v>6.0240963855420215E-3</v>
      </c>
      <c r="E321" s="11" t="s">
        <v>271</v>
      </c>
      <c r="F321" s="12">
        <v>18420.45</v>
      </c>
      <c r="G321" s="11">
        <v>8.2899989999999993E-3</v>
      </c>
      <c r="H321" s="13">
        <v>8.3000000000000001E-3</v>
      </c>
      <c r="J321" s="15"/>
      <c r="K321" s="11"/>
      <c r="L321" s="11"/>
      <c r="M321" s="11"/>
      <c r="N321" s="11"/>
    </row>
    <row r="322" spans="1:14" ht="13.2">
      <c r="A322" s="11" t="s">
        <v>272</v>
      </c>
      <c r="B322">
        <v>8.3000000000000007</v>
      </c>
      <c r="C322" s="11">
        <f t="shared" si="11"/>
        <v>-1.1904761904761862E-2</v>
      </c>
      <c r="D322" s="13">
        <f t="shared" si="12"/>
        <v>-1.1904761904761862E-2</v>
      </c>
      <c r="E322" s="11" t="s">
        <v>272</v>
      </c>
      <c r="F322" s="12">
        <v>18269</v>
      </c>
      <c r="G322" s="11">
        <v>-7.9229320000000006E-3</v>
      </c>
      <c r="H322" s="13">
        <v>-7.9000000000000008E-3</v>
      </c>
      <c r="J322" s="15"/>
      <c r="K322" s="11"/>
      <c r="L322" s="11"/>
      <c r="M322" s="11"/>
      <c r="N322" s="11"/>
    </row>
    <row r="323" spans="1:14" ht="13.2">
      <c r="A323" s="11" t="s">
        <v>273</v>
      </c>
      <c r="B323">
        <v>8.4</v>
      </c>
      <c r="C323" s="11">
        <f t="shared" si="11"/>
        <v>-2.8901734104046284E-2</v>
      </c>
      <c r="D323" s="13">
        <f t="shared" si="12"/>
        <v>-2.8901734104046284E-2</v>
      </c>
      <c r="E323" s="11" t="s">
        <v>273</v>
      </c>
      <c r="F323" s="12">
        <v>18414.900000000001</v>
      </c>
      <c r="G323" s="11">
        <v>-1.3150914E-2</v>
      </c>
      <c r="H323" s="13">
        <v>-1.32E-2</v>
      </c>
      <c r="J323" s="15"/>
      <c r="K323" s="11"/>
      <c r="L323" s="11"/>
      <c r="M323" s="11"/>
      <c r="N323" s="11"/>
    </row>
    <row r="324" spans="1:14" ht="13.2">
      <c r="A324" s="11" t="s">
        <v>274</v>
      </c>
      <c r="B324">
        <v>8.65</v>
      </c>
      <c r="C324" s="11">
        <f t="shared" si="11"/>
        <v>9.4936708860759556E-2</v>
      </c>
      <c r="D324" s="13">
        <f t="shared" si="12"/>
        <v>9.4936708860759556E-2</v>
      </c>
      <c r="E324" s="11" t="s">
        <v>274</v>
      </c>
      <c r="F324" s="12">
        <v>18660.3</v>
      </c>
      <c r="G324" s="11">
        <v>2.8106189999999999E-3</v>
      </c>
      <c r="H324" s="13">
        <v>2.8E-3</v>
      </c>
      <c r="J324" s="15"/>
      <c r="K324" s="11"/>
      <c r="L324" s="11"/>
      <c r="M324" s="11"/>
      <c r="N324" s="11"/>
    </row>
    <row r="325" spans="1:14" ht="13.2">
      <c r="A325" s="11" t="s">
        <v>275</v>
      </c>
      <c r="B325">
        <v>7.9</v>
      </c>
      <c r="C325" s="11">
        <f t="shared" ref="C325:C388" si="13">B325/B326-1</f>
        <v>-6.2893081761006275E-3</v>
      </c>
      <c r="D325" s="13">
        <f t="shared" ref="D325:D388" si="14">C325</f>
        <v>-6.2893081761006275E-3</v>
      </c>
      <c r="E325" s="11" t="s">
        <v>275</v>
      </c>
      <c r="F325" s="12">
        <v>18608</v>
      </c>
      <c r="G325" s="11">
        <v>5.9928150000000003E-3</v>
      </c>
      <c r="H325" s="13">
        <v>6.0000000000000001E-3</v>
      </c>
      <c r="J325" s="15"/>
      <c r="K325" s="11"/>
      <c r="L325" s="11"/>
      <c r="M325" s="11"/>
      <c r="N325" s="11"/>
    </row>
    <row r="326" spans="1:14" ht="13.2">
      <c r="A326" s="40">
        <v>44907</v>
      </c>
      <c r="B326">
        <v>7.95</v>
      </c>
      <c r="C326" s="11">
        <f t="shared" si="13"/>
        <v>0</v>
      </c>
      <c r="D326" s="13">
        <f t="shared" si="14"/>
        <v>0</v>
      </c>
      <c r="E326" s="40">
        <v>44907</v>
      </c>
      <c r="F326" s="12">
        <v>18497.150000000001</v>
      </c>
      <c r="G326" s="31">
        <v>2.97352E-5</v>
      </c>
      <c r="H326" s="13">
        <v>0</v>
      </c>
      <c r="J326" s="15"/>
      <c r="K326" s="11"/>
      <c r="L326" s="11"/>
      <c r="M326" s="11"/>
      <c r="N326" s="11"/>
    </row>
    <row r="327" spans="1:14" ht="13.2">
      <c r="A327" s="27">
        <v>44816</v>
      </c>
      <c r="B327">
        <v>7.95</v>
      </c>
      <c r="C327" s="11">
        <f t="shared" si="13"/>
        <v>-6.2499999999999778E-3</v>
      </c>
      <c r="D327" s="13">
        <f t="shared" si="14"/>
        <v>-6.2499999999999778E-3</v>
      </c>
      <c r="E327" s="27">
        <v>44816</v>
      </c>
      <c r="F327" s="12">
        <v>18496.599999999999</v>
      </c>
      <c r="G327" s="11">
        <v>-6.0587820000000004E-3</v>
      </c>
      <c r="H327" s="13">
        <v>-6.1000000000000004E-3</v>
      </c>
      <c r="J327" s="15"/>
      <c r="K327" s="11"/>
      <c r="L327" s="11"/>
      <c r="M327" s="11"/>
      <c r="N327" s="11"/>
    </row>
    <row r="328" spans="1:14" ht="13.2">
      <c r="A328" s="27">
        <v>44785</v>
      </c>
      <c r="B328">
        <v>8</v>
      </c>
      <c r="C328" s="11">
        <f t="shared" si="13"/>
        <v>0</v>
      </c>
      <c r="D328" s="13">
        <f t="shared" si="14"/>
        <v>0</v>
      </c>
      <c r="E328" s="27">
        <v>44785</v>
      </c>
      <c r="F328" s="12">
        <v>18609.349999999999</v>
      </c>
      <c r="G328" s="11">
        <v>2.6319329999999999E-3</v>
      </c>
      <c r="H328" s="13">
        <v>2.5999999999999999E-3</v>
      </c>
      <c r="J328" s="15"/>
      <c r="K328" s="11"/>
      <c r="L328" s="11"/>
      <c r="M328" s="11"/>
      <c r="N328" s="11"/>
    </row>
    <row r="329" spans="1:14" ht="13.2">
      <c r="A329" s="27">
        <v>44754</v>
      </c>
      <c r="B329">
        <v>8</v>
      </c>
      <c r="C329" s="11">
        <f t="shared" si="13"/>
        <v>-6.2111801242237252E-3</v>
      </c>
      <c r="D329" s="13">
        <f t="shared" si="14"/>
        <v>-6.2111801242237252E-3</v>
      </c>
      <c r="E329" s="27">
        <v>44754</v>
      </c>
      <c r="F329" s="12">
        <v>18560.5</v>
      </c>
      <c r="G329" s="11">
        <v>-4.411903E-3</v>
      </c>
      <c r="H329" s="13">
        <v>-4.4000000000000003E-3</v>
      </c>
      <c r="J329" s="15"/>
      <c r="K329" s="11"/>
      <c r="L329" s="11"/>
      <c r="M329" s="11"/>
      <c r="N329" s="11"/>
    </row>
    <row r="330" spans="1:14" ht="13.2">
      <c r="A330" s="27">
        <v>44724</v>
      </c>
      <c r="B330">
        <v>8.0500000000000007</v>
      </c>
      <c r="C330" s="11">
        <f t="shared" si="13"/>
        <v>-1.2269938650306678E-2</v>
      </c>
      <c r="D330" s="13">
        <f t="shared" si="14"/>
        <v>-1.2269938650306678E-2</v>
      </c>
      <c r="E330" s="27">
        <v>44724</v>
      </c>
      <c r="F330" s="12">
        <v>18642.75</v>
      </c>
      <c r="G330" s="11">
        <v>-3.117472E-3</v>
      </c>
      <c r="H330" s="13">
        <v>-3.0999999999999999E-3</v>
      </c>
      <c r="J330" s="15"/>
      <c r="K330" s="11"/>
      <c r="L330" s="11"/>
      <c r="M330" s="11"/>
      <c r="N330" s="11"/>
    </row>
    <row r="331" spans="1:14" ht="13.2">
      <c r="A331" s="27">
        <v>44693</v>
      </c>
      <c r="B331">
        <v>8.15</v>
      </c>
      <c r="C331" s="11">
        <f t="shared" si="13"/>
        <v>-1.8072289156626509E-2</v>
      </c>
      <c r="D331" s="13">
        <f t="shared" si="14"/>
        <v>-1.8072289156626509E-2</v>
      </c>
      <c r="E331" s="27">
        <v>44693</v>
      </c>
      <c r="F331" s="12">
        <v>18701.05</v>
      </c>
      <c r="G331" s="11">
        <v>2.6476100000000002E-4</v>
      </c>
      <c r="H331" s="13">
        <v>2.9999999999999997E-4</v>
      </c>
      <c r="J331" s="15"/>
      <c r="K331" s="11"/>
      <c r="L331" s="11"/>
      <c r="M331" s="11"/>
      <c r="N331" s="11"/>
    </row>
    <row r="332" spans="1:14" ht="13.2">
      <c r="A332" s="27">
        <v>44604</v>
      </c>
      <c r="B332">
        <v>8.3000000000000007</v>
      </c>
      <c r="C332" s="11">
        <f t="shared" si="13"/>
        <v>1.8404907975460238E-2</v>
      </c>
      <c r="D332" s="13">
        <f t="shared" si="14"/>
        <v>1.8404907975460238E-2</v>
      </c>
      <c r="E332" s="27">
        <v>44604</v>
      </c>
      <c r="F332" s="12">
        <v>18696.099999999999</v>
      </c>
      <c r="G332" s="11">
        <v>-6.1873750000000002E-3</v>
      </c>
      <c r="H332" s="13">
        <v>-6.1999999999999998E-3</v>
      </c>
      <c r="J332" s="15"/>
      <c r="K332" s="11"/>
      <c r="L332" s="11"/>
      <c r="M332" s="11"/>
      <c r="N332" s="11"/>
    </row>
    <row r="333" spans="1:14" ht="13.2">
      <c r="A333" s="27">
        <v>44573</v>
      </c>
      <c r="B333">
        <v>8.15</v>
      </c>
      <c r="C333" s="11">
        <f t="shared" si="13"/>
        <v>-1.2121212121212088E-2</v>
      </c>
      <c r="D333" s="13">
        <f t="shared" si="14"/>
        <v>-1.2121212121212088E-2</v>
      </c>
      <c r="E333" s="27">
        <v>44573</v>
      </c>
      <c r="F333" s="12">
        <v>18812.5</v>
      </c>
      <c r="G333" s="11">
        <v>2.8867139999999999E-3</v>
      </c>
      <c r="H333" s="13">
        <v>2.8999999999999998E-3</v>
      </c>
      <c r="J333" s="15"/>
      <c r="K333" s="11"/>
      <c r="L333" s="11"/>
      <c r="M333" s="11"/>
      <c r="N333" s="11"/>
    </row>
    <row r="334" spans="1:14" ht="13.2">
      <c r="A334" s="11" t="s">
        <v>276</v>
      </c>
      <c r="B334">
        <v>8.25</v>
      </c>
      <c r="C334" s="11">
        <f t="shared" si="13"/>
        <v>2.4844720496894235E-2</v>
      </c>
      <c r="D334" s="13">
        <f t="shared" si="14"/>
        <v>2.4844720496894235E-2</v>
      </c>
      <c r="E334" s="11" t="s">
        <v>276</v>
      </c>
      <c r="F334" s="12">
        <v>18758.349999999999</v>
      </c>
      <c r="G334" s="11">
        <v>7.5356980000000004E-3</v>
      </c>
      <c r="H334" s="13">
        <v>7.4999999999999997E-3</v>
      </c>
      <c r="J334" s="15"/>
      <c r="K334" s="11"/>
      <c r="L334" s="11"/>
      <c r="M334" s="11"/>
      <c r="N334" s="11"/>
    </row>
    <row r="335" spans="1:14" ht="13.2">
      <c r="A335" s="11" t="s">
        <v>277</v>
      </c>
      <c r="B335">
        <v>8.0500000000000007</v>
      </c>
      <c r="C335" s="11">
        <f t="shared" si="13"/>
        <v>0</v>
      </c>
      <c r="D335" s="13">
        <f t="shared" si="14"/>
        <v>0</v>
      </c>
      <c r="E335" s="11" t="s">
        <v>277</v>
      </c>
      <c r="F335" s="12">
        <v>18618.05</v>
      </c>
      <c r="G335" s="11">
        <v>2.9790839999999999E-3</v>
      </c>
      <c r="H335" s="13">
        <v>3.0000000000000001E-3</v>
      </c>
      <c r="J335" s="15"/>
      <c r="K335" s="11"/>
      <c r="L335" s="11"/>
      <c r="M335" s="11"/>
      <c r="N335" s="11"/>
    </row>
    <row r="336" spans="1:14" ht="13.2">
      <c r="A336" s="11" t="s">
        <v>278</v>
      </c>
      <c r="B336">
        <v>8.0500000000000007</v>
      </c>
      <c r="C336" s="11">
        <f t="shared" si="13"/>
        <v>0</v>
      </c>
      <c r="D336" s="13">
        <f t="shared" si="14"/>
        <v>0</v>
      </c>
      <c r="E336" s="11" t="s">
        <v>278</v>
      </c>
      <c r="F336" s="12">
        <v>18562.75</v>
      </c>
      <c r="G336" s="11">
        <v>2.7008409999999998E-3</v>
      </c>
      <c r="H336" s="13">
        <v>2.7000000000000001E-3</v>
      </c>
      <c r="J336" s="15"/>
      <c r="K336" s="11"/>
      <c r="L336" s="11"/>
      <c r="M336" s="11"/>
      <c r="N336" s="11"/>
    </row>
    <row r="337" spans="1:14" ht="13.2">
      <c r="A337" s="11" t="s">
        <v>279</v>
      </c>
      <c r="B337">
        <v>8.0500000000000007</v>
      </c>
      <c r="C337" s="11">
        <f t="shared" si="13"/>
        <v>0</v>
      </c>
      <c r="D337" s="13">
        <f t="shared" si="14"/>
        <v>0</v>
      </c>
      <c r="E337" s="11" t="s">
        <v>279</v>
      </c>
      <c r="F337" s="12">
        <v>18512.75</v>
      </c>
      <c r="G337" s="11">
        <v>1.549981E-3</v>
      </c>
      <c r="H337" s="13">
        <v>1.6000000000000001E-3</v>
      </c>
      <c r="J337" s="15"/>
      <c r="K337" s="11"/>
      <c r="L337" s="11"/>
      <c r="M337" s="11"/>
      <c r="N337" s="11"/>
    </row>
    <row r="338" spans="1:14" ht="13.2">
      <c r="A338" s="11" t="s">
        <v>280</v>
      </c>
      <c r="B338">
        <v>8.0500000000000007</v>
      </c>
      <c r="C338" s="11">
        <f t="shared" si="13"/>
        <v>-2.4242424242424176E-2</v>
      </c>
      <c r="D338" s="13">
        <f t="shared" si="14"/>
        <v>-2.4242424242424176E-2</v>
      </c>
      <c r="E338" s="11" t="s">
        <v>280</v>
      </c>
      <c r="F338" s="12">
        <v>18484.099999999999</v>
      </c>
      <c r="G338" s="11">
        <v>1.1870970999999999E-2</v>
      </c>
      <c r="H338" s="13">
        <v>1.1900000000000001E-2</v>
      </c>
      <c r="J338" s="15"/>
      <c r="K338" s="11"/>
      <c r="L338" s="11"/>
      <c r="M338" s="11"/>
      <c r="N338" s="11"/>
    </row>
    <row r="339" spans="1:14" ht="13.2">
      <c r="A339" s="11" t="s">
        <v>281</v>
      </c>
      <c r="B339">
        <v>8.25</v>
      </c>
      <c r="C339" s="11">
        <f t="shared" si="13"/>
        <v>-1.19760479041916E-2</v>
      </c>
      <c r="D339" s="13">
        <f t="shared" si="14"/>
        <v>-1.19760479041916E-2</v>
      </c>
      <c r="E339" s="11" t="s">
        <v>281</v>
      </c>
      <c r="F339" s="12">
        <v>18267.25</v>
      </c>
      <c r="G339" s="11">
        <v>1.2634149999999999E-3</v>
      </c>
      <c r="H339" s="13">
        <v>1.2999999999999999E-3</v>
      </c>
      <c r="J339" s="15"/>
      <c r="K339" s="11"/>
      <c r="L339" s="11"/>
      <c r="M339" s="11"/>
      <c r="N339" s="11"/>
    </row>
    <row r="340" spans="1:14" ht="13.2">
      <c r="A340" s="11" t="s">
        <v>282</v>
      </c>
      <c r="B340">
        <v>8.35</v>
      </c>
      <c r="C340" s="11">
        <f t="shared" si="13"/>
        <v>-5.9523809523810423E-3</v>
      </c>
      <c r="D340" s="13">
        <f t="shared" si="14"/>
        <v>-5.9523809523810423E-3</v>
      </c>
      <c r="E340" s="11" t="s">
        <v>282</v>
      </c>
      <c r="F340" s="12">
        <v>18244.2</v>
      </c>
      <c r="G340" s="11">
        <v>4.6393299999999997E-3</v>
      </c>
      <c r="H340" s="13">
        <v>4.5999999999999999E-3</v>
      </c>
      <c r="J340" s="15"/>
      <c r="K340" s="11"/>
      <c r="L340" s="11"/>
      <c r="M340" s="11"/>
      <c r="N340" s="11"/>
    </row>
    <row r="341" spans="1:14" ht="13.2">
      <c r="A341" s="11" t="s">
        <v>283</v>
      </c>
      <c r="B341">
        <v>8.4</v>
      </c>
      <c r="C341" s="11">
        <f t="shared" si="13"/>
        <v>5.9880239520959666E-3</v>
      </c>
      <c r="D341" s="13">
        <f t="shared" si="14"/>
        <v>5.9880239520959666E-3</v>
      </c>
      <c r="E341" s="11" t="s">
        <v>283</v>
      </c>
      <c r="F341" s="12">
        <v>18159.95</v>
      </c>
      <c r="G341" s="11">
        <v>-8.0676659999999994E-3</v>
      </c>
      <c r="H341" s="13">
        <v>-8.0999999999999996E-3</v>
      </c>
      <c r="J341" s="15"/>
      <c r="K341" s="11"/>
      <c r="L341" s="11"/>
      <c r="M341" s="11"/>
      <c r="N341" s="11"/>
    </row>
    <row r="342" spans="1:14" ht="13.2">
      <c r="A342" s="11" t="s">
        <v>284</v>
      </c>
      <c r="B342">
        <v>8.35</v>
      </c>
      <c r="C342" s="11">
        <f t="shared" si="13"/>
        <v>0</v>
      </c>
      <c r="D342" s="13">
        <f t="shared" si="14"/>
        <v>0</v>
      </c>
      <c r="E342" s="11" t="s">
        <v>284</v>
      </c>
      <c r="F342" s="12">
        <v>18307.650000000001</v>
      </c>
      <c r="G342" s="11">
        <v>-1.9761340000000001E-3</v>
      </c>
      <c r="H342" s="13">
        <v>-2E-3</v>
      </c>
      <c r="J342" s="15"/>
      <c r="K342" s="11"/>
      <c r="L342" s="11"/>
      <c r="M342" s="11"/>
      <c r="N342" s="11"/>
    </row>
    <row r="343" spans="1:14" ht="13.2">
      <c r="A343" s="11" t="s">
        <v>285</v>
      </c>
      <c r="B343">
        <v>8.35</v>
      </c>
      <c r="C343" s="11">
        <f t="shared" si="13"/>
        <v>-5.9523809523810423E-3</v>
      </c>
      <c r="D343" s="13">
        <f t="shared" si="14"/>
        <v>-5.9523809523810423E-3</v>
      </c>
      <c r="E343" s="11" t="s">
        <v>285</v>
      </c>
      <c r="F343" s="12">
        <v>18343.900000000001</v>
      </c>
      <c r="G343" s="11">
        <v>-3.571496E-3</v>
      </c>
      <c r="H343" s="13">
        <v>-3.5999999999999999E-3</v>
      </c>
      <c r="J343" s="15"/>
      <c r="K343" s="11"/>
      <c r="L343" s="11"/>
      <c r="M343" s="11"/>
      <c r="N343" s="11"/>
    </row>
    <row r="344" spans="1:14" ht="13.2">
      <c r="A344" s="11" t="s">
        <v>286</v>
      </c>
      <c r="B344">
        <v>8.4</v>
      </c>
      <c r="C344" s="11">
        <f t="shared" si="13"/>
        <v>-5.9171597633135287E-3</v>
      </c>
      <c r="D344" s="13">
        <f t="shared" si="14"/>
        <v>-5.9171597633135287E-3</v>
      </c>
      <c r="E344" s="11" t="s">
        <v>286</v>
      </c>
      <c r="F344" s="12">
        <v>18409.650000000001</v>
      </c>
      <c r="G344" s="11">
        <v>3.3961100000000003E-4</v>
      </c>
      <c r="H344" s="13">
        <v>2.9999999999999997E-4</v>
      </c>
      <c r="J344" s="15"/>
      <c r="K344" s="11"/>
      <c r="L344" s="11"/>
      <c r="M344" s="11"/>
      <c r="N344" s="11"/>
    </row>
    <row r="345" spans="1:14" ht="13.2">
      <c r="A345" s="11" t="s">
        <v>287</v>
      </c>
      <c r="B345">
        <v>8.4499999999999993</v>
      </c>
      <c r="C345" s="11">
        <f t="shared" si="13"/>
        <v>-5.8823529411765607E-3</v>
      </c>
      <c r="D345" s="13">
        <f t="shared" si="14"/>
        <v>-5.8823529411765607E-3</v>
      </c>
      <c r="E345" s="11" t="s">
        <v>287</v>
      </c>
      <c r="F345" s="12">
        <v>18403.400000000001</v>
      </c>
      <c r="G345" s="11">
        <v>4.050924E-3</v>
      </c>
      <c r="H345" s="13">
        <v>4.1000000000000003E-3</v>
      </c>
      <c r="J345" s="15"/>
      <c r="K345" s="11"/>
      <c r="L345" s="11"/>
      <c r="M345" s="11"/>
      <c r="N345" s="11"/>
    </row>
    <row r="346" spans="1:14" ht="13.2">
      <c r="A346" s="11" t="s">
        <v>288</v>
      </c>
      <c r="B346">
        <v>8.5</v>
      </c>
      <c r="C346" s="11">
        <f t="shared" si="13"/>
        <v>0</v>
      </c>
      <c r="D346" s="13">
        <f t="shared" si="14"/>
        <v>0</v>
      </c>
      <c r="E346" s="11" t="s">
        <v>288</v>
      </c>
      <c r="F346" s="12">
        <v>18329.150000000001</v>
      </c>
      <c r="G346" s="11">
        <v>-1.1199090000000001E-3</v>
      </c>
      <c r="H346" s="13">
        <v>-1.1000000000000001E-3</v>
      </c>
      <c r="J346" s="15"/>
      <c r="K346" s="11"/>
      <c r="L346" s="11"/>
      <c r="M346" s="11"/>
      <c r="N346" s="11"/>
    </row>
    <row r="347" spans="1:14" ht="13.2">
      <c r="A347" s="40">
        <v>44876</v>
      </c>
      <c r="B347">
        <v>8.5</v>
      </c>
      <c r="C347" s="11">
        <f t="shared" si="13"/>
        <v>-1.7341040462427793E-2</v>
      </c>
      <c r="D347" s="13">
        <f t="shared" si="14"/>
        <v>-1.7341040462427793E-2</v>
      </c>
      <c r="E347" s="40">
        <v>44876</v>
      </c>
      <c r="F347" s="12">
        <v>18349.7</v>
      </c>
      <c r="G347" s="11">
        <v>1.7833172000000001E-2</v>
      </c>
      <c r="H347" s="13">
        <v>1.78E-2</v>
      </c>
      <c r="J347" s="15"/>
      <c r="K347" s="11"/>
      <c r="L347" s="11"/>
      <c r="M347" s="11"/>
      <c r="N347" s="11"/>
    </row>
    <row r="348" spans="1:14" ht="13.2">
      <c r="A348" s="40">
        <v>44845</v>
      </c>
      <c r="B348">
        <v>8.65</v>
      </c>
      <c r="C348" s="11">
        <f t="shared" si="13"/>
        <v>1.7647058823529349E-2</v>
      </c>
      <c r="D348" s="13">
        <f t="shared" si="14"/>
        <v>1.7647058823529349E-2</v>
      </c>
      <c r="E348" s="40">
        <v>44845</v>
      </c>
      <c r="F348" s="12">
        <v>18028.2</v>
      </c>
      <c r="G348" s="11">
        <v>-7.0936829999999999E-3</v>
      </c>
      <c r="H348" s="13">
        <v>-7.1000000000000004E-3</v>
      </c>
      <c r="J348" s="15"/>
      <c r="K348" s="11"/>
      <c r="L348" s="11"/>
      <c r="M348" s="11"/>
      <c r="N348" s="11"/>
    </row>
    <row r="349" spans="1:14" ht="13.2">
      <c r="A349" s="27">
        <v>44815</v>
      </c>
      <c r="B349">
        <v>8.5</v>
      </c>
      <c r="C349" s="11">
        <f t="shared" si="13"/>
        <v>1.7964071856287456E-2</v>
      </c>
      <c r="D349" s="13">
        <f t="shared" si="14"/>
        <v>1.7964071856287456E-2</v>
      </c>
      <c r="E349" s="27">
        <v>44815</v>
      </c>
      <c r="F349" s="12">
        <v>18157</v>
      </c>
      <c r="G349" s="11">
        <v>-2.5160959999999998E-3</v>
      </c>
      <c r="H349" s="13">
        <v>-2.5000000000000001E-3</v>
      </c>
      <c r="J349" s="15"/>
      <c r="K349" s="11"/>
      <c r="L349" s="11"/>
      <c r="M349" s="11"/>
      <c r="N349" s="11"/>
    </row>
    <row r="350" spans="1:14" ht="13.2">
      <c r="A350" s="27">
        <v>44753</v>
      </c>
      <c r="B350">
        <v>8.35</v>
      </c>
      <c r="C350" s="11">
        <f t="shared" si="13"/>
        <v>-5.9523809523810423E-3</v>
      </c>
      <c r="D350" s="13">
        <f t="shared" si="14"/>
        <v>-5.9523809523810423E-3</v>
      </c>
      <c r="E350" s="27">
        <v>44753</v>
      </c>
      <c r="F350" s="12">
        <v>18202.8</v>
      </c>
      <c r="G350" s="11">
        <v>4.7275650000000004E-3</v>
      </c>
      <c r="H350" s="13">
        <v>4.7000000000000002E-3</v>
      </c>
      <c r="J350" s="15"/>
      <c r="K350" s="11"/>
      <c r="L350" s="11"/>
      <c r="M350" s="11"/>
      <c r="N350" s="11"/>
    </row>
    <row r="351" spans="1:14" ht="13.2">
      <c r="A351" s="27">
        <v>44662</v>
      </c>
      <c r="B351">
        <v>8.4</v>
      </c>
      <c r="C351" s="11">
        <f t="shared" si="13"/>
        <v>-1.7543859649122862E-2</v>
      </c>
      <c r="D351" s="13">
        <f t="shared" si="14"/>
        <v>-1.7543859649122862E-2</v>
      </c>
      <c r="E351" s="27">
        <v>44662</v>
      </c>
      <c r="F351" s="12">
        <v>18117.150000000001</v>
      </c>
      <c r="G351" s="11">
        <v>3.5701029999999998E-3</v>
      </c>
      <c r="H351" s="13">
        <v>3.5999999999999999E-3</v>
      </c>
      <c r="J351" s="15"/>
      <c r="K351" s="11"/>
      <c r="L351" s="11"/>
      <c r="M351" s="11"/>
      <c r="N351" s="11"/>
    </row>
    <row r="352" spans="1:14" ht="13.2">
      <c r="A352" s="27">
        <v>44631</v>
      </c>
      <c r="B352">
        <v>8.5500000000000007</v>
      </c>
      <c r="C352" s="11">
        <f t="shared" si="13"/>
        <v>0</v>
      </c>
      <c r="D352" s="13">
        <f t="shared" si="14"/>
        <v>0</v>
      </c>
      <c r="E352" s="27">
        <v>44631</v>
      </c>
      <c r="F352" s="12">
        <v>18052.7</v>
      </c>
      <c r="G352" s="11">
        <v>-1.667326E-3</v>
      </c>
      <c r="H352" s="13">
        <v>-1.6999999999999999E-3</v>
      </c>
      <c r="J352" s="15"/>
      <c r="K352" s="11"/>
      <c r="L352" s="11"/>
      <c r="M352" s="11"/>
      <c r="N352" s="11"/>
    </row>
    <row r="353" spans="1:14" ht="13.2">
      <c r="A353" s="27">
        <v>44603</v>
      </c>
      <c r="B353">
        <v>8.5500000000000007</v>
      </c>
      <c r="C353" s="11">
        <f t="shared" si="13"/>
        <v>-1.1560693641618491E-2</v>
      </c>
      <c r="D353" s="13">
        <f t="shared" si="14"/>
        <v>-1.1560693641618491E-2</v>
      </c>
      <c r="E353" s="27">
        <v>44603</v>
      </c>
      <c r="F353" s="12">
        <v>18082.849999999999</v>
      </c>
      <c r="G353" s="11">
        <v>-3.4471549999999999E-3</v>
      </c>
      <c r="H353" s="13">
        <v>-3.3999999999999998E-3</v>
      </c>
      <c r="J353" s="15"/>
      <c r="K353" s="11"/>
      <c r="L353" s="11"/>
      <c r="M353" s="11"/>
      <c r="N353" s="11"/>
    </row>
    <row r="354" spans="1:14" ht="13.2">
      <c r="A354" s="27">
        <v>44572</v>
      </c>
      <c r="B354">
        <v>8.65</v>
      </c>
      <c r="C354" s="11">
        <f t="shared" si="13"/>
        <v>1.1695906432748426E-2</v>
      </c>
      <c r="D354" s="13">
        <f t="shared" si="14"/>
        <v>1.1695906432748426E-2</v>
      </c>
      <c r="E354" s="27">
        <v>44572</v>
      </c>
      <c r="F354" s="12">
        <v>18145.400000000001</v>
      </c>
      <c r="G354" s="11">
        <v>7.3949879999999999E-3</v>
      </c>
      <c r="H354" s="13">
        <v>7.4000000000000003E-3</v>
      </c>
      <c r="J354" s="15"/>
      <c r="K354" s="11"/>
      <c r="L354" s="11"/>
      <c r="M354" s="11"/>
      <c r="N354" s="11"/>
    </row>
    <row r="355" spans="1:14" ht="13.2">
      <c r="A355" s="11" t="s">
        <v>289</v>
      </c>
      <c r="B355">
        <v>8.5500000000000007</v>
      </c>
      <c r="C355" s="11">
        <f t="shared" si="13"/>
        <v>0</v>
      </c>
      <c r="D355" s="13">
        <f t="shared" si="14"/>
        <v>0</v>
      </c>
      <c r="E355" s="11" t="s">
        <v>289</v>
      </c>
      <c r="F355" s="12">
        <v>18012.2</v>
      </c>
      <c r="G355" s="11">
        <v>1.2672319E-2</v>
      </c>
      <c r="H355" s="13">
        <v>1.2699999999999999E-2</v>
      </c>
      <c r="J355" s="15"/>
      <c r="K355" s="11"/>
      <c r="L355" s="11"/>
      <c r="M355" s="11"/>
      <c r="N355" s="11"/>
    </row>
    <row r="356" spans="1:14" ht="13.2">
      <c r="A356" s="11" t="s">
        <v>290</v>
      </c>
      <c r="B356">
        <v>8.5500000000000007</v>
      </c>
      <c r="C356" s="11">
        <f t="shared" si="13"/>
        <v>-5.8139534883719923E-3</v>
      </c>
      <c r="D356" s="13">
        <f t="shared" si="14"/>
        <v>-5.8139534883719923E-3</v>
      </c>
      <c r="E356" s="11" t="s">
        <v>290</v>
      </c>
      <c r="F356" s="12">
        <v>17786.8</v>
      </c>
      <c r="G356" s="11">
        <v>2.8105169999999998E-3</v>
      </c>
      <c r="H356" s="13">
        <v>2.8E-3</v>
      </c>
      <c r="J356" s="15"/>
      <c r="K356" s="11"/>
      <c r="L356" s="11"/>
      <c r="M356" s="11"/>
      <c r="N356" s="11"/>
    </row>
    <row r="357" spans="1:14" ht="13.2">
      <c r="A357" s="11" t="s">
        <v>291</v>
      </c>
      <c r="B357">
        <v>8.6</v>
      </c>
      <c r="C357" s="11">
        <f t="shared" si="13"/>
        <v>0</v>
      </c>
      <c r="D357" s="13">
        <f t="shared" si="14"/>
        <v>0</v>
      </c>
      <c r="E357" s="11" t="s">
        <v>291</v>
      </c>
      <c r="F357" s="12">
        <v>17736.95</v>
      </c>
      <c r="G357" s="11">
        <v>4.56493E-3</v>
      </c>
      <c r="H357" s="13">
        <v>4.5999999999999999E-3</v>
      </c>
      <c r="J357" s="15"/>
      <c r="K357" s="11"/>
      <c r="L357" s="11"/>
      <c r="M357" s="11"/>
      <c r="N357" s="11"/>
    </row>
    <row r="358" spans="1:14" ht="13.2">
      <c r="A358" s="11" t="s">
        <v>292</v>
      </c>
      <c r="B358">
        <v>8.6</v>
      </c>
      <c r="C358" s="11">
        <f t="shared" si="13"/>
        <v>-1.1494252873563204E-2</v>
      </c>
      <c r="D358" s="13">
        <f t="shared" si="14"/>
        <v>-1.1494252873563204E-2</v>
      </c>
      <c r="E358" s="11" t="s">
        <v>292</v>
      </c>
      <c r="F358" s="12">
        <v>17656.349999999999</v>
      </c>
      <c r="G358" s="11">
        <v>-4.1961000000000004E-3</v>
      </c>
      <c r="H358" s="13">
        <v>-4.1999999999999997E-3</v>
      </c>
      <c r="J358" s="15"/>
      <c r="K358" s="11"/>
      <c r="L358" s="11"/>
      <c r="M358" s="11"/>
      <c r="N358" s="11"/>
    </row>
    <row r="359" spans="1:14" ht="13.2">
      <c r="A359" s="11" t="s">
        <v>293</v>
      </c>
      <c r="B359">
        <v>8.6999999999999993</v>
      </c>
      <c r="C359" s="11">
        <f t="shared" si="13"/>
        <v>0</v>
      </c>
      <c r="D359" s="13">
        <f t="shared" si="14"/>
        <v>0</v>
      </c>
      <c r="E359" s="11" t="s">
        <v>293</v>
      </c>
      <c r="F359" s="12">
        <v>17730.75</v>
      </c>
      <c r="G359" s="11">
        <v>8.7874010000000002E-3</v>
      </c>
      <c r="H359" s="13">
        <v>8.8000000000000005E-3</v>
      </c>
      <c r="J359" s="15"/>
      <c r="K359" s="11"/>
      <c r="L359" s="11"/>
      <c r="M359" s="11"/>
      <c r="N359" s="11"/>
    </row>
    <row r="360" spans="1:14" ht="13.2">
      <c r="A360" s="11" t="s">
        <v>294</v>
      </c>
      <c r="B360">
        <v>8.6999999999999993</v>
      </c>
      <c r="C360" s="11">
        <f t="shared" si="13"/>
        <v>1.754385964912264E-2</v>
      </c>
      <c r="D360" s="13">
        <f t="shared" si="14"/>
        <v>1.754385964912264E-2</v>
      </c>
      <c r="E360" s="11" t="s">
        <v>294</v>
      </c>
      <c r="F360" s="12">
        <v>17576.3</v>
      </c>
      <c r="G360" s="11">
        <v>7.0314499999999996E-4</v>
      </c>
      <c r="H360" s="13">
        <v>6.9999999999999999E-4</v>
      </c>
      <c r="J360" s="15"/>
      <c r="K360" s="11"/>
      <c r="L360" s="11"/>
      <c r="M360" s="11"/>
      <c r="N360" s="11"/>
    </row>
    <row r="361" spans="1:14" ht="13.2">
      <c r="A361" s="11" t="s">
        <v>295</v>
      </c>
      <c r="B361">
        <v>8.5500000000000007</v>
      </c>
      <c r="C361" s="11">
        <f t="shared" si="13"/>
        <v>5.8823529411764497E-3</v>
      </c>
      <c r="D361" s="13">
        <f t="shared" si="14"/>
        <v>5.8823529411764497E-3</v>
      </c>
      <c r="E361" s="11" t="s">
        <v>295</v>
      </c>
      <c r="F361" s="12">
        <v>17563.95</v>
      </c>
      <c r="G361" s="11">
        <v>2.9522189999999999E-3</v>
      </c>
      <c r="H361" s="13">
        <v>3.0000000000000001E-3</v>
      </c>
      <c r="J361" s="15"/>
      <c r="K361" s="11"/>
      <c r="L361" s="11"/>
      <c r="M361" s="11"/>
      <c r="N361" s="11"/>
    </row>
    <row r="362" spans="1:14" ht="13.2">
      <c r="A362" s="11" t="s">
        <v>296</v>
      </c>
      <c r="B362">
        <v>8.5</v>
      </c>
      <c r="C362" s="11">
        <f t="shared" si="13"/>
        <v>5.9171597633136397E-3</v>
      </c>
      <c r="D362" s="13">
        <f t="shared" si="14"/>
        <v>5.9171597633136397E-3</v>
      </c>
      <c r="E362" s="11" t="s">
        <v>296</v>
      </c>
      <c r="F362" s="12">
        <v>17512.25</v>
      </c>
      <c r="G362" s="11">
        <v>1.446793E-3</v>
      </c>
      <c r="H362" s="13">
        <v>1.4E-3</v>
      </c>
      <c r="J362" s="15"/>
      <c r="K362" s="11"/>
      <c r="L362" s="11"/>
      <c r="M362" s="11"/>
      <c r="N362" s="11"/>
    </row>
    <row r="363" spans="1:14" ht="13.2">
      <c r="A363" s="11" t="s">
        <v>297</v>
      </c>
      <c r="B363">
        <v>8.4499999999999993</v>
      </c>
      <c r="C363" s="11">
        <f t="shared" si="13"/>
        <v>5.9523809523809312E-3</v>
      </c>
      <c r="D363" s="13">
        <f t="shared" si="14"/>
        <v>5.9523809523809312E-3</v>
      </c>
      <c r="E363" s="11" t="s">
        <v>297</v>
      </c>
      <c r="F363" s="12">
        <v>17486.95</v>
      </c>
      <c r="G363" s="11">
        <v>1.0117377E-2</v>
      </c>
      <c r="H363" s="13">
        <v>1.01E-2</v>
      </c>
      <c r="J363" s="15"/>
      <c r="K363" s="11"/>
      <c r="L363" s="11"/>
      <c r="M363" s="11"/>
      <c r="N363" s="11"/>
    </row>
    <row r="364" spans="1:14" ht="13.2">
      <c r="A364" s="11" t="s">
        <v>298</v>
      </c>
      <c r="B364">
        <v>8.4</v>
      </c>
      <c r="C364" s="11">
        <f t="shared" si="13"/>
        <v>-1.1764705882352899E-2</v>
      </c>
      <c r="D364" s="13">
        <f t="shared" si="14"/>
        <v>-1.1764705882352899E-2</v>
      </c>
      <c r="E364" s="11" t="s">
        <v>298</v>
      </c>
      <c r="F364" s="12">
        <v>17311.8</v>
      </c>
      <c r="G364" s="11">
        <v>7.3374959999999998E-3</v>
      </c>
      <c r="H364" s="13">
        <v>7.3000000000000001E-3</v>
      </c>
      <c r="J364" s="15"/>
      <c r="K364" s="11"/>
      <c r="L364" s="11"/>
      <c r="M364" s="11"/>
      <c r="N364" s="11"/>
    </row>
    <row r="365" spans="1:14" ht="13.2">
      <c r="A365" s="11" t="s">
        <v>299</v>
      </c>
      <c r="B365">
        <v>8.5</v>
      </c>
      <c r="C365" s="11">
        <f t="shared" si="13"/>
        <v>-1.1627906976744096E-2</v>
      </c>
      <c r="D365" s="13">
        <f t="shared" si="14"/>
        <v>-1.1627906976744096E-2</v>
      </c>
      <c r="E365" s="11" t="s">
        <v>299</v>
      </c>
      <c r="F365" s="12">
        <v>17185.7</v>
      </c>
      <c r="G365" s="11">
        <v>1.0070911E-2</v>
      </c>
      <c r="H365" s="13">
        <v>1.01E-2</v>
      </c>
      <c r="J365" s="15"/>
      <c r="K365" s="11"/>
      <c r="L365" s="11"/>
      <c r="M365" s="11"/>
      <c r="N365" s="11"/>
    </row>
    <row r="366" spans="1:14" ht="13.2">
      <c r="A366" s="11" t="s">
        <v>300</v>
      </c>
      <c r="B366">
        <v>8.6</v>
      </c>
      <c r="C366" s="11">
        <f t="shared" si="13"/>
        <v>-5.7803468208093012E-3</v>
      </c>
      <c r="D366" s="13">
        <f t="shared" si="14"/>
        <v>-5.7803468208093012E-3</v>
      </c>
      <c r="E366" s="11" t="s">
        <v>300</v>
      </c>
      <c r="F366" s="12">
        <v>17014.349999999999</v>
      </c>
      <c r="G366" s="11">
        <v>-6.3800840000000003E-3</v>
      </c>
      <c r="H366" s="13">
        <v>-6.4000000000000003E-3</v>
      </c>
      <c r="J366" s="15"/>
      <c r="K366" s="11"/>
      <c r="L366" s="11"/>
      <c r="M366" s="11"/>
      <c r="N366" s="11"/>
    </row>
    <row r="367" spans="1:14" ht="13.2">
      <c r="A367" s="40">
        <v>44905</v>
      </c>
      <c r="B367">
        <v>8.65</v>
      </c>
      <c r="C367" s="11">
        <f t="shared" si="13"/>
        <v>0</v>
      </c>
      <c r="D367" s="13">
        <f t="shared" si="14"/>
        <v>0</v>
      </c>
      <c r="E367" s="40">
        <v>44905</v>
      </c>
      <c r="F367" s="12">
        <v>17123.599999999999</v>
      </c>
      <c r="G367" s="11">
        <v>8.2462149999999994E-3</v>
      </c>
      <c r="H367" s="13">
        <v>8.2000000000000007E-3</v>
      </c>
      <c r="J367" s="15"/>
      <c r="K367" s="11"/>
      <c r="L367" s="11"/>
      <c r="M367" s="11"/>
      <c r="N367" s="11"/>
    </row>
    <row r="368" spans="1:14" ht="13.2">
      <c r="A368" s="40">
        <v>44875</v>
      </c>
      <c r="B368">
        <v>8.65</v>
      </c>
      <c r="C368" s="11">
        <f t="shared" si="13"/>
        <v>-2.2598870056497078E-2</v>
      </c>
      <c r="D368" s="13">
        <f t="shared" si="14"/>
        <v>-2.2598870056497078E-2</v>
      </c>
      <c r="E368" s="40">
        <v>44875</v>
      </c>
      <c r="F368" s="12">
        <v>16983.55</v>
      </c>
      <c r="G368" s="11">
        <v>-1.4932429000000001E-2</v>
      </c>
      <c r="H368" s="13">
        <v>-1.49E-2</v>
      </c>
      <c r="J368" s="15"/>
      <c r="K368" s="11"/>
      <c r="L368" s="11"/>
      <c r="M368" s="11"/>
      <c r="N368" s="11"/>
    </row>
    <row r="369" spans="1:14" ht="13.2">
      <c r="A369" s="40">
        <v>44844</v>
      </c>
      <c r="B369">
        <v>8.85</v>
      </c>
      <c r="C369" s="11">
        <f t="shared" si="13"/>
        <v>-2.7472527472527486E-2</v>
      </c>
      <c r="D369" s="13">
        <f t="shared" si="14"/>
        <v>-2.7472527472527486E-2</v>
      </c>
      <c r="E369" s="40">
        <v>44844</v>
      </c>
      <c r="F369" s="12">
        <v>17241</v>
      </c>
      <c r="G369" s="11">
        <v>-4.2536229999999998E-3</v>
      </c>
      <c r="H369" s="13">
        <v>-4.3E-3</v>
      </c>
      <c r="J369" s="15"/>
      <c r="K369" s="11"/>
      <c r="L369" s="11"/>
      <c r="M369" s="11"/>
      <c r="N369" s="11"/>
    </row>
    <row r="370" spans="1:14" ht="13.2">
      <c r="A370" s="27">
        <v>44752</v>
      </c>
      <c r="B370">
        <v>9.1</v>
      </c>
      <c r="C370" s="11">
        <f t="shared" si="13"/>
        <v>1.1111111111111072E-2</v>
      </c>
      <c r="D370" s="13">
        <f t="shared" si="14"/>
        <v>1.1111111111111072E-2</v>
      </c>
      <c r="E370" s="27">
        <v>44752</v>
      </c>
      <c r="F370" s="12">
        <v>17314.650000000001</v>
      </c>
      <c r="G370" s="11">
        <v>-9.8951099999999999E-4</v>
      </c>
      <c r="H370" s="13">
        <v>-1E-3</v>
      </c>
      <c r="J370" s="15"/>
      <c r="K370" s="11"/>
      <c r="L370" s="11"/>
      <c r="M370" s="11"/>
      <c r="N370" s="11"/>
    </row>
    <row r="371" spans="1:14" ht="13.2">
      <c r="A371" s="27">
        <v>44722</v>
      </c>
      <c r="B371">
        <v>9</v>
      </c>
      <c r="C371" s="11">
        <f t="shared" si="13"/>
        <v>0</v>
      </c>
      <c r="D371" s="13">
        <f t="shared" si="14"/>
        <v>0</v>
      </c>
      <c r="E371" s="27">
        <v>44722</v>
      </c>
      <c r="F371" s="12">
        <v>17331.8</v>
      </c>
      <c r="G371" s="11">
        <v>3.328644E-3</v>
      </c>
      <c r="H371" s="13">
        <v>3.3E-3</v>
      </c>
      <c r="J371" s="15"/>
      <c r="K371" s="11"/>
      <c r="L371" s="11"/>
      <c r="M371" s="11"/>
      <c r="N371" s="11"/>
    </row>
    <row r="372" spans="1:14" ht="13.2">
      <c r="A372" s="27">
        <v>44661</v>
      </c>
      <c r="B372">
        <v>9</v>
      </c>
      <c r="C372" s="11">
        <f t="shared" si="13"/>
        <v>1.6949152542372836E-2</v>
      </c>
      <c r="D372" s="13">
        <f t="shared" si="14"/>
        <v>1.6949152542372836E-2</v>
      </c>
      <c r="E372" s="27">
        <v>44661</v>
      </c>
      <c r="F372" s="12">
        <v>17274.3</v>
      </c>
      <c r="G372" s="11">
        <v>2.2913600999999999E-2</v>
      </c>
      <c r="H372" s="13">
        <v>2.29E-2</v>
      </c>
      <c r="J372" s="15"/>
      <c r="K372" s="11"/>
      <c r="L372" s="11"/>
      <c r="M372" s="11"/>
      <c r="N372" s="11"/>
    </row>
    <row r="373" spans="1:14" ht="13.2">
      <c r="A373" s="27">
        <v>44630</v>
      </c>
      <c r="B373">
        <v>8.85</v>
      </c>
      <c r="C373" s="11">
        <f t="shared" si="13"/>
        <v>5.6818181818181213E-3</v>
      </c>
      <c r="D373" s="13">
        <f t="shared" si="14"/>
        <v>5.6818181818181213E-3</v>
      </c>
      <c r="E373" s="27">
        <v>44630</v>
      </c>
      <c r="F373" s="12">
        <v>16887.349999999999</v>
      </c>
      <c r="G373" s="11">
        <v>-1.2109264E-2</v>
      </c>
      <c r="H373" s="13">
        <v>-1.21E-2</v>
      </c>
      <c r="J373" s="15"/>
      <c r="K373" s="11"/>
      <c r="L373" s="11"/>
      <c r="M373" s="11"/>
      <c r="N373" s="11"/>
    </row>
    <row r="374" spans="1:14" ht="13.2">
      <c r="A374" s="11" t="s">
        <v>301</v>
      </c>
      <c r="B374">
        <v>8.8000000000000007</v>
      </c>
      <c r="C374" s="11">
        <f t="shared" si="13"/>
        <v>3.529411764705892E-2</v>
      </c>
      <c r="D374" s="13">
        <f t="shared" si="14"/>
        <v>3.529411764705892E-2</v>
      </c>
      <c r="E374" s="11" t="s">
        <v>301</v>
      </c>
      <c r="F374" s="12">
        <v>17094.349999999999</v>
      </c>
      <c r="G374" s="11">
        <v>1.6425756E-2</v>
      </c>
      <c r="H374" s="13">
        <v>1.6400000000000001E-2</v>
      </c>
      <c r="J374" s="15"/>
      <c r="K374" s="11"/>
      <c r="L374" s="11"/>
      <c r="M374" s="11"/>
      <c r="N374" s="11"/>
    </row>
    <row r="375" spans="1:14" ht="13.2">
      <c r="A375" s="11" t="s">
        <v>302</v>
      </c>
      <c r="B375">
        <v>8.5</v>
      </c>
      <c r="C375" s="11">
        <f t="shared" si="13"/>
        <v>-5.555555555555558E-2</v>
      </c>
      <c r="D375" s="13">
        <f t="shared" si="14"/>
        <v>-5.555555555555558E-2</v>
      </c>
      <c r="E375" s="11" t="s">
        <v>302</v>
      </c>
      <c r="F375" s="12">
        <v>16818.099999999999</v>
      </c>
      <c r="G375" s="11">
        <v>-2.4023349999999998E-3</v>
      </c>
      <c r="H375" s="13">
        <v>-2.3999999999999998E-3</v>
      </c>
      <c r="J375" s="15"/>
      <c r="K375" s="11"/>
      <c r="L375" s="11"/>
      <c r="M375" s="11"/>
      <c r="N375" s="11"/>
    </row>
    <row r="376" spans="1:14" ht="13.2">
      <c r="A376" s="11" t="s">
        <v>303</v>
      </c>
      <c r="B376">
        <v>9</v>
      </c>
      <c r="C376" s="11">
        <f t="shared" si="13"/>
        <v>-1.6393442622950838E-2</v>
      </c>
      <c r="D376" s="13">
        <f t="shared" si="14"/>
        <v>-1.6393442622950838E-2</v>
      </c>
      <c r="E376" s="11" t="s">
        <v>303</v>
      </c>
      <c r="F376" s="12">
        <v>16858.599999999999</v>
      </c>
      <c r="G376" s="11">
        <v>-8.7491329999999992E-3</v>
      </c>
      <c r="H376" s="13">
        <v>-8.6999999999999994E-3</v>
      </c>
      <c r="J376" s="15"/>
      <c r="K376" s="11"/>
      <c r="L376" s="11"/>
      <c r="M376" s="11"/>
      <c r="N376" s="11"/>
    </row>
    <row r="377" spans="1:14" ht="13.2">
      <c r="A377" s="11" t="s">
        <v>304</v>
      </c>
      <c r="B377">
        <v>9.15</v>
      </c>
      <c r="C377" s="11">
        <f t="shared" si="13"/>
        <v>1.6666666666666607E-2</v>
      </c>
      <c r="D377" s="13">
        <f t="shared" si="14"/>
        <v>1.6666666666666607E-2</v>
      </c>
      <c r="E377" s="11" t="s">
        <v>304</v>
      </c>
      <c r="F377" s="12">
        <v>17007.400000000001</v>
      </c>
      <c r="G377" s="11">
        <v>-5.2302800000000003E-4</v>
      </c>
      <c r="H377" s="13">
        <v>-5.0000000000000001E-4</v>
      </c>
      <c r="J377" s="15"/>
      <c r="K377" s="11"/>
      <c r="L377" s="11"/>
      <c r="M377" s="11"/>
      <c r="N377" s="11"/>
    </row>
    <row r="378" spans="1:14" ht="13.2">
      <c r="A378" s="11" t="s">
        <v>305</v>
      </c>
      <c r="B378">
        <v>9</v>
      </c>
      <c r="C378" s="11">
        <f t="shared" si="13"/>
        <v>5.5865921787709993E-3</v>
      </c>
      <c r="D378" s="13">
        <f t="shared" si="14"/>
        <v>5.5865921787709993E-3</v>
      </c>
      <c r="E378" s="11" t="s">
        <v>305</v>
      </c>
      <c r="F378" s="12">
        <v>17016.3</v>
      </c>
      <c r="G378" s="11">
        <v>-1.7951389000000002E-2</v>
      </c>
      <c r="H378" s="13">
        <v>-1.7999999999999999E-2</v>
      </c>
      <c r="J378" s="15"/>
      <c r="K378" s="11"/>
      <c r="L378" s="11"/>
      <c r="M378" s="11"/>
      <c r="N378" s="11"/>
    </row>
    <row r="379" spans="1:14" ht="13.2">
      <c r="A379" s="11" t="s">
        <v>306</v>
      </c>
      <c r="B379">
        <v>8.9499999999999993</v>
      </c>
      <c r="C379" s="11">
        <f t="shared" si="13"/>
        <v>-1.6483516483516536E-2</v>
      </c>
      <c r="D379" s="13">
        <f t="shared" si="14"/>
        <v>-1.6483516483516536E-2</v>
      </c>
      <c r="E379" s="11" t="s">
        <v>306</v>
      </c>
      <c r="F379" s="12">
        <v>17327.349999999999</v>
      </c>
      <c r="G379" s="11">
        <v>-1.7155612000000001E-2</v>
      </c>
      <c r="H379" s="13">
        <v>-1.72E-2</v>
      </c>
      <c r="J379" s="15"/>
      <c r="K379" s="11"/>
      <c r="L379" s="11"/>
      <c r="M379" s="11"/>
      <c r="N379" s="11"/>
    </row>
    <row r="380" spans="1:14" ht="13.2">
      <c r="A380" s="11" t="s">
        <v>307</v>
      </c>
      <c r="B380">
        <v>9.1</v>
      </c>
      <c r="C380" s="11">
        <f t="shared" si="13"/>
        <v>-1.0869565217391242E-2</v>
      </c>
      <c r="D380" s="13">
        <f t="shared" si="14"/>
        <v>-1.0869565217391242E-2</v>
      </c>
      <c r="E380" s="11" t="s">
        <v>307</v>
      </c>
      <c r="F380" s="12">
        <v>17629.8</v>
      </c>
      <c r="G380" s="11">
        <v>-4.9976439999999999E-3</v>
      </c>
      <c r="H380" s="13">
        <v>-5.0000000000000001E-3</v>
      </c>
      <c r="J380" s="15"/>
      <c r="K380" s="11"/>
      <c r="L380" s="11"/>
      <c r="M380" s="11"/>
      <c r="N380" s="11"/>
    </row>
    <row r="381" spans="1:14" ht="13.2">
      <c r="A381" s="11" t="s">
        <v>308</v>
      </c>
      <c r="B381">
        <v>9.1999999999999993</v>
      </c>
      <c r="C381" s="11">
        <f t="shared" si="13"/>
        <v>5.4644808743167239E-3</v>
      </c>
      <c r="D381" s="13">
        <f t="shared" si="14"/>
        <v>5.4644808743167239E-3</v>
      </c>
      <c r="E381" s="11" t="s">
        <v>308</v>
      </c>
      <c r="F381" s="12">
        <v>17718.349999999999</v>
      </c>
      <c r="G381" s="11">
        <v>-5.4949839999999996E-3</v>
      </c>
      <c r="H381" s="13">
        <v>-5.4999999999999997E-3</v>
      </c>
      <c r="J381" s="15"/>
      <c r="K381" s="11"/>
      <c r="L381" s="11"/>
      <c r="M381" s="11"/>
      <c r="N381" s="11"/>
    </row>
    <row r="382" spans="1:14" ht="13.2">
      <c r="A382" s="11" t="s">
        <v>309</v>
      </c>
      <c r="B382">
        <v>9.15</v>
      </c>
      <c r="C382" s="11">
        <f t="shared" si="13"/>
        <v>5.494505494505475E-3</v>
      </c>
      <c r="D382" s="13">
        <f t="shared" si="14"/>
        <v>5.494505494505475E-3</v>
      </c>
      <c r="E382" s="11" t="s">
        <v>309</v>
      </c>
      <c r="F382" s="12">
        <v>17816.25</v>
      </c>
      <c r="G382" s="11">
        <v>1.1008810000000001E-2</v>
      </c>
      <c r="H382" s="13">
        <v>1.0999999999999999E-2</v>
      </c>
      <c r="J382" s="15"/>
      <c r="K382" s="11"/>
      <c r="L382" s="11"/>
      <c r="M382" s="11"/>
      <c r="N382" s="11"/>
    </row>
    <row r="383" spans="1:14" ht="13.2">
      <c r="A383" s="11" t="s">
        <v>310</v>
      </c>
      <c r="B383">
        <v>9.1</v>
      </c>
      <c r="C383" s="11">
        <f t="shared" si="13"/>
        <v>-1.0869565217391242E-2</v>
      </c>
      <c r="D383" s="13">
        <f t="shared" si="14"/>
        <v>-1.0869565217391242E-2</v>
      </c>
      <c r="E383" s="11" t="s">
        <v>310</v>
      </c>
      <c r="F383" s="12">
        <v>17622.25</v>
      </c>
      <c r="G383" s="11">
        <v>5.2136659999999996E-3</v>
      </c>
      <c r="H383" s="13">
        <v>5.1999999999999998E-3</v>
      </c>
      <c r="J383" s="15"/>
      <c r="K383" s="11"/>
      <c r="L383" s="11"/>
      <c r="M383" s="11"/>
      <c r="N383" s="11"/>
    </row>
    <row r="384" spans="1:14" ht="13.2">
      <c r="A384" s="11" t="s">
        <v>311</v>
      </c>
      <c r="B384">
        <v>9.1999999999999993</v>
      </c>
      <c r="C384" s="11">
        <f t="shared" si="13"/>
        <v>-4.6632124352331661E-2</v>
      </c>
      <c r="D384" s="13">
        <f t="shared" si="14"/>
        <v>-4.6632124352331661E-2</v>
      </c>
      <c r="E384" s="11" t="s">
        <v>311</v>
      </c>
      <c r="F384" s="12">
        <v>17530.849999999999</v>
      </c>
      <c r="G384" s="11">
        <v>-1.9384809999999999E-2</v>
      </c>
      <c r="H384" s="13">
        <v>-1.9400000000000001E-2</v>
      </c>
      <c r="J384" s="15"/>
      <c r="K384" s="11"/>
      <c r="L384" s="11"/>
      <c r="M384" s="11"/>
      <c r="N384" s="11"/>
    </row>
    <row r="385" spans="1:14" ht="13.2">
      <c r="A385" s="11" t="s">
        <v>312</v>
      </c>
      <c r="B385">
        <v>9.65</v>
      </c>
      <c r="C385" s="11">
        <f t="shared" si="13"/>
        <v>-1.025641025641022E-2</v>
      </c>
      <c r="D385" s="13">
        <f t="shared" si="14"/>
        <v>-1.025641025641022E-2</v>
      </c>
      <c r="E385" s="11" t="s">
        <v>312</v>
      </c>
      <c r="F385" s="12">
        <v>17877.400000000001</v>
      </c>
      <c r="G385" s="11">
        <v>-7.0179819999999999E-3</v>
      </c>
      <c r="H385" s="13">
        <v>-7.0000000000000001E-3</v>
      </c>
      <c r="J385" s="15"/>
      <c r="K385" s="11"/>
      <c r="L385" s="11"/>
      <c r="M385" s="11"/>
      <c r="N385" s="11"/>
    </row>
    <row r="386" spans="1:14" ht="13.2">
      <c r="A386" s="11" t="s">
        <v>313</v>
      </c>
      <c r="B386">
        <v>9.75</v>
      </c>
      <c r="C386" s="11">
        <f t="shared" si="13"/>
        <v>-1.5151515151515138E-2</v>
      </c>
      <c r="D386" s="13">
        <f t="shared" si="14"/>
        <v>-1.5151515151515138E-2</v>
      </c>
      <c r="E386" s="11" t="s">
        <v>313</v>
      </c>
      <c r="F386" s="12">
        <v>18003.75</v>
      </c>
      <c r="G386" s="11">
        <v>-3.6690550000000001E-3</v>
      </c>
      <c r="H386" s="13">
        <v>-3.7000000000000002E-3</v>
      </c>
      <c r="J386" s="15"/>
      <c r="K386" s="11"/>
      <c r="L386" s="11"/>
      <c r="M386" s="11"/>
      <c r="N386" s="11"/>
    </row>
    <row r="387" spans="1:14" ht="13.2">
      <c r="A387" s="11" t="s">
        <v>314</v>
      </c>
      <c r="B387">
        <v>9.9</v>
      </c>
      <c r="C387" s="11">
        <f t="shared" si="13"/>
        <v>2.5906735751295429E-2</v>
      </c>
      <c r="D387" s="13">
        <f t="shared" si="14"/>
        <v>2.5906735751295429E-2</v>
      </c>
      <c r="E387" s="11" t="s">
        <v>314</v>
      </c>
      <c r="F387" s="12">
        <v>18070.05</v>
      </c>
      <c r="G387" s="11">
        <v>7.4541360000000001E-3</v>
      </c>
      <c r="H387" s="13">
        <v>7.4999999999999997E-3</v>
      </c>
      <c r="J387" s="15"/>
      <c r="K387" s="11"/>
      <c r="L387" s="11"/>
      <c r="M387" s="11"/>
      <c r="N387" s="11"/>
    </row>
    <row r="388" spans="1:14" ht="13.2">
      <c r="A388" s="27">
        <v>44904</v>
      </c>
      <c r="B388">
        <v>9.65</v>
      </c>
      <c r="C388" s="11">
        <f t="shared" si="13"/>
        <v>1.0471204188481575E-2</v>
      </c>
      <c r="D388" s="13">
        <f t="shared" si="14"/>
        <v>1.0471204188481575E-2</v>
      </c>
      <c r="E388" s="27">
        <v>44904</v>
      </c>
      <c r="F388" s="12">
        <v>17936.349999999999</v>
      </c>
      <c r="G388" s="11">
        <v>5.7756960000000003E-3</v>
      </c>
      <c r="H388" s="13">
        <v>5.7999999999999996E-3</v>
      </c>
      <c r="J388" s="15"/>
      <c r="K388" s="11"/>
      <c r="L388" s="11"/>
      <c r="M388" s="11"/>
      <c r="N388" s="11"/>
    </row>
    <row r="389" spans="1:14" ht="13.2">
      <c r="A389" s="27">
        <v>44813</v>
      </c>
      <c r="B389">
        <v>9.5500000000000007</v>
      </c>
      <c r="C389" s="11">
        <f t="shared" ref="C389:C452" si="15">B389/B390-1</f>
        <v>-1.546391752577303E-2</v>
      </c>
      <c r="D389" s="13">
        <f t="shared" ref="D389:D452" si="16">C389</f>
        <v>-1.546391752577303E-2</v>
      </c>
      <c r="E389" s="27">
        <v>44813</v>
      </c>
      <c r="F389" s="12">
        <v>17833.349999999999</v>
      </c>
      <c r="G389" s="11">
        <v>1.9439570000000001E-3</v>
      </c>
      <c r="H389" s="13">
        <v>1.9E-3</v>
      </c>
      <c r="J389" s="15"/>
      <c r="K389" s="11"/>
      <c r="L389" s="11"/>
      <c r="M389" s="11"/>
      <c r="N389" s="11"/>
    </row>
    <row r="390" spans="1:14" ht="13.2">
      <c r="A390" s="27">
        <v>44782</v>
      </c>
      <c r="B390">
        <v>9.6999999999999993</v>
      </c>
      <c r="C390" s="11">
        <f t="shared" si="15"/>
        <v>-5.128205128205221E-3</v>
      </c>
      <c r="D390" s="13">
        <f t="shared" si="16"/>
        <v>-5.128205128205221E-3</v>
      </c>
      <c r="E390" s="27">
        <v>44782</v>
      </c>
      <c r="F390" s="12">
        <v>17798.75</v>
      </c>
      <c r="G390" s="11">
        <v>9.8925349999999992E-3</v>
      </c>
      <c r="H390" s="13">
        <v>9.9000000000000008E-3</v>
      </c>
      <c r="J390" s="15"/>
      <c r="K390" s="11"/>
      <c r="L390" s="11"/>
      <c r="M390" s="11"/>
      <c r="N390" s="11"/>
    </row>
    <row r="391" spans="1:14" ht="13.2">
      <c r="A391" s="27">
        <v>44751</v>
      </c>
      <c r="B391">
        <v>9.75</v>
      </c>
      <c r="C391" s="11">
        <f t="shared" si="15"/>
        <v>6.5573770491803129E-2</v>
      </c>
      <c r="D391" s="13">
        <f t="shared" si="16"/>
        <v>6.5573770491803129E-2</v>
      </c>
      <c r="E391" s="27">
        <v>44751</v>
      </c>
      <c r="F391" s="12">
        <v>17624.400000000001</v>
      </c>
      <c r="G391" s="11">
        <v>-1.7671449999999999E-3</v>
      </c>
      <c r="H391" s="13">
        <v>-1.8E-3</v>
      </c>
      <c r="J391" s="15"/>
      <c r="K391" s="11"/>
      <c r="L391" s="11"/>
      <c r="M391" s="11"/>
      <c r="N391" s="11"/>
    </row>
    <row r="392" spans="1:14" ht="13.2">
      <c r="A392" s="27">
        <v>44721</v>
      </c>
      <c r="B392">
        <v>9.15</v>
      </c>
      <c r="C392" s="11">
        <f t="shared" si="15"/>
        <v>-1.6129032258064502E-2</v>
      </c>
      <c r="D392" s="13">
        <f t="shared" si="16"/>
        <v>-1.6129032258064502E-2</v>
      </c>
      <c r="E392" s="27">
        <v>44721</v>
      </c>
      <c r="F392" s="12">
        <v>17655.599999999999</v>
      </c>
      <c r="G392" s="11">
        <v>-5.7738699999999995E-4</v>
      </c>
      <c r="H392" s="13">
        <v>-5.9999999999999995E-4</v>
      </c>
      <c r="J392" s="15"/>
      <c r="K392" s="11"/>
      <c r="L392" s="11"/>
      <c r="M392" s="11"/>
      <c r="N392" s="11"/>
    </row>
    <row r="393" spans="1:14" ht="13.2">
      <c r="A393" s="27">
        <v>44690</v>
      </c>
      <c r="B393">
        <v>9.3000000000000007</v>
      </c>
      <c r="C393" s="11">
        <f t="shared" si="15"/>
        <v>3.9106145251396773E-2</v>
      </c>
      <c r="D393" s="13">
        <f t="shared" si="16"/>
        <v>3.9106145251396773E-2</v>
      </c>
      <c r="E393" s="27">
        <v>44690</v>
      </c>
      <c r="F393" s="12">
        <v>17665.8</v>
      </c>
      <c r="G393" s="11">
        <v>7.2037610000000004E-3</v>
      </c>
      <c r="H393" s="13">
        <v>7.1999999999999998E-3</v>
      </c>
      <c r="J393" s="15"/>
      <c r="K393" s="11"/>
      <c r="L393" s="11"/>
      <c r="M393" s="11"/>
      <c r="N393" s="11"/>
    </row>
    <row r="394" spans="1:14" ht="13.2">
      <c r="A394" s="27">
        <v>44601</v>
      </c>
      <c r="B394">
        <v>8.9499999999999993</v>
      </c>
      <c r="C394" s="11">
        <f t="shared" si="15"/>
        <v>-1.6483516483516536E-2</v>
      </c>
      <c r="D394" s="13">
        <f t="shared" si="16"/>
        <v>-1.6483516483516536E-2</v>
      </c>
      <c r="E394" s="27">
        <v>44601</v>
      </c>
      <c r="F394" s="12">
        <v>17539.45</v>
      </c>
      <c r="G394" s="11">
        <v>-1.9096200000000001E-4</v>
      </c>
      <c r="H394" s="13">
        <v>-2.0000000000000001E-4</v>
      </c>
      <c r="J394" s="15"/>
      <c r="K394" s="11"/>
      <c r="L394" s="11"/>
      <c r="M394" s="11"/>
      <c r="N394" s="11"/>
    </row>
    <row r="395" spans="1:14" ht="13.2">
      <c r="A395" s="27">
        <v>44570</v>
      </c>
      <c r="B395">
        <v>9.1</v>
      </c>
      <c r="C395" s="11">
        <f t="shared" si="15"/>
        <v>5.5248618784529135E-3</v>
      </c>
      <c r="D395" s="13">
        <f t="shared" si="16"/>
        <v>5.5248618784529135E-3</v>
      </c>
      <c r="E395" s="27">
        <v>44570</v>
      </c>
      <c r="F395" s="12">
        <v>17542.8</v>
      </c>
      <c r="G395" s="11">
        <v>-1.2190796E-2</v>
      </c>
      <c r="H395" s="13">
        <v>-1.2200000000000001E-2</v>
      </c>
      <c r="J395" s="15"/>
      <c r="K395" s="11"/>
      <c r="L395" s="11"/>
      <c r="M395" s="11"/>
      <c r="N395" s="11"/>
    </row>
    <row r="396" spans="1:14" ht="13.2">
      <c r="A396" s="11" t="s">
        <v>315</v>
      </c>
      <c r="B396">
        <v>9.0500000000000007</v>
      </c>
      <c r="C396" s="11">
        <f t="shared" si="15"/>
        <v>2.2598870056497189E-2</v>
      </c>
      <c r="D396" s="13">
        <f t="shared" si="16"/>
        <v>2.2598870056497189E-2</v>
      </c>
      <c r="E396" s="11" t="s">
        <v>315</v>
      </c>
      <c r="F396" s="12">
        <v>17759.3</v>
      </c>
      <c r="G396" s="11">
        <v>2.5784241999999999E-2</v>
      </c>
      <c r="H396" s="13">
        <v>2.58E-2</v>
      </c>
      <c r="J396" s="15"/>
      <c r="K396" s="11"/>
      <c r="L396" s="11"/>
      <c r="M396" s="11"/>
      <c r="N396" s="11"/>
    </row>
    <row r="397" spans="1:14" ht="13.2">
      <c r="A397" s="11" t="s">
        <v>316</v>
      </c>
      <c r="B397">
        <v>8.85</v>
      </c>
      <c r="C397" s="11">
        <f t="shared" si="15"/>
        <v>-3.2786885245901676E-2</v>
      </c>
      <c r="D397" s="13">
        <f t="shared" si="16"/>
        <v>-3.2786885245901676E-2</v>
      </c>
      <c r="E397" s="11" t="s">
        <v>316</v>
      </c>
      <c r="F397" s="12">
        <v>17312.900000000001</v>
      </c>
      <c r="G397" s="11">
        <v>-1.4009989E-2</v>
      </c>
      <c r="H397" s="13">
        <v>-1.4E-2</v>
      </c>
      <c r="J397" s="15"/>
      <c r="K397" s="11"/>
      <c r="L397" s="11"/>
      <c r="M397" s="11"/>
      <c r="N397" s="11"/>
    </row>
    <row r="398" spans="1:14" ht="13.2">
      <c r="A398" s="11" t="s">
        <v>317</v>
      </c>
      <c r="B398">
        <v>9.15</v>
      </c>
      <c r="C398" s="11">
        <f t="shared" si="15"/>
        <v>5.494505494505475E-3</v>
      </c>
      <c r="D398" s="13">
        <f t="shared" si="16"/>
        <v>5.494505494505475E-3</v>
      </c>
      <c r="E398" s="11" t="s">
        <v>317</v>
      </c>
      <c r="F398" s="12">
        <v>17558.900000000001</v>
      </c>
      <c r="G398" s="11">
        <v>2.0801890000000001E-3</v>
      </c>
      <c r="H398" s="13">
        <v>2.0999999999999999E-3</v>
      </c>
      <c r="J398" s="15"/>
      <c r="K398" s="11"/>
      <c r="L398" s="11"/>
      <c r="M398" s="11"/>
      <c r="N398" s="11"/>
    </row>
    <row r="399" spans="1:14" ht="13.2">
      <c r="A399" s="11" t="s">
        <v>318</v>
      </c>
      <c r="B399">
        <v>9.1</v>
      </c>
      <c r="C399" s="11">
        <f t="shared" si="15"/>
        <v>-1.0869565217391242E-2</v>
      </c>
      <c r="D399" s="13">
        <f t="shared" si="16"/>
        <v>-1.0869565217391242E-2</v>
      </c>
      <c r="E399" s="11" t="s">
        <v>318</v>
      </c>
      <c r="F399" s="12">
        <v>17522.45</v>
      </c>
      <c r="G399" s="11">
        <v>-4.6861819999999997E-3</v>
      </c>
      <c r="H399" s="13">
        <v>-4.7000000000000002E-3</v>
      </c>
      <c r="J399" s="15"/>
      <c r="K399" s="11"/>
      <c r="L399" s="11"/>
      <c r="M399" s="11"/>
      <c r="N399" s="11"/>
    </row>
    <row r="400" spans="1:14" ht="13.2">
      <c r="A400" s="11" t="s">
        <v>319</v>
      </c>
      <c r="B400">
        <v>9.1999999999999993</v>
      </c>
      <c r="C400" s="11">
        <f t="shared" si="15"/>
        <v>3.9548022598870025E-2</v>
      </c>
      <c r="D400" s="13">
        <f t="shared" si="16"/>
        <v>3.9548022598870025E-2</v>
      </c>
      <c r="E400" s="11" t="s">
        <v>319</v>
      </c>
      <c r="F400" s="12">
        <v>17604.95</v>
      </c>
      <c r="G400" s="11">
        <v>1.561656E-3</v>
      </c>
      <c r="H400" s="13">
        <v>1.6000000000000001E-3</v>
      </c>
      <c r="J400" s="15"/>
      <c r="K400" s="11"/>
      <c r="L400" s="11"/>
      <c r="M400" s="11"/>
      <c r="N400" s="11"/>
    </row>
    <row r="401" spans="1:14" ht="13.2">
      <c r="A401" s="11" t="s">
        <v>320</v>
      </c>
      <c r="B401">
        <v>8.85</v>
      </c>
      <c r="C401" s="11">
        <f t="shared" si="15"/>
        <v>2.3121387283236983E-2</v>
      </c>
      <c r="D401" s="13">
        <f t="shared" si="16"/>
        <v>2.3121387283236983E-2</v>
      </c>
      <c r="E401" s="11" t="s">
        <v>320</v>
      </c>
      <c r="F401" s="12">
        <v>17577.5</v>
      </c>
      <c r="G401" s="11">
        <v>4.9626369999999998E-3</v>
      </c>
      <c r="H401" s="13">
        <v>5.0000000000000001E-3</v>
      </c>
      <c r="J401" s="15"/>
      <c r="K401" s="11"/>
      <c r="L401" s="11"/>
      <c r="M401" s="11"/>
      <c r="N401" s="11"/>
    </row>
    <row r="402" spans="1:14" ht="13.2">
      <c r="A402" s="11" t="s">
        <v>321</v>
      </c>
      <c r="B402">
        <v>8.65</v>
      </c>
      <c r="C402" s="11">
        <f t="shared" si="15"/>
        <v>-1.7045454545454586E-2</v>
      </c>
      <c r="D402" s="13">
        <f t="shared" si="16"/>
        <v>-1.7045454545454586E-2</v>
      </c>
      <c r="E402" s="11" t="s">
        <v>321</v>
      </c>
      <c r="F402" s="12">
        <v>17490.7</v>
      </c>
      <c r="G402" s="11">
        <v>-1.5077329E-2</v>
      </c>
      <c r="H402" s="13">
        <v>-1.5100000000000001E-2</v>
      </c>
      <c r="J402" s="15"/>
      <c r="K402" s="11"/>
      <c r="L402" s="11"/>
      <c r="M402" s="11"/>
      <c r="N402" s="11"/>
    </row>
    <row r="403" spans="1:14" ht="13.2">
      <c r="A403" s="11" t="s">
        <v>322</v>
      </c>
      <c r="B403">
        <v>8.8000000000000007</v>
      </c>
      <c r="C403" s="11">
        <f t="shared" si="15"/>
        <v>-1.1235955056179692E-2</v>
      </c>
      <c r="D403" s="13">
        <f t="shared" si="16"/>
        <v>-1.1235955056179692E-2</v>
      </c>
      <c r="E403" s="11" t="s">
        <v>322</v>
      </c>
      <c r="F403" s="12">
        <v>17758.45</v>
      </c>
      <c r="G403" s="11">
        <v>-1.1029432E-2</v>
      </c>
      <c r="H403" s="13">
        <v>-1.0999999999999999E-2</v>
      </c>
      <c r="J403" s="15"/>
      <c r="K403" s="11"/>
      <c r="L403" s="11"/>
      <c r="M403" s="11"/>
      <c r="N403" s="11"/>
    </row>
    <row r="404" spans="1:14" ht="13.2">
      <c r="A404" s="11" t="s">
        <v>323</v>
      </c>
      <c r="B404">
        <v>8.9</v>
      </c>
      <c r="C404" s="11">
        <f t="shared" si="15"/>
        <v>-1.1111111111111072E-2</v>
      </c>
      <c r="D404" s="13">
        <f t="shared" si="16"/>
        <v>-1.1111111111111072E-2</v>
      </c>
      <c r="E404" s="11" t="s">
        <v>323</v>
      </c>
      <c r="F404" s="12">
        <v>17956.5</v>
      </c>
      <c r="G404" s="11">
        <v>6.8267000000000002E-4</v>
      </c>
      <c r="H404" s="13">
        <v>6.9999999999999999E-4</v>
      </c>
      <c r="J404" s="15"/>
      <c r="K404" s="11"/>
      <c r="L404" s="11"/>
      <c r="M404" s="11"/>
      <c r="N404" s="11"/>
    </row>
    <row r="405" spans="1:14" ht="13.2">
      <c r="A405" s="11" t="s">
        <v>324</v>
      </c>
      <c r="B405">
        <v>9</v>
      </c>
      <c r="C405" s="11">
        <f t="shared" si="15"/>
        <v>1.6949152542372836E-2</v>
      </c>
      <c r="D405" s="13">
        <f t="shared" si="16"/>
        <v>1.6949152542372836E-2</v>
      </c>
      <c r="E405" s="11" t="s">
        <v>324</v>
      </c>
      <c r="F405" s="12">
        <v>17944.25</v>
      </c>
      <c r="G405" s="11">
        <v>6.6759230000000003E-3</v>
      </c>
      <c r="H405" s="13">
        <v>6.7000000000000002E-3</v>
      </c>
      <c r="J405" s="15"/>
      <c r="K405" s="11"/>
      <c r="L405" s="11"/>
      <c r="M405" s="11"/>
      <c r="N405" s="11"/>
    </row>
    <row r="406" spans="1:14" ht="13.2">
      <c r="A406" s="11" t="s">
        <v>325</v>
      </c>
      <c r="B406">
        <v>8.85</v>
      </c>
      <c r="C406" s="11">
        <f t="shared" si="15"/>
        <v>1.7241379310344973E-2</v>
      </c>
      <c r="D406" s="13">
        <f t="shared" si="16"/>
        <v>1.7241379310344973E-2</v>
      </c>
      <c r="E406" s="11" t="s">
        <v>325</v>
      </c>
      <c r="F406" s="12">
        <v>17825.25</v>
      </c>
      <c r="G406" s="11">
        <v>7.181542E-3</v>
      </c>
      <c r="H406" s="13">
        <v>7.1999999999999998E-3</v>
      </c>
      <c r="J406" s="15"/>
      <c r="K406" s="11"/>
      <c r="L406" s="11"/>
      <c r="M406" s="11"/>
      <c r="N406" s="11"/>
    </row>
    <row r="407" spans="1:14" ht="13.2">
      <c r="A407" s="27">
        <v>44903</v>
      </c>
      <c r="B407">
        <v>8.6999999999999993</v>
      </c>
      <c r="C407" s="11">
        <f t="shared" si="15"/>
        <v>5.7803468208090791E-3</v>
      </c>
      <c r="D407" s="13">
        <f t="shared" si="16"/>
        <v>5.7803468208090791E-3</v>
      </c>
      <c r="E407" s="27">
        <v>44903</v>
      </c>
      <c r="F407" s="12">
        <v>17698.150000000001</v>
      </c>
      <c r="G407" s="11">
        <v>2.2169999999999998E-3</v>
      </c>
      <c r="H407" s="13">
        <v>2.2000000000000001E-3</v>
      </c>
      <c r="J407" s="15"/>
      <c r="K407" s="11"/>
      <c r="L407" s="11"/>
      <c r="M407" s="11"/>
      <c r="N407" s="11"/>
    </row>
    <row r="408" spans="1:14" ht="13.2">
      <c r="A408" s="27">
        <v>44873</v>
      </c>
      <c r="B408">
        <v>8.65</v>
      </c>
      <c r="C408" s="11">
        <f t="shared" si="15"/>
        <v>5.8139534883721034E-3</v>
      </c>
      <c r="D408" s="13">
        <f t="shared" si="16"/>
        <v>5.8139534883721034E-3</v>
      </c>
      <c r="E408" s="27">
        <v>44873</v>
      </c>
      <c r="F408" s="12">
        <v>17659</v>
      </c>
      <c r="G408" s="11">
        <v>7.0859290000000004E-3</v>
      </c>
      <c r="H408" s="13">
        <v>7.1000000000000004E-3</v>
      </c>
      <c r="J408" s="15"/>
      <c r="K408" s="11"/>
      <c r="L408" s="11"/>
      <c r="M408" s="11"/>
      <c r="N408" s="11"/>
    </row>
    <row r="409" spans="1:14" ht="13.2">
      <c r="A409" s="27">
        <v>44842</v>
      </c>
      <c r="B409">
        <v>8.6</v>
      </c>
      <c r="C409" s="11">
        <f t="shared" si="15"/>
        <v>-5.7803468208093012E-3</v>
      </c>
      <c r="D409" s="13">
        <f t="shared" si="16"/>
        <v>-5.7803468208093012E-3</v>
      </c>
      <c r="E409" s="27">
        <v>44842</v>
      </c>
      <c r="F409" s="12">
        <v>17534.75</v>
      </c>
      <c r="G409" s="11">
        <v>5.5063900000000001E-4</v>
      </c>
      <c r="H409" s="13">
        <v>5.9999999999999995E-4</v>
      </c>
      <c r="J409" s="15"/>
      <c r="K409" s="11"/>
      <c r="L409" s="11"/>
      <c r="M409" s="11"/>
      <c r="N409" s="11"/>
    </row>
    <row r="410" spans="1:14" ht="13.2">
      <c r="A410" s="27">
        <v>44781</v>
      </c>
      <c r="B410">
        <v>8.65</v>
      </c>
      <c r="C410" s="11">
        <f t="shared" si="15"/>
        <v>-1.1428571428571344E-2</v>
      </c>
      <c r="D410" s="13">
        <f t="shared" si="16"/>
        <v>-1.1428571428571344E-2</v>
      </c>
      <c r="E410" s="27">
        <v>44781</v>
      </c>
      <c r="F410" s="12">
        <v>17525.099999999999</v>
      </c>
      <c r="G410" s="11">
        <v>7.3343870000000004E-3</v>
      </c>
      <c r="H410" s="13">
        <v>7.3000000000000001E-3</v>
      </c>
      <c r="J410" s="15"/>
      <c r="K410" s="11"/>
      <c r="L410" s="11"/>
      <c r="M410" s="11"/>
      <c r="N410" s="11"/>
    </row>
    <row r="411" spans="1:14" ht="13.2">
      <c r="A411" s="27">
        <v>44689</v>
      </c>
      <c r="B411">
        <v>8.75</v>
      </c>
      <c r="C411" s="11">
        <f t="shared" si="15"/>
        <v>0</v>
      </c>
      <c r="D411" s="13">
        <f t="shared" si="16"/>
        <v>0</v>
      </c>
      <c r="E411" s="27">
        <v>44689</v>
      </c>
      <c r="F411" s="12">
        <v>17397.5</v>
      </c>
      <c r="G411" s="11">
        <v>8.9172700000000004E-4</v>
      </c>
      <c r="H411" s="13">
        <v>8.9999999999999998E-4</v>
      </c>
      <c r="J411" s="15"/>
      <c r="K411" s="11"/>
      <c r="L411" s="11"/>
      <c r="M411" s="11"/>
      <c r="N411" s="11"/>
    </row>
    <row r="412" spans="1:14" ht="13.2">
      <c r="A412" s="27">
        <v>44659</v>
      </c>
      <c r="B412">
        <v>8.75</v>
      </c>
      <c r="C412" s="11">
        <f t="shared" si="15"/>
        <v>-3.8461538461538436E-2</v>
      </c>
      <c r="D412" s="13">
        <f t="shared" si="16"/>
        <v>-3.8461538461538436E-2</v>
      </c>
      <c r="E412" s="27">
        <v>44659</v>
      </c>
      <c r="F412" s="12">
        <v>17382</v>
      </c>
      <c r="G412" s="11">
        <v>-3.5368900000000002E-4</v>
      </c>
      <c r="H412" s="13">
        <v>-4.0000000000000002E-4</v>
      </c>
      <c r="J412" s="15"/>
      <c r="K412" s="11"/>
      <c r="L412" s="11"/>
      <c r="M412" s="11"/>
      <c r="N412" s="11"/>
    </row>
    <row r="413" spans="1:14" ht="13.2">
      <c r="A413" s="27">
        <v>44628</v>
      </c>
      <c r="B413">
        <v>9.1</v>
      </c>
      <c r="C413" s="11">
        <f t="shared" si="15"/>
        <v>-3.1914893617021378E-2</v>
      </c>
      <c r="D413" s="13">
        <f t="shared" si="16"/>
        <v>-3.1914893617021378E-2</v>
      </c>
      <c r="E413" s="27">
        <v>44628</v>
      </c>
      <c r="F413" s="12">
        <v>17388.150000000001</v>
      </c>
      <c r="G413" s="11">
        <v>2.4617409999999999E-3</v>
      </c>
      <c r="H413" s="13">
        <v>2.5000000000000001E-3</v>
      </c>
      <c r="J413" s="15"/>
      <c r="K413" s="11"/>
      <c r="L413" s="11"/>
      <c r="M413" s="11"/>
      <c r="N413" s="11"/>
    </row>
    <row r="414" spans="1:14" ht="13.2">
      <c r="A414" s="27">
        <v>44600</v>
      </c>
      <c r="B414">
        <v>9.4</v>
      </c>
      <c r="C414" s="11">
        <f t="shared" si="15"/>
        <v>3.2967032967033072E-2</v>
      </c>
      <c r="D414" s="13">
        <f t="shared" si="16"/>
        <v>3.2967032967033072E-2</v>
      </c>
      <c r="E414" s="27">
        <v>44600</v>
      </c>
      <c r="F414" s="12">
        <v>17345.45</v>
      </c>
      <c r="G414" s="11">
        <v>3.1141799999999999E-4</v>
      </c>
      <c r="H414" s="13">
        <v>2.9999999999999997E-4</v>
      </c>
      <c r="J414" s="15"/>
      <c r="K414" s="11"/>
      <c r="L414" s="11"/>
      <c r="M414" s="11"/>
      <c r="N414" s="11"/>
    </row>
    <row r="415" spans="1:14" ht="13.2">
      <c r="A415" s="27">
        <v>44569</v>
      </c>
      <c r="B415">
        <v>9.1</v>
      </c>
      <c r="C415" s="11">
        <f t="shared" si="15"/>
        <v>4.0000000000000036E-2</v>
      </c>
      <c r="D415" s="13">
        <f t="shared" si="16"/>
        <v>4.0000000000000036E-2</v>
      </c>
      <c r="E415" s="27">
        <v>44569</v>
      </c>
      <c r="F415" s="12">
        <v>17340.05</v>
      </c>
      <c r="G415" s="11">
        <v>1.0595485999999999E-2</v>
      </c>
      <c r="H415" s="13">
        <v>1.06E-2</v>
      </c>
      <c r="J415" s="15"/>
      <c r="K415" s="11"/>
      <c r="L415" s="11"/>
      <c r="M415" s="11"/>
      <c r="N415" s="11"/>
    </row>
    <row r="416" spans="1:14" ht="13.2">
      <c r="A416" s="11" t="s">
        <v>326</v>
      </c>
      <c r="B416">
        <v>8.75</v>
      </c>
      <c r="C416" s="11">
        <f t="shared" si="15"/>
        <v>1.156069364161838E-2</v>
      </c>
      <c r="D416" s="13">
        <f t="shared" si="16"/>
        <v>1.156069364161838E-2</v>
      </c>
      <c r="E416" s="11" t="s">
        <v>326</v>
      </c>
      <c r="F416" s="12">
        <v>17158.25</v>
      </c>
      <c r="G416" s="11">
        <v>1.3505929999999999E-2</v>
      </c>
      <c r="H416" s="13">
        <v>1.35E-2</v>
      </c>
      <c r="J416" s="15"/>
      <c r="K416" s="11"/>
      <c r="L416" s="11"/>
      <c r="M416" s="11"/>
      <c r="N416" s="11"/>
    </row>
    <row r="417" spans="1:14" ht="13.2">
      <c r="A417" s="11" t="s">
        <v>327</v>
      </c>
      <c r="B417">
        <v>8.65</v>
      </c>
      <c r="C417" s="11">
        <f t="shared" si="15"/>
        <v>-1.1428571428571344E-2</v>
      </c>
      <c r="D417" s="13">
        <f t="shared" si="16"/>
        <v>-1.1428571428571344E-2</v>
      </c>
      <c r="E417" s="11" t="s">
        <v>327</v>
      </c>
      <c r="F417" s="12">
        <v>16929.599999999999</v>
      </c>
      <c r="G417" s="11">
        <v>1.7293802E-2</v>
      </c>
      <c r="H417" s="13">
        <v>1.7299999999999999E-2</v>
      </c>
      <c r="J417" s="15"/>
      <c r="K417" s="11"/>
      <c r="L417" s="11"/>
      <c r="M417" s="11"/>
      <c r="N417" s="11"/>
    </row>
    <row r="418" spans="1:14" ht="13.2">
      <c r="A418" s="11" t="s">
        <v>328</v>
      </c>
      <c r="B418">
        <v>8.75</v>
      </c>
      <c r="C418" s="11">
        <f t="shared" si="15"/>
        <v>-1.1299435028248594E-2</v>
      </c>
      <c r="D418" s="13">
        <f t="shared" si="16"/>
        <v>-1.1299435028248594E-2</v>
      </c>
      <c r="E418" s="11" t="s">
        <v>328</v>
      </c>
      <c r="F418" s="12">
        <v>16641.8</v>
      </c>
      <c r="G418" s="11">
        <v>9.582106E-3</v>
      </c>
      <c r="H418" s="13">
        <v>9.5999999999999992E-3</v>
      </c>
      <c r="J418" s="15"/>
      <c r="K418" s="11"/>
      <c r="L418" s="11"/>
      <c r="M418" s="11"/>
      <c r="N418" s="11"/>
    </row>
    <row r="419" spans="1:14" ht="13.2">
      <c r="A419" s="11" t="s">
        <v>329</v>
      </c>
      <c r="B419">
        <v>8.85</v>
      </c>
      <c r="C419" s="11">
        <f t="shared" si="15"/>
        <v>-5.6179775280900124E-3</v>
      </c>
      <c r="D419" s="13">
        <f t="shared" si="16"/>
        <v>-5.6179775280900124E-3</v>
      </c>
      <c r="E419" s="11" t="s">
        <v>329</v>
      </c>
      <c r="F419" s="12">
        <v>16483.849999999999</v>
      </c>
      <c r="G419" s="11">
        <v>-8.8479349999999995E-3</v>
      </c>
      <c r="H419" s="13">
        <v>-8.8000000000000005E-3</v>
      </c>
      <c r="J419" s="15"/>
      <c r="K419" s="11"/>
      <c r="L419" s="11"/>
      <c r="M419" s="11"/>
      <c r="N419" s="11"/>
    </row>
    <row r="420" spans="1:14" ht="13.2">
      <c r="A420" s="11" t="s">
        <v>330</v>
      </c>
      <c r="B420">
        <v>8.9</v>
      </c>
      <c r="C420" s="11">
        <f t="shared" si="15"/>
        <v>-5.5865921787707773E-3</v>
      </c>
      <c r="D420" s="13">
        <f t="shared" si="16"/>
        <v>-5.5865921787707773E-3</v>
      </c>
      <c r="E420" s="11" t="s">
        <v>330</v>
      </c>
      <c r="F420" s="12">
        <v>16631</v>
      </c>
      <c r="G420" s="11">
        <v>-5.2902460000000002E-3</v>
      </c>
      <c r="H420" s="13">
        <v>-5.3E-3</v>
      </c>
      <c r="J420" s="15"/>
      <c r="K420" s="11"/>
      <c r="L420" s="11"/>
      <c r="M420" s="11"/>
      <c r="N420" s="11"/>
    </row>
    <row r="421" spans="1:14" ht="13.2">
      <c r="A421" s="11" t="s">
        <v>331</v>
      </c>
      <c r="B421">
        <v>8.9499999999999993</v>
      </c>
      <c r="C421" s="11">
        <f t="shared" si="15"/>
        <v>-5.5555555555556468E-3</v>
      </c>
      <c r="D421" s="13">
        <f t="shared" si="16"/>
        <v>-5.5555555555556468E-3</v>
      </c>
      <c r="E421" s="11" t="s">
        <v>331</v>
      </c>
      <c r="F421" s="12">
        <v>16719.45</v>
      </c>
      <c r="G421" s="11">
        <v>6.8773430000000002E-3</v>
      </c>
      <c r="H421" s="13">
        <v>6.8999999999999999E-3</v>
      </c>
      <c r="J421" s="15"/>
      <c r="K421" s="11"/>
      <c r="L421" s="11"/>
      <c r="M421" s="11"/>
      <c r="N421" s="11"/>
    </row>
    <row r="422" spans="1:14" ht="13.2">
      <c r="A422" s="11" t="s">
        <v>332</v>
      </c>
      <c r="B422">
        <v>9</v>
      </c>
      <c r="C422" s="11">
        <f t="shared" si="15"/>
        <v>2.2727272727272707E-2</v>
      </c>
      <c r="D422" s="13">
        <f t="shared" si="16"/>
        <v>2.2727272727272707E-2</v>
      </c>
      <c r="E422" s="11" t="s">
        <v>332</v>
      </c>
      <c r="F422" s="12">
        <v>16605.25</v>
      </c>
      <c r="G422" s="11">
        <v>5.1086960000000002E-3</v>
      </c>
      <c r="H422" s="13">
        <v>5.1000000000000004E-3</v>
      </c>
      <c r="J422" s="15"/>
      <c r="K422" s="11"/>
      <c r="L422" s="11"/>
      <c r="M422" s="11"/>
      <c r="N422" s="11"/>
    </row>
    <row r="423" spans="1:14" ht="13.2">
      <c r="A423" s="11" t="s">
        <v>333</v>
      </c>
      <c r="B423">
        <v>8.8000000000000007</v>
      </c>
      <c r="C423" s="11">
        <f t="shared" si="15"/>
        <v>-1.6759776536312665E-2</v>
      </c>
      <c r="D423" s="13">
        <f t="shared" si="16"/>
        <v>-1.6759776536312665E-2</v>
      </c>
      <c r="E423" s="11" t="s">
        <v>333</v>
      </c>
      <c r="F423" s="12">
        <v>16520.849999999999</v>
      </c>
      <c r="G423" s="11">
        <v>1.1033899999999999E-2</v>
      </c>
      <c r="H423" s="13">
        <v>1.0999999999999999E-2</v>
      </c>
      <c r="J423" s="15"/>
      <c r="K423" s="11"/>
      <c r="L423" s="11"/>
      <c r="M423" s="11"/>
      <c r="N423" s="11"/>
    </row>
    <row r="424" spans="1:14" ht="13.2">
      <c r="A424" s="11" t="s">
        <v>334</v>
      </c>
      <c r="B424">
        <v>8.9499999999999993</v>
      </c>
      <c r="C424" s="11">
        <f t="shared" si="15"/>
        <v>1.1299435028248483E-2</v>
      </c>
      <c r="D424" s="13">
        <f t="shared" si="16"/>
        <v>1.1299435028248483E-2</v>
      </c>
      <c r="E424" s="11" t="s">
        <v>334</v>
      </c>
      <c r="F424" s="12">
        <v>16340.55</v>
      </c>
      <c r="G424" s="11">
        <v>3.8117759999999998E-3</v>
      </c>
      <c r="H424" s="13">
        <v>3.8E-3</v>
      </c>
      <c r="J424" s="15"/>
      <c r="K424" s="11"/>
      <c r="L424" s="11"/>
      <c r="M424" s="11"/>
      <c r="N424" s="11"/>
    </row>
    <row r="425" spans="1:14" ht="13.2">
      <c r="A425" s="11" t="s">
        <v>335</v>
      </c>
      <c r="B425">
        <v>8.85</v>
      </c>
      <c r="C425" s="11">
        <f t="shared" si="15"/>
        <v>1.7241379310344973E-2</v>
      </c>
      <c r="D425" s="13">
        <f t="shared" si="16"/>
        <v>1.7241379310344973E-2</v>
      </c>
      <c r="E425" s="11" t="s">
        <v>335</v>
      </c>
      <c r="F425" s="12">
        <v>16278.5</v>
      </c>
      <c r="G425" s="11">
        <v>1.4287317000000001E-2</v>
      </c>
      <c r="H425" s="13">
        <v>1.43E-2</v>
      </c>
      <c r="J425" s="15"/>
      <c r="K425" s="11"/>
      <c r="L425" s="11"/>
      <c r="M425" s="11"/>
      <c r="N425" s="11"/>
    </row>
    <row r="426" spans="1:14" ht="13.2">
      <c r="A426" s="11" t="s">
        <v>336</v>
      </c>
      <c r="B426">
        <v>8.6999999999999993</v>
      </c>
      <c r="C426" s="11">
        <f t="shared" si="15"/>
        <v>5.7803468208090791E-3</v>
      </c>
      <c r="D426" s="13">
        <f t="shared" si="16"/>
        <v>5.7803468208090791E-3</v>
      </c>
      <c r="E426" s="11" t="s">
        <v>336</v>
      </c>
      <c r="F426" s="12">
        <v>16049.2</v>
      </c>
      <c r="G426" s="11">
        <v>6.9359699999999996E-3</v>
      </c>
      <c r="H426" s="13">
        <v>6.8999999999999999E-3</v>
      </c>
      <c r="J426" s="15"/>
      <c r="K426" s="11"/>
      <c r="L426" s="11"/>
      <c r="M426" s="11"/>
      <c r="N426" s="11"/>
    </row>
    <row r="427" spans="1:14" ht="13.2">
      <c r="A427" s="11" t="s">
        <v>337</v>
      </c>
      <c r="B427">
        <v>8.65</v>
      </c>
      <c r="C427" s="11">
        <f t="shared" si="15"/>
        <v>-1.1428571428571344E-2</v>
      </c>
      <c r="D427" s="13">
        <f t="shared" si="16"/>
        <v>-1.1428571428571344E-2</v>
      </c>
      <c r="E427" s="11" t="s">
        <v>337</v>
      </c>
      <c r="F427" s="12">
        <v>15938.65</v>
      </c>
      <c r="G427" s="11">
        <v>-1.753655E-3</v>
      </c>
      <c r="H427" s="13">
        <v>-1.8E-3</v>
      </c>
      <c r="J427" s="15"/>
      <c r="K427" s="11"/>
      <c r="L427" s="11"/>
      <c r="M427" s="11"/>
      <c r="N427" s="11"/>
    </row>
    <row r="428" spans="1:14" ht="13.2">
      <c r="A428" s="11" t="s">
        <v>338</v>
      </c>
      <c r="B428">
        <v>8.75</v>
      </c>
      <c r="C428" s="11">
        <f t="shared" si="15"/>
        <v>5.7471264367816577E-3</v>
      </c>
      <c r="D428" s="13">
        <f t="shared" si="16"/>
        <v>5.7471264367816577E-3</v>
      </c>
      <c r="E428" s="11" t="s">
        <v>338</v>
      </c>
      <c r="F428" s="12">
        <v>15966.65</v>
      </c>
      <c r="G428" s="11">
        <v>-5.7073289999999997E-3</v>
      </c>
      <c r="H428" s="13">
        <v>-5.7000000000000002E-3</v>
      </c>
      <c r="J428" s="15"/>
      <c r="K428" s="11"/>
      <c r="L428" s="11"/>
      <c r="M428" s="11"/>
      <c r="N428" s="11"/>
    </row>
    <row r="429" spans="1:14" ht="13.2">
      <c r="A429" s="27">
        <v>44902</v>
      </c>
      <c r="B429">
        <v>8.6999999999999993</v>
      </c>
      <c r="C429" s="11">
        <f t="shared" si="15"/>
        <v>0</v>
      </c>
      <c r="D429" s="13">
        <f t="shared" si="16"/>
        <v>0</v>
      </c>
      <c r="E429" s="27">
        <v>44902</v>
      </c>
      <c r="F429" s="12">
        <v>16058.3</v>
      </c>
      <c r="G429" s="11">
        <v>-9.7249629999999997E-3</v>
      </c>
      <c r="H429" s="13">
        <v>-9.7000000000000003E-3</v>
      </c>
      <c r="J429" s="15"/>
      <c r="K429" s="11"/>
      <c r="L429" s="11"/>
      <c r="M429" s="11"/>
      <c r="N429" s="11"/>
    </row>
    <row r="430" spans="1:14" ht="13.2">
      <c r="A430" s="27">
        <v>44872</v>
      </c>
      <c r="B430">
        <v>8.6999999999999993</v>
      </c>
      <c r="C430" s="11">
        <f t="shared" si="15"/>
        <v>3.5714285714285587E-2</v>
      </c>
      <c r="D430" s="13">
        <f t="shared" si="16"/>
        <v>3.5714285714285587E-2</v>
      </c>
      <c r="E430" s="27">
        <v>44872</v>
      </c>
      <c r="F430" s="12">
        <v>16216</v>
      </c>
      <c r="G430" s="11">
        <v>-2.8359000000000001E-4</v>
      </c>
      <c r="H430" s="13">
        <v>-2.9999999999999997E-4</v>
      </c>
      <c r="J430" s="15"/>
      <c r="K430" s="11"/>
      <c r="L430" s="11"/>
      <c r="M430" s="11"/>
      <c r="N430" s="11"/>
    </row>
    <row r="431" spans="1:14" ht="13.2">
      <c r="A431" s="27">
        <v>44780</v>
      </c>
      <c r="B431">
        <v>8.4</v>
      </c>
      <c r="C431" s="11">
        <f t="shared" si="15"/>
        <v>-5.9171597633135287E-3</v>
      </c>
      <c r="D431" s="13">
        <f t="shared" si="16"/>
        <v>-5.9171597633135287E-3</v>
      </c>
      <c r="E431" s="27">
        <v>44780</v>
      </c>
      <c r="F431" s="12">
        <v>16220.6</v>
      </c>
      <c r="G431" s="11">
        <v>5.4360959999999996E-3</v>
      </c>
      <c r="H431" s="13">
        <v>5.4000000000000003E-3</v>
      </c>
      <c r="J431" s="15"/>
      <c r="K431" s="11"/>
      <c r="L431" s="11"/>
      <c r="M431" s="11"/>
      <c r="N431" s="11"/>
    </row>
    <row r="432" spans="1:14" ht="13.2">
      <c r="A432" s="27">
        <v>44749</v>
      </c>
      <c r="B432">
        <v>8.4499999999999993</v>
      </c>
      <c r="C432" s="11">
        <f t="shared" si="15"/>
        <v>-5.8823529411765607E-3</v>
      </c>
      <c r="D432" s="13">
        <f t="shared" si="16"/>
        <v>-5.8823529411765607E-3</v>
      </c>
      <c r="E432" s="27">
        <v>44749</v>
      </c>
      <c r="F432" s="12">
        <v>16132.9</v>
      </c>
      <c r="G432" s="11">
        <v>8.9494550000000003E-3</v>
      </c>
      <c r="H432" s="13">
        <v>8.8999999999999999E-3</v>
      </c>
      <c r="J432" s="15"/>
      <c r="K432" s="11"/>
      <c r="L432" s="11"/>
      <c r="M432" s="11"/>
      <c r="N432" s="11"/>
    </row>
    <row r="433" spans="1:14" ht="13.2">
      <c r="A433" s="27">
        <v>44719</v>
      </c>
      <c r="B433">
        <v>8.5</v>
      </c>
      <c r="C433" s="11">
        <f t="shared" si="15"/>
        <v>3.0303030303030276E-2</v>
      </c>
      <c r="D433" s="13">
        <f t="shared" si="16"/>
        <v>3.0303030303030276E-2</v>
      </c>
      <c r="E433" s="27">
        <v>44719</v>
      </c>
      <c r="F433" s="12">
        <v>15989.8</v>
      </c>
      <c r="G433" s="11">
        <v>1.1318177E-2</v>
      </c>
      <c r="H433" s="13">
        <v>1.1299999999999999E-2</v>
      </c>
      <c r="J433" s="15"/>
      <c r="K433" s="11"/>
      <c r="L433" s="11"/>
      <c r="M433" s="11"/>
      <c r="N433" s="11"/>
    </row>
    <row r="434" spans="1:14" ht="13.2">
      <c r="A434" s="27">
        <v>44688</v>
      </c>
      <c r="B434">
        <v>8.25</v>
      </c>
      <c r="C434" s="11">
        <f t="shared" si="15"/>
        <v>-1.19760479041916E-2</v>
      </c>
      <c r="D434" s="13">
        <f t="shared" si="16"/>
        <v>-1.19760479041916E-2</v>
      </c>
      <c r="E434" s="27">
        <v>44688</v>
      </c>
      <c r="F434" s="12">
        <v>15810.85</v>
      </c>
      <c r="G434" s="11">
        <v>-1.547171E-3</v>
      </c>
      <c r="H434" s="13">
        <v>-1.5E-3</v>
      </c>
      <c r="J434" s="15"/>
      <c r="K434" s="11"/>
      <c r="L434" s="11"/>
      <c r="M434" s="11"/>
      <c r="N434" s="11"/>
    </row>
    <row r="435" spans="1:14" ht="13.2">
      <c r="A435" s="27">
        <v>44658</v>
      </c>
      <c r="B435">
        <v>8.35</v>
      </c>
      <c r="C435" s="11">
        <f t="shared" si="15"/>
        <v>-1.764705882352946E-2</v>
      </c>
      <c r="D435" s="13">
        <f t="shared" si="16"/>
        <v>-1.764705882352946E-2</v>
      </c>
      <c r="E435" s="27">
        <v>44658</v>
      </c>
      <c r="F435" s="12">
        <v>15835.35</v>
      </c>
      <c r="G435" s="11">
        <v>5.2882010000000002E-3</v>
      </c>
      <c r="H435" s="13">
        <v>5.3E-3</v>
      </c>
      <c r="J435" s="15"/>
      <c r="K435" s="11"/>
      <c r="L435" s="11"/>
      <c r="M435" s="11"/>
      <c r="N435" s="11"/>
    </row>
    <row r="436" spans="1:14" ht="13.2">
      <c r="A436" s="27">
        <v>44568</v>
      </c>
      <c r="B436">
        <v>8.5</v>
      </c>
      <c r="C436" s="11">
        <f t="shared" si="15"/>
        <v>1.1904761904761862E-2</v>
      </c>
      <c r="D436" s="13">
        <f t="shared" si="16"/>
        <v>1.1904761904761862E-2</v>
      </c>
      <c r="E436" s="27">
        <v>44568</v>
      </c>
      <c r="F436" s="12">
        <v>15752.05</v>
      </c>
      <c r="G436" s="11">
        <v>-1.787044E-3</v>
      </c>
      <c r="H436" s="13">
        <v>-1.8E-3</v>
      </c>
      <c r="J436" s="15"/>
      <c r="K436" s="11"/>
      <c r="L436" s="11"/>
      <c r="M436" s="11"/>
      <c r="N436" s="11"/>
    </row>
    <row r="437" spans="1:14" ht="13.2">
      <c r="A437" s="11" t="s">
        <v>339</v>
      </c>
      <c r="B437">
        <v>8.4</v>
      </c>
      <c r="C437" s="11">
        <f t="shared" si="15"/>
        <v>-2.8901734104046284E-2</v>
      </c>
      <c r="D437" s="13">
        <f t="shared" si="16"/>
        <v>-2.8901734104046284E-2</v>
      </c>
      <c r="E437" s="11" t="s">
        <v>339</v>
      </c>
      <c r="F437" s="12">
        <v>15780.25</v>
      </c>
      <c r="G437" s="11">
        <v>-1.193106E-3</v>
      </c>
      <c r="H437" s="13">
        <v>-1.1999999999999999E-3</v>
      </c>
      <c r="J437" s="15"/>
      <c r="K437" s="11"/>
      <c r="L437" s="11"/>
      <c r="M437" s="11"/>
      <c r="N437" s="11"/>
    </row>
    <row r="438" spans="1:14" ht="13.2">
      <c r="A438" s="11" t="s">
        <v>340</v>
      </c>
      <c r="B438">
        <v>8.65</v>
      </c>
      <c r="C438" s="11">
        <f t="shared" si="15"/>
        <v>-2.2598870056497078E-2</v>
      </c>
      <c r="D438" s="13">
        <f t="shared" si="16"/>
        <v>-2.2598870056497078E-2</v>
      </c>
      <c r="E438" s="11" t="s">
        <v>340</v>
      </c>
      <c r="F438" s="12">
        <v>15799.1</v>
      </c>
      <c r="G438" s="11">
        <v>-3.2239339999999999E-3</v>
      </c>
      <c r="H438" s="13">
        <v>-3.2000000000000002E-3</v>
      </c>
      <c r="J438" s="15"/>
      <c r="K438" s="11"/>
      <c r="L438" s="11"/>
      <c r="M438" s="11"/>
      <c r="N438" s="11"/>
    </row>
    <row r="439" spans="1:14" ht="13.2">
      <c r="A439" s="11" t="s">
        <v>341</v>
      </c>
      <c r="B439">
        <v>8.85</v>
      </c>
      <c r="C439" s="11">
        <f t="shared" si="15"/>
        <v>0</v>
      </c>
      <c r="D439" s="13">
        <f t="shared" si="16"/>
        <v>0</v>
      </c>
      <c r="E439" s="11" t="s">
        <v>341</v>
      </c>
      <c r="F439" s="12">
        <v>15850.2</v>
      </c>
      <c r="G439" s="11">
        <v>1.1464089999999999E-3</v>
      </c>
      <c r="H439" s="13">
        <v>1.1000000000000001E-3</v>
      </c>
      <c r="J439" s="15"/>
      <c r="K439" s="11"/>
      <c r="L439" s="11"/>
      <c r="M439" s="11"/>
      <c r="N439" s="11"/>
    </row>
    <row r="440" spans="1:14" ht="13.2">
      <c r="A440" s="11" t="s">
        <v>342</v>
      </c>
      <c r="B440">
        <v>8.85</v>
      </c>
      <c r="C440" s="11">
        <f t="shared" si="15"/>
        <v>1.1428571428571344E-2</v>
      </c>
      <c r="D440" s="13">
        <f t="shared" si="16"/>
        <v>1.1428571428571344E-2</v>
      </c>
      <c r="E440" s="11" t="s">
        <v>342</v>
      </c>
      <c r="F440" s="12">
        <v>15832.05</v>
      </c>
      <c r="G440" s="11">
        <v>8.4590029999999997E-3</v>
      </c>
      <c r="H440" s="13">
        <v>8.5000000000000006E-3</v>
      </c>
      <c r="J440" s="15"/>
      <c r="K440" s="11"/>
      <c r="L440" s="11"/>
      <c r="M440" s="11"/>
      <c r="N440" s="11"/>
    </row>
    <row r="441" spans="1:14" ht="13.2">
      <c r="A441" s="11" t="s">
        <v>343</v>
      </c>
      <c r="B441">
        <v>8.75</v>
      </c>
      <c r="C441" s="11">
        <f t="shared" si="15"/>
        <v>2.3391812865497075E-2</v>
      </c>
      <c r="D441" s="13">
        <f t="shared" si="16"/>
        <v>2.3391812865497075E-2</v>
      </c>
      <c r="E441" s="11" t="s">
        <v>343</v>
      </c>
      <c r="F441" s="12">
        <v>15699.25</v>
      </c>
      <c r="G441" s="11">
        <v>9.1664980000000004E-3</v>
      </c>
      <c r="H441" s="13">
        <v>9.1999999999999998E-3</v>
      </c>
      <c r="J441" s="15"/>
      <c r="K441" s="11"/>
      <c r="L441" s="11"/>
      <c r="M441" s="11"/>
      <c r="N441" s="11"/>
    </row>
    <row r="442" spans="1:14" ht="13.2">
      <c r="A442" s="11" t="s">
        <v>344</v>
      </c>
      <c r="B442">
        <v>8.5500000000000007</v>
      </c>
      <c r="C442" s="11">
        <f t="shared" si="15"/>
        <v>0</v>
      </c>
      <c r="D442" s="13">
        <f t="shared" si="16"/>
        <v>0</v>
      </c>
      <c r="E442" s="11" t="s">
        <v>344</v>
      </c>
      <c r="F442" s="12">
        <v>15556.65</v>
      </c>
      <c r="G442" s="11">
        <v>9.3004090000000008E-3</v>
      </c>
      <c r="H442" s="13">
        <v>9.2999999999999992E-3</v>
      </c>
      <c r="J442" s="15"/>
      <c r="K442" s="11"/>
      <c r="L442" s="11"/>
      <c r="M442" s="11"/>
      <c r="N442" s="11"/>
    </row>
    <row r="443" spans="1:14" ht="13.2">
      <c r="A443" s="11" t="s">
        <v>345</v>
      </c>
      <c r="B443">
        <v>8.5500000000000007</v>
      </c>
      <c r="C443" s="11">
        <f t="shared" si="15"/>
        <v>1.1834319526627279E-2</v>
      </c>
      <c r="D443" s="13">
        <f t="shared" si="16"/>
        <v>1.1834319526627279E-2</v>
      </c>
      <c r="E443" s="11" t="s">
        <v>345</v>
      </c>
      <c r="F443" s="12">
        <v>15413.3</v>
      </c>
      <c r="G443" s="11">
        <v>-1.4419265000000001E-2</v>
      </c>
      <c r="H443" s="13">
        <v>-1.44E-2</v>
      </c>
      <c r="J443" s="15"/>
      <c r="K443" s="11"/>
      <c r="L443" s="11"/>
      <c r="M443" s="11"/>
      <c r="N443" s="11"/>
    </row>
    <row r="444" spans="1:14" ht="13.2">
      <c r="A444" s="11" t="s">
        <v>346</v>
      </c>
      <c r="B444">
        <v>8.4499999999999993</v>
      </c>
      <c r="C444" s="11">
        <f t="shared" si="15"/>
        <v>6.2893081761006275E-2</v>
      </c>
      <c r="D444" s="13">
        <f t="shared" si="16"/>
        <v>6.2893081761006275E-2</v>
      </c>
      <c r="E444" s="11" t="s">
        <v>346</v>
      </c>
      <c r="F444" s="12">
        <v>15638.8</v>
      </c>
      <c r="G444" s="11">
        <v>1.8804377000000001E-2</v>
      </c>
      <c r="H444" s="13">
        <v>1.8800000000000001E-2</v>
      </c>
      <c r="J444" s="15"/>
      <c r="K444" s="11"/>
      <c r="L444" s="11"/>
      <c r="M444" s="11"/>
      <c r="N444" s="11"/>
    </row>
    <row r="445" spans="1:14" ht="13.2">
      <c r="A445" s="11" t="s">
        <v>347</v>
      </c>
      <c r="B445">
        <v>7.95</v>
      </c>
      <c r="C445" s="11">
        <f t="shared" si="15"/>
        <v>-3.0487804878048697E-2</v>
      </c>
      <c r="D445" s="13">
        <f t="shared" si="16"/>
        <v>-3.0487804878048697E-2</v>
      </c>
      <c r="E445" s="11" t="s">
        <v>347</v>
      </c>
      <c r="F445" s="12">
        <v>15350.15</v>
      </c>
      <c r="G445" s="11">
        <v>3.7041880000000002E-3</v>
      </c>
      <c r="H445" s="13">
        <v>3.7000000000000002E-3</v>
      </c>
      <c r="J445" s="15"/>
      <c r="K445" s="11"/>
      <c r="L445" s="11"/>
      <c r="M445" s="11"/>
      <c r="N445" s="11"/>
    </row>
    <row r="446" spans="1:14" ht="13.2">
      <c r="A446" s="11" t="s">
        <v>348</v>
      </c>
      <c r="B446">
        <v>8.1999999999999993</v>
      </c>
      <c r="C446" s="11">
        <f t="shared" si="15"/>
        <v>-3.529411764705892E-2</v>
      </c>
      <c r="D446" s="13">
        <f t="shared" si="16"/>
        <v>-3.529411764705892E-2</v>
      </c>
      <c r="E446" s="11" t="s">
        <v>348</v>
      </c>
      <c r="F446" s="12">
        <v>15293.5</v>
      </c>
      <c r="G446" s="11">
        <v>-4.3683189999999998E-3</v>
      </c>
      <c r="H446" s="13">
        <v>-4.4000000000000003E-3</v>
      </c>
      <c r="J446" s="15"/>
      <c r="K446" s="11"/>
      <c r="L446" s="11"/>
      <c r="M446" s="11"/>
      <c r="N446" s="11"/>
    </row>
    <row r="447" spans="1:14" ht="13.2">
      <c r="A447" s="11" t="s">
        <v>349</v>
      </c>
      <c r="B447">
        <v>8.5</v>
      </c>
      <c r="C447" s="11">
        <f t="shared" si="15"/>
        <v>-3.4090909090909172E-2</v>
      </c>
      <c r="D447" s="13">
        <f t="shared" si="16"/>
        <v>-3.4090909090909172E-2</v>
      </c>
      <c r="E447" s="11" t="s">
        <v>349</v>
      </c>
      <c r="F447" s="12">
        <v>15360.6</v>
      </c>
      <c r="G447" s="11">
        <v>-2.1128398999999999E-2</v>
      </c>
      <c r="H447" s="13">
        <v>-2.1100000000000001E-2</v>
      </c>
      <c r="J447" s="15"/>
      <c r="K447" s="11"/>
      <c r="L447" s="11"/>
      <c r="M447" s="11"/>
      <c r="N447" s="11"/>
    </row>
    <row r="448" spans="1:14" ht="13.2">
      <c r="A448" s="11" t="s">
        <v>350</v>
      </c>
      <c r="B448">
        <v>8.8000000000000007</v>
      </c>
      <c r="C448" s="11">
        <f t="shared" si="15"/>
        <v>0</v>
      </c>
      <c r="D448" s="13">
        <f t="shared" si="16"/>
        <v>0</v>
      </c>
      <c r="E448" s="11" t="s">
        <v>350</v>
      </c>
      <c r="F448" s="12">
        <v>15692.15</v>
      </c>
      <c r="G448" s="11">
        <v>-2.5393939999999999E-3</v>
      </c>
      <c r="H448" s="13">
        <v>-2.5000000000000001E-3</v>
      </c>
      <c r="J448" s="15"/>
      <c r="K448" s="11"/>
      <c r="L448" s="11"/>
      <c r="M448" s="11"/>
      <c r="N448" s="11"/>
    </row>
    <row r="449" spans="1:14" ht="13.2">
      <c r="A449" s="11" t="s">
        <v>351</v>
      </c>
      <c r="B449">
        <v>8.8000000000000007</v>
      </c>
      <c r="C449" s="11">
        <f t="shared" si="15"/>
        <v>1.1494252873563315E-2</v>
      </c>
      <c r="D449" s="13">
        <f t="shared" si="16"/>
        <v>1.1494252873563315E-2</v>
      </c>
      <c r="E449" s="11" t="s">
        <v>351</v>
      </c>
      <c r="F449" s="12">
        <v>15732.1</v>
      </c>
      <c r="G449" s="11">
        <v>-2.6815599999999999E-3</v>
      </c>
      <c r="H449" s="13">
        <v>-2.7000000000000001E-3</v>
      </c>
      <c r="J449" s="15"/>
      <c r="K449" s="11"/>
      <c r="L449" s="11"/>
      <c r="M449" s="11"/>
      <c r="N449" s="11"/>
    </row>
    <row r="450" spans="1:14" ht="13.2">
      <c r="A450" s="11" t="s">
        <v>352</v>
      </c>
      <c r="B450">
        <v>8.6999999999999993</v>
      </c>
      <c r="C450" s="11">
        <f t="shared" si="15"/>
        <v>-4.3956043956044022E-2</v>
      </c>
      <c r="D450" s="13">
        <f t="shared" si="16"/>
        <v>-4.3956043956044022E-2</v>
      </c>
      <c r="E450" s="11" t="s">
        <v>352</v>
      </c>
      <c r="F450" s="12">
        <v>15774.4</v>
      </c>
      <c r="G450" s="11">
        <v>-2.6379784999999999E-2</v>
      </c>
      <c r="H450" s="13">
        <v>-2.64E-2</v>
      </c>
      <c r="J450" s="15"/>
      <c r="K450" s="11"/>
      <c r="L450" s="11"/>
      <c r="M450" s="11"/>
      <c r="N450" s="11"/>
    </row>
    <row r="451" spans="1:14" ht="13.2">
      <c r="A451" s="27">
        <v>44840</v>
      </c>
      <c r="B451">
        <v>9.1</v>
      </c>
      <c r="C451" s="11">
        <f t="shared" si="15"/>
        <v>-1.0869565217391242E-2</v>
      </c>
      <c r="D451" s="13">
        <f t="shared" si="16"/>
        <v>-1.0869565217391242E-2</v>
      </c>
      <c r="E451" s="27">
        <v>44840</v>
      </c>
      <c r="F451" s="12">
        <v>16201.8</v>
      </c>
      <c r="G451" s="11">
        <v>-1.6767710000000002E-2</v>
      </c>
      <c r="H451" s="13">
        <v>-1.6799999999999999E-2</v>
      </c>
      <c r="J451" s="15"/>
      <c r="K451" s="11"/>
      <c r="L451" s="11"/>
      <c r="M451" s="11"/>
      <c r="N451" s="11"/>
    </row>
    <row r="452" spans="1:14" ht="13.2">
      <c r="A452" s="27">
        <v>44810</v>
      </c>
      <c r="B452">
        <v>9.1999999999999993</v>
      </c>
      <c r="C452" s="11">
        <f t="shared" si="15"/>
        <v>5.4644808743167239E-3</v>
      </c>
      <c r="D452" s="13">
        <f t="shared" si="16"/>
        <v>5.4644808743167239E-3</v>
      </c>
      <c r="E452" s="27">
        <v>44810</v>
      </c>
      <c r="F452" s="12">
        <v>16478.099999999999</v>
      </c>
      <c r="G452" s="11">
        <v>7.4497519999999996E-3</v>
      </c>
      <c r="H452" s="13">
        <v>7.4000000000000003E-3</v>
      </c>
      <c r="J452" s="15"/>
      <c r="K452" s="11"/>
      <c r="L452" s="11"/>
      <c r="M452" s="11"/>
      <c r="N452" s="11"/>
    </row>
    <row r="453" spans="1:14" ht="13.2">
      <c r="A453" s="27">
        <v>44779</v>
      </c>
      <c r="B453">
        <v>9.15</v>
      </c>
      <c r="C453" s="11">
        <f t="shared" ref="C453:C516" si="17">B453/B454-1</f>
        <v>-5.4347826086955653E-3</v>
      </c>
      <c r="D453" s="13">
        <f t="shared" ref="D453:D516" si="18">C453</f>
        <v>-5.4347826086955653E-3</v>
      </c>
      <c r="E453" s="27">
        <v>44779</v>
      </c>
      <c r="F453" s="12">
        <v>16356.25</v>
      </c>
      <c r="G453" s="11">
        <v>-3.6609839999999999E-3</v>
      </c>
      <c r="H453" s="13">
        <v>-3.7000000000000002E-3</v>
      </c>
      <c r="J453" s="15"/>
      <c r="K453" s="11"/>
      <c r="L453" s="11"/>
      <c r="M453" s="11"/>
      <c r="N453" s="11"/>
    </row>
    <row r="454" spans="1:14" ht="13.2">
      <c r="A454" s="27">
        <v>44748</v>
      </c>
      <c r="B454">
        <v>9.1999999999999993</v>
      </c>
      <c r="C454" s="11">
        <f t="shared" si="17"/>
        <v>-5.4054054054054612E-3</v>
      </c>
      <c r="D454" s="13">
        <f t="shared" si="18"/>
        <v>-5.4054054054054612E-3</v>
      </c>
      <c r="E454" s="27">
        <v>44748</v>
      </c>
      <c r="F454" s="12">
        <v>16416.349999999999</v>
      </c>
      <c r="G454" s="11">
        <v>-9.2458760000000001E-3</v>
      </c>
      <c r="H454" s="13">
        <v>-9.1999999999999998E-3</v>
      </c>
      <c r="J454" s="15"/>
      <c r="K454" s="11"/>
      <c r="L454" s="11"/>
      <c r="M454" s="11"/>
      <c r="N454" s="11"/>
    </row>
    <row r="455" spans="1:14" ht="13.2">
      <c r="A455" s="27">
        <v>44718</v>
      </c>
      <c r="B455">
        <v>9.25</v>
      </c>
      <c r="C455" s="11">
        <f t="shared" si="17"/>
        <v>5.4347826086957873E-3</v>
      </c>
      <c r="D455" s="13">
        <f t="shared" si="18"/>
        <v>5.4347826086957873E-3</v>
      </c>
      <c r="E455" s="27">
        <v>44718</v>
      </c>
      <c r="F455" s="12">
        <v>16569.55</v>
      </c>
      <c r="G455" s="11">
        <v>-8.8939499999999996E-4</v>
      </c>
      <c r="H455" s="13">
        <v>-8.9999999999999998E-4</v>
      </c>
      <c r="J455" s="15"/>
      <c r="K455" s="11"/>
      <c r="L455" s="11"/>
      <c r="M455" s="11"/>
      <c r="N455" s="11"/>
    </row>
    <row r="456" spans="1:14" ht="13.2">
      <c r="A456" s="27">
        <v>44626</v>
      </c>
      <c r="B456">
        <v>9.1999999999999993</v>
      </c>
      <c r="C456" s="11">
        <f t="shared" si="17"/>
        <v>-3.6649214659685958E-2</v>
      </c>
      <c r="D456" s="13">
        <f t="shared" si="18"/>
        <v>-3.6649214659685958E-2</v>
      </c>
      <c r="E456" s="27">
        <v>44626</v>
      </c>
      <c r="F456" s="12">
        <v>16584.3</v>
      </c>
      <c r="G456" s="11">
        <v>-2.6280969999999998E-3</v>
      </c>
      <c r="H456" s="13">
        <v>-2.5999999999999999E-3</v>
      </c>
      <c r="J456" s="15"/>
      <c r="K456" s="11"/>
      <c r="L456" s="11"/>
      <c r="M456" s="11"/>
      <c r="N456" s="11"/>
    </row>
    <row r="457" spans="1:14" ht="13.2">
      <c r="A457" s="27">
        <v>44598</v>
      </c>
      <c r="B457">
        <v>9.5500000000000007</v>
      </c>
      <c r="C457" s="11">
        <f t="shared" si="17"/>
        <v>2.1390374331550888E-2</v>
      </c>
      <c r="D457" s="13">
        <f t="shared" si="18"/>
        <v>2.1390374331550888E-2</v>
      </c>
      <c r="E457" s="27">
        <v>44598</v>
      </c>
      <c r="F457" s="12">
        <v>16628</v>
      </c>
      <c r="G457" s="11">
        <v>6.3700049999999998E-3</v>
      </c>
      <c r="H457" s="13">
        <v>6.4000000000000003E-3</v>
      </c>
      <c r="J457" s="15"/>
      <c r="K457" s="11"/>
      <c r="L457" s="11"/>
      <c r="M457" s="11"/>
      <c r="N457" s="11"/>
    </row>
    <row r="458" spans="1:14" ht="13.2">
      <c r="A458" s="27">
        <v>44567</v>
      </c>
      <c r="B458">
        <v>9.35</v>
      </c>
      <c r="C458" s="11">
        <f t="shared" si="17"/>
        <v>-2.604166666666663E-2</v>
      </c>
      <c r="D458" s="13">
        <f t="shared" si="18"/>
        <v>-2.604166666666663E-2</v>
      </c>
      <c r="E458" s="27">
        <v>44567</v>
      </c>
      <c r="F458" s="12">
        <v>16522.75</v>
      </c>
      <c r="G458" s="11">
        <v>-3.7263600000000002E-3</v>
      </c>
      <c r="H458" s="13">
        <v>-3.7000000000000002E-3</v>
      </c>
      <c r="J458" s="15"/>
      <c r="K458" s="11"/>
      <c r="L458" s="11"/>
      <c r="M458" s="11"/>
      <c r="N458" s="11"/>
    </row>
    <row r="459" spans="1:14" ht="13.2">
      <c r="A459" s="11" t="s">
        <v>353</v>
      </c>
      <c r="B459">
        <v>9.6</v>
      </c>
      <c r="C459" s="11">
        <f t="shared" si="17"/>
        <v>3.2258064516129004E-2</v>
      </c>
      <c r="D459" s="13">
        <f t="shared" si="18"/>
        <v>3.2258064516129004E-2</v>
      </c>
      <c r="E459" s="11" t="s">
        <v>353</v>
      </c>
      <c r="F459" s="12">
        <v>16584.55</v>
      </c>
      <c r="G459" s="11">
        <v>-4.6124579999999998E-3</v>
      </c>
      <c r="H459" s="13">
        <v>-4.5999999999999999E-3</v>
      </c>
      <c r="J459" s="15"/>
      <c r="K459" s="11"/>
      <c r="L459" s="11"/>
      <c r="M459" s="11"/>
      <c r="N459" s="11"/>
    </row>
    <row r="460" spans="1:14" ht="13.2">
      <c r="A460" s="11" t="s">
        <v>354</v>
      </c>
      <c r="B460">
        <v>9.3000000000000007</v>
      </c>
      <c r="C460" s="11">
        <f t="shared" si="17"/>
        <v>4.4943820224719211E-2</v>
      </c>
      <c r="D460" s="13">
        <f t="shared" si="18"/>
        <v>4.4943820224719211E-2</v>
      </c>
      <c r="E460" s="11" t="s">
        <v>354</v>
      </c>
      <c r="F460" s="12">
        <v>16661.400000000001</v>
      </c>
      <c r="G460" s="11">
        <v>1.8893192999999999E-2</v>
      </c>
      <c r="H460" s="13">
        <v>1.89E-2</v>
      </c>
      <c r="J460" s="15"/>
      <c r="K460" s="11"/>
      <c r="L460" s="11"/>
      <c r="M460" s="11"/>
      <c r="N460" s="11"/>
    </row>
    <row r="461" spans="1:14" ht="13.2">
      <c r="A461" s="11" t="s">
        <v>355</v>
      </c>
      <c r="B461">
        <v>8.9</v>
      </c>
      <c r="C461" s="11">
        <f t="shared" si="17"/>
        <v>3.488372093023262E-2</v>
      </c>
      <c r="D461" s="13">
        <f t="shared" si="18"/>
        <v>3.488372093023262E-2</v>
      </c>
      <c r="E461" s="11" t="s">
        <v>355</v>
      </c>
      <c r="F461" s="12">
        <v>16352.45</v>
      </c>
      <c r="G461" s="11">
        <v>1.127386E-2</v>
      </c>
      <c r="H461" s="13">
        <v>1.1299999999999999E-2</v>
      </c>
      <c r="J461" s="15"/>
      <c r="K461" s="11"/>
      <c r="L461" s="11"/>
      <c r="M461" s="11"/>
      <c r="N461" s="11"/>
    </row>
    <row r="462" spans="1:14" ht="13.2">
      <c r="A462" s="11" t="s">
        <v>356</v>
      </c>
      <c r="B462">
        <v>8.6</v>
      </c>
      <c r="C462" s="11">
        <f t="shared" si="17"/>
        <v>-1.7142857142857237E-2</v>
      </c>
      <c r="D462" s="13">
        <f t="shared" si="18"/>
        <v>-1.7142857142857237E-2</v>
      </c>
      <c r="E462" s="11" t="s">
        <v>356</v>
      </c>
      <c r="F462" s="12">
        <v>16170.15</v>
      </c>
      <c r="G462" s="11">
        <v>9.0073510000000002E-3</v>
      </c>
      <c r="H462" s="13">
        <v>8.9999999999999993E-3</v>
      </c>
      <c r="J462" s="15"/>
      <c r="K462" s="11"/>
      <c r="L462" s="11"/>
      <c r="M462" s="11"/>
      <c r="N462" s="11"/>
    </row>
    <row r="463" spans="1:14" ht="13.2">
      <c r="A463" s="11" t="s">
        <v>357</v>
      </c>
      <c r="B463">
        <v>8.75</v>
      </c>
      <c r="C463" s="11">
        <f t="shared" si="17"/>
        <v>-2.777777777777779E-2</v>
      </c>
      <c r="D463" s="13">
        <f t="shared" si="18"/>
        <v>-2.777777777777779E-2</v>
      </c>
      <c r="E463" s="11" t="s">
        <v>357</v>
      </c>
      <c r="F463" s="12">
        <v>16025.8</v>
      </c>
      <c r="G463" s="11">
        <v>-6.1611829999999998E-3</v>
      </c>
      <c r="H463" s="13">
        <v>-6.1999999999999998E-3</v>
      </c>
      <c r="J463" s="15"/>
      <c r="K463" s="11"/>
      <c r="L463" s="11"/>
      <c r="M463" s="11"/>
      <c r="N463" s="11"/>
    </row>
    <row r="464" spans="1:14" ht="13.2">
      <c r="A464" s="11" t="s">
        <v>358</v>
      </c>
      <c r="B464">
        <v>9</v>
      </c>
      <c r="C464" s="11">
        <f t="shared" si="17"/>
        <v>-5.5248618784531356E-3</v>
      </c>
      <c r="D464" s="13">
        <f t="shared" si="18"/>
        <v>-5.5248618784531356E-3</v>
      </c>
      <c r="E464" s="11" t="s">
        <v>358</v>
      </c>
      <c r="F464" s="12">
        <v>16125.15</v>
      </c>
      <c r="G464" s="11">
        <v>-5.5227660000000001E-3</v>
      </c>
      <c r="H464" s="13">
        <v>-5.4999999999999997E-3</v>
      </c>
      <c r="J464" s="15"/>
      <c r="K464" s="11"/>
      <c r="L464" s="11"/>
      <c r="M464" s="11"/>
      <c r="N464" s="11"/>
    </row>
    <row r="465" spans="1:14" ht="13.2">
      <c r="A465" s="11" t="s">
        <v>359</v>
      </c>
      <c r="B465">
        <v>9.0500000000000007</v>
      </c>
      <c r="C465" s="11">
        <f t="shared" si="17"/>
        <v>-5.494505494505364E-3</v>
      </c>
      <c r="D465" s="13">
        <f t="shared" si="18"/>
        <v>-5.494505494505364E-3</v>
      </c>
      <c r="E465" s="11" t="s">
        <v>359</v>
      </c>
      <c r="F465" s="12">
        <v>16214.7</v>
      </c>
      <c r="G465" s="11">
        <v>-3.16301E-3</v>
      </c>
      <c r="H465" s="13">
        <v>-3.2000000000000002E-3</v>
      </c>
      <c r="J465" s="15"/>
      <c r="K465" s="11"/>
      <c r="L465" s="11"/>
      <c r="M465" s="11"/>
      <c r="N465" s="11"/>
    </row>
    <row r="466" spans="1:14" ht="13.2">
      <c r="A466" s="11" t="s">
        <v>360</v>
      </c>
      <c r="B466">
        <v>9.1</v>
      </c>
      <c r="C466" s="11">
        <f t="shared" si="17"/>
        <v>2.2471910112359383E-2</v>
      </c>
      <c r="D466" s="13">
        <f t="shared" si="18"/>
        <v>2.2471910112359383E-2</v>
      </c>
      <c r="E466" s="11" t="s">
        <v>360</v>
      </c>
      <c r="F466" s="12">
        <v>16266.15</v>
      </c>
      <c r="G466" s="11">
        <v>2.889104E-2</v>
      </c>
      <c r="H466" s="13">
        <v>2.8899999999999999E-2</v>
      </c>
      <c r="J466" s="15"/>
      <c r="K466" s="11"/>
      <c r="L466" s="11"/>
      <c r="M466" s="11"/>
      <c r="N466" s="11"/>
    </row>
    <row r="467" spans="1:14" ht="13.2">
      <c r="A467" s="11" t="s">
        <v>361</v>
      </c>
      <c r="B467">
        <v>8.9</v>
      </c>
      <c r="C467" s="11">
        <f t="shared" si="17"/>
        <v>-3.2608695652173836E-2</v>
      </c>
      <c r="D467" s="13">
        <f t="shared" si="18"/>
        <v>-3.2608695652173836E-2</v>
      </c>
      <c r="E467" s="11" t="s">
        <v>361</v>
      </c>
      <c r="F467" s="12">
        <v>15809.4</v>
      </c>
      <c r="G467" s="11">
        <v>-2.6532760999999998E-2</v>
      </c>
      <c r="H467" s="13">
        <v>-2.6499999999999999E-2</v>
      </c>
      <c r="J467" s="15"/>
      <c r="K467" s="11"/>
      <c r="L467" s="11"/>
      <c r="M467" s="11"/>
      <c r="N467" s="11"/>
    </row>
    <row r="468" spans="1:14" ht="13.2">
      <c r="A468" s="11" t="s">
        <v>362</v>
      </c>
      <c r="B468">
        <v>9.1999999999999993</v>
      </c>
      <c r="C468" s="11">
        <f t="shared" si="17"/>
        <v>-1.6042780748663166E-2</v>
      </c>
      <c r="D468" s="13">
        <f t="shared" si="18"/>
        <v>-1.6042780748663166E-2</v>
      </c>
      <c r="E468" s="11" t="s">
        <v>362</v>
      </c>
      <c r="F468" s="12">
        <v>16240.3</v>
      </c>
      <c r="G468" s="11">
        <v>-1.1685619999999999E-3</v>
      </c>
      <c r="H468" s="13">
        <v>-1.1999999999999999E-3</v>
      </c>
      <c r="J468" s="15"/>
      <c r="K468" s="11"/>
      <c r="L468" s="11"/>
      <c r="M468" s="11"/>
      <c r="N468" s="11"/>
    </row>
    <row r="469" spans="1:14" ht="13.2">
      <c r="A469" s="11" t="s">
        <v>363</v>
      </c>
      <c r="B469">
        <v>9.35</v>
      </c>
      <c r="C469" s="11">
        <f t="shared" si="17"/>
        <v>-5.3191489361702482E-3</v>
      </c>
      <c r="D469" s="13">
        <f t="shared" si="18"/>
        <v>-5.3191489361702482E-3</v>
      </c>
      <c r="E469" s="11" t="s">
        <v>363</v>
      </c>
      <c r="F469" s="12">
        <v>16259.3</v>
      </c>
      <c r="G469" s="11">
        <v>2.6321936000000001E-2</v>
      </c>
      <c r="H469" s="13">
        <v>2.63E-2</v>
      </c>
      <c r="J469" s="15"/>
      <c r="K469" s="11"/>
      <c r="L469" s="11"/>
      <c r="M469" s="11"/>
      <c r="N469" s="11"/>
    </row>
    <row r="470" spans="1:14" ht="13.2">
      <c r="A470" s="11" t="s">
        <v>364</v>
      </c>
      <c r="B470">
        <v>9.4</v>
      </c>
      <c r="C470" s="11">
        <f t="shared" si="17"/>
        <v>0.12574850299401197</v>
      </c>
      <c r="D470" s="13">
        <f t="shared" si="18"/>
        <v>0.12574850299401197</v>
      </c>
      <c r="E470" s="11" t="s">
        <v>364</v>
      </c>
      <c r="F470" s="12">
        <v>15842.3</v>
      </c>
      <c r="G470" s="11">
        <v>3.811268E-3</v>
      </c>
      <c r="H470" s="13">
        <v>3.8E-3</v>
      </c>
      <c r="J470" s="15"/>
      <c r="K470" s="11"/>
      <c r="L470" s="11"/>
      <c r="M470" s="11"/>
      <c r="N470" s="11"/>
    </row>
    <row r="471" spans="1:14" ht="13.2">
      <c r="A471" s="11" t="s">
        <v>365</v>
      </c>
      <c r="B471">
        <v>8.35</v>
      </c>
      <c r="C471" s="11">
        <f t="shared" si="17"/>
        <v>2.4539877300613355E-2</v>
      </c>
      <c r="D471" s="13">
        <f t="shared" si="18"/>
        <v>2.4539877300613355E-2</v>
      </c>
      <c r="E471" s="11" t="s">
        <v>365</v>
      </c>
      <c r="F471" s="12">
        <v>15782.15</v>
      </c>
      <c r="G471" s="11">
        <v>-1.635248E-3</v>
      </c>
      <c r="H471" s="13">
        <v>-1.6000000000000001E-3</v>
      </c>
      <c r="J471" s="15"/>
      <c r="K471" s="11"/>
      <c r="L471" s="11"/>
      <c r="M471" s="11"/>
      <c r="N471" s="11"/>
    </row>
    <row r="472" spans="1:14" ht="13.2">
      <c r="A472" s="27">
        <v>44900</v>
      </c>
      <c r="B472">
        <v>8.15</v>
      </c>
      <c r="C472" s="11">
        <f t="shared" si="17"/>
        <v>-5.7803468208092457E-2</v>
      </c>
      <c r="D472" s="13">
        <f t="shared" si="18"/>
        <v>-5.7803468208092457E-2</v>
      </c>
      <c r="E472" s="27">
        <v>44900</v>
      </c>
      <c r="F472" s="12">
        <v>15808</v>
      </c>
      <c r="G472" s="11">
        <v>-2.2211775999999999E-2</v>
      </c>
      <c r="H472" s="13">
        <v>-2.2200000000000001E-2</v>
      </c>
      <c r="J472" s="15"/>
      <c r="K472" s="11"/>
      <c r="L472" s="11"/>
      <c r="M472" s="11"/>
      <c r="N472" s="11"/>
    </row>
    <row r="473" spans="1:14" ht="13.2">
      <c r="A473" s="27">
        <v>44870</v>
      </c>
      <c r="B473">
        <v>8.65</v>
      </c>
      <c r="C473" s="11">
        <f t="shared" si="17"/>
        <v>-5.7471264367814356E-3</v>
      </c>
      <c r="D473" s="13">
        <f t="shared" si="18"/>
        <v>-5.7471264367814356E-3</v>
      </c>
      <c r="E473" s="27">
        <v>44870</v>
      </c>
      <c r="F473" s="12">
        <v>16167.1</v>
      </c>
      <c r="G473" s="11">
        <v>-4.4919809999999999E-3</v>
      </c>
      <c r="H473" s="13">
        <v>-4.4999999999999997E-3</v>
      </c>
      <c r="J473" s="15"/>
      <c r="K473" s="11"/>
      <c r="L473" s="11"/>
      <c r="M473" s="11"/>
      <c r="N473" s="11"/>
    </row>
    <row r="474" spans="1:14" ht="13.2">
      <c r="A474" s="27">
        <v>44839</v>
      </c>
      <c r="B474">
        <v>8.6999999999999993</v>
      </c>
      <c r="C474" s="11">
        <f t="shared" si="17"/>
        <v>-2.7932960893854775E-2</v>
      </c>
      <c r="D474" s="13">
        <f t="shared" si="18"/>
        <v>-2.7932960893854775E-2</v>
      </c>
      <c r="E474" s="27">
        <v>44839</v>
      </c>
      <c r="F474" s="12">
        <v>16240.05</v>
      </c>
      <c r="G474" s="11">
        <v>-3.7909810000000001E-3</v>
      </c>
      <c r="H474" s="13">
        <v>-3.8E-3</v>
      </c>
      <c r="J474" s="15"/>
      <c r="K474" s="11"/>
      <c r="L474" s="11"/>
      <c r="M474" s="11"/>
      <c r="N474" s="11"/>
    </row>
    <row r="475" spans="1:14" ht="13.2">
      <c r="A475" s="27">
        <v>44809</v>
      </c>
      <c r="B475">
        <v>8.9499999999999993</v>
      </c>
      <c r="C475" s="11">
        <f t="shared" si="17"/>
        <v>-1.1049723756906271E-2</v>
      </c>
      <c r="D475" s="13">
        <f t="shared" si="18"/>
        <v>-1.1049723756906271E-2</v>
      </c>
      <c r="E475" s="27">
        <v>44809</v>
      </c>
      <c r="F475" s="12">
        <v>16301.85</v>
      </c>
      <c r="G475" s="11">
        <v>-6.6661589999999996E-3</v>
      </c>
      <c r="H475" s="13">
        <v>-6.7000000000000002E-3</v>
      </c>
      <c r="J475" s="15"/>
      <c r="K475" s="11"/>
      <c r="L475" s="11"/>
      <c r="M475" s="11"/>
      <c r="N475" s="11"/>
    </row>
    <row r="476" spans="1:14" ht="13.2">
      <c r="A476" s="27">
        <v>44717</v>
      </c>
      <c r="B476">
        <v>9.0500000000000007</v>
      </c>
      <c r="C476" s="11">
        <f t="shared" si="17"/>
        <v>0</v>
      </c>
      <c r="D476" s="13">
        <f t="shared" si="18"/>
        <v>0</v>
      </c>
      <c r="E476" s="27">
        <v>44717</v>
      </c>
      <c r="F476" s="12">
        <v>16411.25</v>
      </c>
      <c r="G476" s="11">
        <v>-1.6268398999999999E-2</v>
      </c>
      <c r="H476" s="13">
        <v>-1.6299999999999999E-2</v>
      </c>
      <c r="J476" s="15"/>
      <c r="K476" s="11"/>
      <c r="L476" s="11"/>
      <c r="M476" s="11"/>
      <c r="N476" s="11"/>
    </row>
    <row r="477" spans="1:14" ht="13.2">
      <c r="A477" s="27">
        <v>44686</v>
      </c>
      <c r="B477">
        <v>9.0500000000000007</v>
      </c>
      <c r="C477" s="11">
        <f t="shared" si="17"/>
        <v>-5.494505494505364E-3</v>
      </c>
      <c r="D477" s="13">
        <f t="shared" si="18"/>
        <v>-5.494505494505364E-3</v>
      </c>
      <c r="E477" s="27">
        <v>44686</v>
      </c>
      <c r="F477" s="12">
        <v>16682.650000000001</v>
      </c>
      <c r="G477" s="11">
        <v>3.02801E-4</v>
      </c>
      <c r="H477" s="13">
        <v>2.9999999999999997E-4</v>
      </c>
      <c r="J477" s="15"/>
      <c r="K477" s="11"/>
      <c r="L477" s="11"/>
      <c r="M477" s="11"/>
      <c r="N477" s="11"/>
    </row>
    <row r="478" spans="1:14" ht="13.2">
      <c r="A478" s="27">
        <v>44656</v>
      </c>
      <c r="B478">
        <v>9.1</v>
      </c>
      <c r="C478" s="11">
        <f t="shared" si="17"/>
        <v>-2.1505376344086113E-2</v>
      </c>
      <c r="D478" s="13">
        <f t="shared" si="18"/>
        <v>-2.1505376344086113E-2</v>
      </c>
      <c r="E478" s="27">
        <v>44656</v>
      </c>
      <c r="F478" s="12">
        <v>16677.599999999999</v>
      </c>
      <c r="G478" s="11">
        <v>-2.2936182999999999E-2</v>
      </c>
      <c r="H478" s="13">
        <v>-2.29E-2</v>
      </c>
      <c r="J478" s="15"/>
      <c r="K478" s="11"/>
      <c r="L478" s="11"/>
      <c r="M478" s="11"/>
      <c r="N478" s="11"/>
    </row>
    <row r="479" spans="1:14" ht="13.2">
      <c r="A479" s="27">
        <v>44597</v>
      </c>
      <c r="B479">
        <v>9.3000000000000007</v>
      </c>
      <c r="C479" s="11">
        <f t="shared" si="17"/>
        <v>-2.1052631578947323E-2</v>
      </c>
      <c r="D479" s="13">
        <f t="shared" si="18"/>
        <v>-2.1052631578947323E-2</v>
      </c>
      <c r="E479" s="27">
        <v>44597</v>
      </c>
      <c r="F479" s="12">
        <v>17069.099999999999</v>
      </c>
      <c r="G479" s="11">
        <v>-1.955849E-3</v>
      </c>
      <c r="H479" s="13">
        <v>-2E-3</v>
      </c>
      <c r="J479" s="15"/>
      <c r="K479" s="11"/>
      <c r="L479" s="11"/>
      <c r="M479" s="11"/>
      <c r="N479" s="11"/>
    </row>
    <row r="480" spans="1:14" ht="13.2">
      <c r="A480" s="11" t="s">
        <v>366</v>
      </c>
      <c r="B480">
        <v>9.5</v>
      </c>
      <c r="C480" s="11">
        <f t="shared" si="17"/>
        <v>-5.2356020942408987E-3</v>
      </c>
      <c r="D480" s="13">
        <f t="shared" si="18"/>
        <v>-5.2356020942408987E-3</v>
      </c>
      <c r="E480" s="11" t="s">
        <v>366</v>
      </c>
      <c r="F480" s="12">
        <v>17102.55</v>
      </c>
      <c r="G480" s="11">
        <v>-8.2632409999999993E-3</v>
      </c>
      <c r="H480" s="13">
        <v>-8.3000000000000001E-3</v>
      </c>
      <c r="J480" s="15"/>
      <c r="K480" s="11"/>
      <c r="L480" s="11"/>
      <c r="M480" s="11"/>
      <c r="N480" s="11"/>
    </row>
    <row r="481" spans="1:14" ht="13.2">
      <c r="A481" s="11" t="s">
        <v>367</v>
      </c>
      <c r="B481">
        <v>9.5500000000000007</v>
      </c>
      <c r="C481" s="11">
        <f t="shared" si="17"/>
        <v>-5.2083333333332593E-3</v>
      </c>
      <c r="D481" s="13">
        <f t="shared" si="18"/>
        <v>-5.2083333333332593E-3</v>
      </c>
      <c r="E481" s="11" t="s">
        <v>367</v>
      </c>
      <c r="F481" s="12">
        <v>17245.05</v>
      </c>
      <c r="G481" s="11">
        <v>1.2128486000000001E-2</v>
      </c>
      <c r="H481" s="13">
        <v>1.21E-2</v>
      </c>
      <c r="J481" s="15"/>
      <c r="K481" s="11"/>
      <c r="L481" s="11"/>
      <c r="M481" s="11"/>
      <c r="N481" s="11"/>
    </row>
    <row r="482" spans="1:14" ht="13.2">
      <c r="A482" s="11" t="s">
        <v>368</v>
      </c>
      <c r="B482">
        <v>9.6</v>
      </c>
      <c r="C482" s="11">
        <f t="shared" si="17"/>
        <v>-4.0000000000000036E-2</v>
      </c>
      <c r="D482" s="13">
        <f t="shared" si="18"/>
        <v>-4.0000000000000036E-2</v>
      </c>
      <c r="E482" s="11" t="s">
        <v>368</v>
      </c>
      <c r="F482" s="12">
        <v>17038.400000000001</v>
      </c>
      <c r="G482" s="11">
        <v>-9.4414210000000002E-3</v>
      </c>
      <c r="H482" s="13">
        <v>-9.4000000000000004E-3</v>
      </c>
      <c r="J482" s="15"/>
      <c r="K482" s="11"/>
      <c r="L482" s="11"/>
      <c r="M482" s="11"/>
      <c r="N482" s="11"/>
    </row>
    <row r="483" spans="1:14" ht="13.2">
      <c r="A483" s="11" t="s">
        <v>369</v>
      </c>
      <c r="B483">
        <v>10</v>
      </c>
      <c r="C483" s="11">
        <f t="shared" si="17"/>
        <v>2.0408163265306145E-2</v>
      </c>
      <c r="D483" s="13">
        <f t="shared" si="18"/>
        <v>2.0408163265306145E-2</v>
      </c>
      <c r="E483" s="11" t="s">
        <v>369</v>
      </c>
      <c r="F483" s="12">
        <v>17200.8</v>
      </c>
      <c r="G483" s="11">
        <v>1.4560029E-2</v>
      </c>
      <c r="H483" s="13">
        <v>1.46E-2</v>
      </c>
      <c r="J483" s="15"/>
      <c r="K483" s="11"/>
      <c r="L483" s="11"/>
      <c r="M483" s="11"/>
      <c r="N483" s="11"/>
    </row>
    <row r="484" spans="1:14" ht="13.2">
      <c r="A484" s="11" t="s">
        <v>370</v>
      </c>
      <c r="B484">
        <v>9.8000000000000007</v>
      </c>
      <c r="C484" s="11">
        <f t="shared" si="17"/>
        <v>-1.5075376884421954E-2</v>
      </c>
      <c r="D484" s="13">
        <f t="shared" si="18"/>
        <v>-1.5075376884421954E-2</v>
      </c>
      <c r="E484" s="11" t="s">
        <v>370</v>
      </c>
      <c r="F484" s="12">
        <v>16953.95</v>
      </c>
      <c r="G484" s="11">
        <v>-1.2695122E-2</v>
      </c>
      <c r="H484" s="13">
        <v>-1.2699999999999999E-2</v>
      </c>
      <c r="J484" s="15"/>
      <c r="K484" s="11"/>
      <c r="L484" s="11"/>
      <c r="M484" s="11"/>
      <c r="N484" s="11"/>
    </row>
    <row r="485" spans="1:14" ht="13.2">
      <c r="A485" s="11" t="s">
        <v>371</v>
      </c>
      <c r="B485">
        <v>9.9499999999999993</v>
      </c>
      <c r="C485" s="11">
        <f t="shared" si="17"/>
        <v>-5.0000000000001155E-3</v>
      </c>
      <c r="D485" s="13">
        <f t="shared" si="18"/>
        <v>-5.0000000000001155E-3</v>
      </c>
      <c r="E485" s="11" t="s">
        <v>371</v>
      </c>
      <c r="F485" s="12">
        <v>17171.95</v>
      </c>
      <c r="G485" s="11">
        <v>-1.268643E-2</v>
      </c>
      <c r="H485" s="13">
        <v>-1.2699999999999999E-2</v>
      </c>
      <c r="J485" s="15"/>
      <c r="K485" s="11"/>
      <c r="L485" s="11"/>
      <c r="M485" s="11"/>
      <c r="N485" s="11"/>
    </row>
    <row r="486" spans="1:14" ht="13.2">
      <c r="A486" s="11" t="s">
        <v>372</v>
      </c>
      <c r="B486">
        <v>10</v>
      </c>
      <c r="C486" s="11">
        <f t="shared" si="17"/>
        <v>0</v>
      </c>
      <c r="D486" s="13">
        <f t="shared" si="18"/>
        <v>0</v>
      </c>
      <c r="E486" s="11" t="s">
        <v>372</v>
      </c>
      <c r="F486" s="12">
        <v>17392.599999999999</v>
      </c>
      <c r="G486" s="11">
        <v>1.4941747E-2</v>
      </c>
      <c r="H486" s="13">
        <v>1.49E-2</v>
      </c>
      <c r="J486" s="15"/>
      <c r="K486" s="11"/>
      <c r="L486" s="11"/>
      <c r="M486" s="11"/>
      <c r="N486" s="11"/>
    </row>
    <row r="487" spans="1:14" ht="13.2">
      <c r="A487" s="11" t="s">
        <v>373</v>
      </c>
      <c r="B487">
        <v>10</v>
      </c>
      <c r="C487" s="11">
        <f t="shared" si="17"/>
        <v>1.0101010101010166E-2</v>
      </c>
      <c r="D487" s="13">
        <f t="shared" si="18"/>
        <v>1.0101010101010166E-2</v>
      </c>
      <c r="E487" s="11" t="s">
        <v>373</v>
      </c>
      <c r="F487" s="12">
        <v>17136.55</v>
      </c>
      <c r="G487" s="11">
        <v>1.0490222E-2</v>
      </c>
      <c r="H487" s="13">
        <v>1.0500000000000001E-2</v>
      </c>
      <c r="J487" s="15"/>
      <c r="K487" s="11"/>
      <c r="L487" s="11"/>
      <c r="M487" s="11"/>
      <c r="N487" s="11"/>
    </row>
    <row r="488" spans="1:14" ht="13.2">
      <c r="A488" s="11" t="s">
        <v>374</v>
      </c>
      <c r="B488">
        <v>9.9</v>
      </c>
      <c r="C488" s="11">
        <f t="shared" si="17"/>
        <v>-1.9801980198019709E-2</v>
      </c>
      <c r="D488" s="13">
        <f t="shared" si="18"/>
        <v>-1.9801980198019709E-2</v>
      </c>
      <c r="E488" s="11" t="s">
        <v>374</v>
      </c>
      <c r="F488" s="12">
        <v>16958.650000000001</v>
      </c>
      <c r="G488" s="11">
        <v>-1.2519179E-2</v>
      </c>
      <c r="H488" s="13">
        <v>-1.2500000000000001E-2</v>
      </c>
      <c r="J488" s="15"/>
      <c r="K488" s="11"/>
      <c r="L488" s="11"/>
      <c r="M488" s="11"/>
      <c r="N488" s="11"/>
    </row>
    <row r="489" spans="1:14" ht="13.2">
      <c r="A489" s="11" t="s">
        <v>375</v>
      </c>
      <c r="B489">
        <v>10.1</v>
      </c>
      <c r="C489" s="11">
        <f t="shared" si="17"/>
        <v>-2.8846153846153966E-2</v>
      </c>
      <c r="D489" s="13">
        <f t="shared" si="18"/>
        <v>-2.8846153846153966E-2</v>
      </c>
      <c r="E489" s="11" t="s">
        <v>375</v>
      </c>
      <c r="F489" s="12">
        <v>17173.650000000001</v>
      </c>
      <c r="G489" s="11">
        <v>-1.7281187999999999E-2</v>
      </c>
      <c r="H489" s="13">
        <v>-1.7299999999999999E-2</v>
      </c>
      <c r="J489" s="15"/>
      <c r="K489" s="11"/>
      <c r="L489" s="11"/>
      <c r="M489" s="11"/>
      <c r="N489" s="11"/>
    </row>
    <row r="490" spans="1:14" ht="13.2">
      <c r="A490" s="11" t="s">
        <v>376</v>
      </c>
      <c r="B490">
        <v>10.4</v>
      </c>
      <c r="C490" s="11">
        <f t="shared" si="17"/>
        <v>-1.8867924528301772E-2</v>
      </c>
      <c r="D490" s="13">
        <f t="shared" si="18"/>
        <v>-1.8867924528301772E-2</v>
      </c>
      <c r="E490" s="11" t="s">
        <v>376</v>
      </c>
      <c r="F490" s="12">
        <v>17475.650000000001</v>
      </c>
      <c r="G490" s="11">
        <v>-3.1174589999999999E-3</v>
      </c>
      <c r="H490" s="13">
        <v>-3.0999999999999999E-3</v>
      </c>
      <c r="J490" s="15"/>
      <c r="K490" s="11"/>
      <c r="L490" s="11"/>
      <c r="M490" s="11"/>
      <c r="N490" s="11"/>
    </row>
    <row r="491" spans="1:14" ht="13.2">
      <c r="A491" s="27">
        <v>44899</v>
      </c>
      <c r="B491">
        <v>10.6</v>
      </c>
      <c r="C491" s="11">
        <f t="shared" si="17"/>
        <v>-2.3041474654377891E-2</v>
      </c>
      <c r="D491" s="13">
        <f t="shared" si="18"/>
        <v>-2.3041474654377891E-2</v>
      </c>
      <c r="E491" s="27">
        <v>44899</v>
      </c>
      <c r="F491" s="12">
        <v>17530.3</v>
      </c>
      <c r="G491" s="11">
        <v>-8.1838989999999997E-3</v>
      </c>
      <c r="H491" s="13">
        <v>-8.2000000000000007E-3</v>
      </c>
      <c r="J491" s="15"/>
      <c r="K491" s="11"/>
      <c r="L491" s="11"/>
      <c r="M491" s="11"/>
      <c r="N491" s="11"/>
    </row>
    <row r="492" spans="1:14" ht="13.2">
      <c r="A492" s="27">
        <v>44869</v>
      </c>
      <c r="B492">
        <v>10.85</v>
      </c>
      <c r="C492" s="11">
        <f t="shared" si="17"/>
        <v>-3.125E-2</v>
      </c>
      <c r="D492" s="13">
        <f t="shared" si="18"/>
        <v>-3.125E-2</v>
      </c>
      <c r="E492" s="27">
        <v>44869</v>
      </c>
      <c r="F492" s="12">
        <v>17674.95</v>
      </c>
      <c r="G492" s="11">
        <v>-6.1514760000000003E-3</v>
      </c>
      <c r="H492" s="13">
        <v>-6.1999999999999998E-3</v>
      </c>
      <c r="J492" s="15"/>
      <c r="K492" s="11"/>
      <c r="L492" s="11"/>
      <c r="M492" s="11"/>
      <c r="N492" s="11"/>
    </row>
    <row r="493" spans="1:14" ht="13.2">
      <c r="A493" s="27">
        <v>44777</v>
      </c>
      <c r="B493">
        <v>11.2</v>
      </c>
      <c r="C493" s="11">
        <f t="shared" si="17"/>
        <v>2.7522935779816349E-2</v>
      </c>
      <c r="D493" s="13">
        <f t="shared" si="18"/>
        <v>2.7522935779816349E-2</v>
      </c>
      <c r="E493" s="27">
        <v>44777</v>
      </c>
      <c r="F493" s="12">
        <v>17784.349999999999</v>
      </c>
      <c r="G493" s="11">
        <v>8.2088260000000007E-3</v>
      </c>
      <c r="H493" s="13">
        <v>8.2000000000000007E-3</v>
      </c>
      <c r="J493" s="15"/>
      <c r="K493" s="11"/>
      <c r="L493" s="11"/>
      <c r="M493" s="11"/>
      <c r="N493" s="11"/>
    </row>
    <row r="494" spans="1:14" ht="13.2">
      <c r="A494" s="27">
        <v>44746</v>
      </c>
      <c r="B494">
        <v>10.9</v>
      </c>
      <c r="C494" s="11">
        <f t="shared" si="17"/>
        <v>9.2592592592593004E-3</v>
      </c>
      <c r="D494" s="13">
        <f t="shared" si="18"/>
        <v>9.2592592592593004E-3</v>
      </c>
      <c r="E494" s="27">
        <v>44746</v>
      </c>
      <c r="F494" s="12">
        <v>17639.55</v>
      </c>
      <c r="G494" s="11">
        <v>-9.4397630000000003E-3</v>
      </c>
      <c r="H494" s="13">
        <v>-9.4000000000000004E-3</v>
      </c>
      <c r="J494" s="15"/>
      <c r="K494" s="11"/>
      <c r="L494" s="11"/>
      <c r="M494" s="11"/>
      <c r="N494" s="11"/>
    </row>
    <row r="495" spans="1:14" ht="13.2">
      <c r="A495" s="27">
        <v>44716</v>
      </c>
      <c r="B495">
        <v>10.8</v>
      </c>
      <c r="C495" s="11">
        <f t="shared" si="17"/>
        <v>4.347826086956541E-2</v>
      </c>
      <c r="D495" s="13">
        <f t="shared" si="18"/>
        <v>4.347826086956541E-2</v>
      </c>
      <c r="E495" s="27">
        <v>44716</v>
      </c>
      <c r="F495" s="12">
        <v>17807.650000000001</v>
      </c>
      <c r="G495" s="11">
        <v>-8.3391809999999993E-3</v>
      </c>
      <c r="H495" s="13">
        <v>-8.3000000000000001E-3</v>
      </c>
      <c r="J495" s="15"/>
      <c r="K495" s="11"/>
      <c r="L495" s="11"/>
      <c r="M495" s="11"/>
      <c r="N495" s="11"/>
    </row>
    <row r="496" spans="1:14" ht="13.2">
      <c r="A496" s="27">
        <v>44685</v>
      </c>
      <c r="B496">
        <v>10.35</v>
      </c>
      <c r="C496" s="11">
        <f t="shared" si="17"/>
        <v>9.7560975609756184E-3</v>
      </c>
      <c r="D496" s="13">
        <f t="shared" si="18"/>
        <v>9.7560975609756184E-3</v>
      </c>
      <c r="E496" s="27">
        <v>44685</v>
      </c>
      <c r="F496" s="12">
        <v>17957.400000000001</v>
      </c>
      <c r="G496" s="11">
        <v>-5.317558E-3</v>
      </c>
      <c r="H496" s="13">
        <v>-5.3E-3</v>
      </c>
      <c r="J496" s="15"/>
      <c r="K496" s="11"/>
      <c r="L496" s="11"/>
      <c r="M496" s="11"/>
      <c r="N496" s="11"/>
    </row>
    <row r="497" spans="1:14" ht="13.2">
      <c r="A497" s="27">
        <v>44655</v>
      </c>
      <c r="B497">
        <v>10.25</v>
      </c>
      <c r="C497" s="11">
        <f t="shared" si="17"/>
        <v>1.4851485148514865E-2</v>
      </c>
      <c r="D497" s="13">
        <f t="shared" si="18"/>
        <v>1.4851485148514865E-2</v>
      </c>
      <c r="E497" s="27">
        <v>44655</v>
      </c>
      <c r="F497" s="12">
        <v>18053.400000000001</v>
      </c>
      <c r="G497" s="11">
        <v>2.1671774000000001E-2</v>
      </c>
      <c r="H497" s="13">
        <v>2.1700000000000001E-2</v>
      </c>
      <c r="J497" s="15"/>
      <c r="K497" s="11"/>
      <c r="L497" s="11"/>
      <c r="M497" s="11"/>
      <c r="N497" s="11"/>
    </row>
    <row r="498" spans="1:14" ht="13.2">
      <c r="A498" s="27">
        <v>44565</v>
      </c>
      <c r="B498">
        <v>10.1</v>
      </c>
      <c r="C498" s="11">
        <f t="shared" si="17"/>
        <v>4.663212435233155E-2</v>
      </c>
      <c r="D498" s="13">
        <f t="shared" si="18"/>
        <v>4.663212435233155E-2</v>
      </c>
      <c r="E498" s="27">
        <v>44565</v>
      </c>
      <c r="F498" s="12">
        <v>17670.45</v>
      </c>
      <c r="G498" s="11">
        <v>1.177801E-2</v>
      </c>
      <c r="H498" s="13">
        <v>1.18E-2</v>
      </c>
      <c r="J498" s="15"/>
      <c r="K498" s="11"/>
      <c r="L498" s="11"/>
      <c r="M498" s="11"/>
      <c r="N498" s="11"/>
    </row>
    <row r="499" spans="1:14" ht="13.2">
      <c r="A499" s="11" t="s">
        <v>377</v>
      </c>
      <c r="B499">
        <v>9.65</v>
      </c>
      <c r="C499" s="11">
        <f t="shared" si="17"/>
        <v>-2.0304568527918732E-2</v>
      </c>
      <c r="D499" s="13">
        <f t="shared" si="18"/>
        <v>-2.0304568527918732E-2</v>
      </c>
      <c r="E499" s="11" t="s">
        <v>377</v>
      </c>
      <c r="F499" s="12">
        <v>17464.75</v>
      </c>
      <c r="G499" s="11">
        <v>-1.9144769999999999E-3</v>
      </c>
      <c r="H499" s="13">
        <v>-1.9E-3</v>
      </c>
      <c r="J499" s="15"/>
      <c r="K499" s="11"/>
      <c r="L499" s="11"/>
      <c r="M499" s="11"/>
      <c r="N499" s="11"/>
    </row>
    <row r="500" spans="1:14" ht="13.2">
      <c r="A500" s="11" t="s">
        <v>378</v>
      </c>
      <c r="B500">
        <v>9.85</v>
      </c>
      <c r="C500" s="11">
        <f t="shared" si="17"/>
        <v>0</v>
      </c>
      <c r="D500" s="13">
        <f t="shared" si="18"/>
        <v>0</v>
      </c>
      <c r="E500" s="11" t="s">
        <v>378</v>
      </c>
      <c r="F500" s="12">
        <v>17498.25</v>
      </c>
      <c r="G500" s="11">
        <v>9.9825109999999995E-3</v>
      </c>
      <c r="H500" s="13">
        <v>0.01</v>
      </c>
      <c r="J500" s="15"/>
      <c r="K500" s="11"/>
      <c r="L500" s="11"/>
      <c r="M500" s="11"/>
      <c r="N500" s="11"/>
    </row>
    <row r="501" spans="1:14" ht="13.2">
      <c r="A501" s="11" t="s">
        <v>379</v>
      </c>
      <c r="B501">
        <v>9.85</v>
      </c>
      <c r="C501" s="11">
        <f t="shared" si="17"/>
        <v>-1.005025125628134E-2</v>
      </c>
      <c r="D501" s="13">
        <f t="shared" si="18"/>
        <v>-1.005025125628134E-2</v>
      </c>
      <c r="E501" s="11" t="s">
        <v>379</v>
      </c>
      <c r="F501" s="12">
        <v>17325.3</v>
      </c>
      <c r="G501" s="11">
        <v>5.9981419999999997E-3</v>
      </c>
      <c r="H501" s="13">
        <v>6.0000000000000001E-3</v>
      </c>
      <c r="J501" s="15"/>
      <c r="K501" s="11"/>
      <c r="L501" s="11"/>
      <c r="M501" s="11"/>
      <c r="N501" s="11"/>
    </row>
    <row r="502" spans="1:14" ht="13.2">
      <c r="A502" s="11" t="s">
        <v>380</v>
      </c>
      <c r="B502">
        <v>9.9499999999999993</v>
      </c>
      <c r="C502" s="11">
        <f t="shared" si="17"/>
        <v>-1.4851485148514865E-2</v>
      </c>
      <c r="D502" s="13">
        <f t="shared" si="18"/>
        <v>-1.4851485148514865E-2</v>
      </c>
      <c r="E502" s="11" t="s">
        <v>380</v>
      </c>
      <c r="F502" s="12">
        <v>17222</v>
      </c>
      <c r="G502" s="11">
        <v>4.0226200000000002E-3</v>
      </c>
      <c r="H502" s="13">
        <v>4.0000000000000001E-3</v>
      </c>
      <c r="J502" s="15"/>
      <c r="K502" s="11"/>
      <c r="L502" s="11"/>
      <c r="M502" s="11"/>
      <c r="N502" s="11"/>
    </row>
    <row r="503" spans="1:14" ht="13.2">
      <c r="A503" s="11" t="s">
        <v>381</v>
      </c>
      <c r="B503">
        <v>10.1</v>
      </c>
      <c r="C503" s="11">
        <f t="shared" si="17"/>
        <v>-4.9261083743843415E-3</v>
      </c>
      <c r="D503" s="13">
        <f t="shared" si="18"/>
        <v>-4.9261083743843415E-3</v>
      </c>
      <c r="E503" s="11" t="s">
        <v>381</v>
      </c>
      <c r="F503" s="12">
        <v>17153</v>
      </c>
      <c r="G503" s="11">
        <v>-4.049876E-3</v>
      </c>
      <c r="H503" s="13">
        <v>-4.0000000000000001E-3</v>
      </c>
      <c r="J503" s="15"/>
      <c r="K503" s="11"/>
      <c r="L503" s="11"/>
      <c r="M503" s="11"/>
      <c r="N503" s="11"/>
    </row>
    <row r="504" spans="1:14" ht="13.2">
      <c r="A504" s="11" t="s">
        <v>382</v>
      </c>
      <c r="B504">
        <v>10.15</v>
      </c>
      <c r="C504" s="11">
        <f t="shared" si="17"/>
        <v>1.5000000000000124E-2</v>
      </c>
      <c r="D504" s="13">
        <f t="shared" si="18"/>
        <v>1.5000000000000124E-2</v>
      </c>
      <c r="E504" s="11" t="s">
        <v>382</v>
      </c>
      <c r="F504" s="12">
        <v>17222.75</v>
      </c>
      <c r="G504" s="11">
        <v>-1.327871E-3</v>
      </c>
      <c r="H504" s="13">
        <v>-1.2999999999999999E-3</v>
      </c>
      <c r="J504" s="15"/>
      <c r="K504" s="11"/>
      <c r="L504" s="11"/>
      <c r="M504" s="11"/>
      <c r="N504" s="11"/>
    </row>
    <row r="505" spans="1:14" ht="13.2">
      <c r="A505" s="11" t="s">
        <v>383</v>
      </c>
      <c r="B505">
        <v>10</v>
      </c>
      <c r="C505" s="11">
        <f t="shared" si="17"/>
        <v>-4.9751243781095411E-3</v>
      </c>
      <c r="D505" s="13">
        <f t="shared" si="18"/>
        <v>-4.9751243781095411E-3</v>
      </c>
      <c r="E505" s="11" t="s">
        <v>383</v>
      </c>
      <c r="F505" s="12">
        <v>17245.650000000001</v>
      </c>
      <c r="G505" s="11">
        <v>-4.0339579999999998E-3</v>
      </c>
      <c r="H505" s="13">
        <v>-4.0000000000000001E-3</v>
      </c>
      <c r="J505" s="15"/>
      <c r="K505" s="11"/>
      <c r="L505" s="11"/>
      <c r="M505" s="11"/>
      <c r="N505" s="11"/>
    </row>
    <row r="506" spans="1:14" ht="13.2">
      <c r="A506" s="11" t="s">
        <v>384</v>
      </c>
      <c r="B506">
        <v>10.050000000000001</v>
      </c>
      <c r="C506" s="11">
        <f t="shared" si="17"/>
        <v>0</v>
      </c>
      <c r="D506" s="13">
        <f t="shared" si="18"/>
        <v>0</v>
      </c>
      <c r="E506" s="11" t="s">
        <v>384</v>
      </c>
      <c r="F506" s="12">
        <v>17315.5</v>
      </c>
      <c r="G506" s="11">
        <v>1.1561200000000001E-2</v>
      </c>
      <c r="H506" s="13">
        <v>1.1599999999999999E-2</v>
      </c>
      <c r="J506" s="15"/>
      <c r="K506" s="11"/>
      <c r="L506" s="11"/>
      <c r="M506" s="11"/>
      <c r="N506" s="11"/>
    </row>
    <row r="507" spans="1:14" ht="13.2">
      <c r="A507" s="11" t="s">
        <v>385</v>
      </c>
      <c r="B507">
        <v>10.050000000000001</v>
      </c>
      <c r="C507" s="11">
        <f t="shared" si="17"/>
        <v>-1.9512195121951126E-2</v>
      </c>
      <c r="D507" s="13">
        <f t="shared" si="18"/>
        <v>-1.9512195121951126E-2</v>
      </c>
      <c r="E507" s="11" t="s">
        <v>385</v>
      </c>
      <c r="F507" s="12">
        <v>17117.599999999999</v>
      </c>
      <c r="G507" s="11">
        <v>-9.802135E-3</v>
      </c>
      <c r="H507" s="13">
        <v>-9.7999999999999997E-3</v>
      </c>
      <c r="J507" s="15"/>
      <c r="K507" s="11"/>
      <c r="L507" s="11"/>
      <c r="M507" s="11"/>
      <c r="N507" s="11"/>
    </row>
    <row r="508" spans="1:14" ht="13.2">
      <c r="A508" s="11" t="s">
        <v>386</v>
      </c>
      <c r="B508">
        <v>10.25</v>
      </c>
      <c r="C508" s="11">
        <f t="shared" si="17"/>
        <v>-4.8543689320389438E-3</v>
      </c>
      <c r="D508" s="13">
        <f t="shared" si="18"/>
        <v>-4.8543689320389438E-3</v>
      </c>
      <c r="E508" s="11" t="s">
        <v>386</v>
      </c>
      <c r="F508" s="12">
        <v>17287.05</v>
      </c>
      <c r="G508" s="11">
        <v>1.8361919000000001E-2</v>
      </c>
      <c r="H508" s="13">
        <v>1.84E-2</v>
      </c>
      <c r="J508" s="15"/>
      <c r="K508" s="11"/>
      <c r="L508" s="11"/>
      <c r="M508" s="11"/>
      <c r="N508" s="11"/>
    </row>
    <row r="509" spans="1:14" ht="13.2">
      <c r="A509" s="11" t="s">
        <v>387</v>
      </c>
      <c r="B509">
        <v>10.3</v>
      </c>
      <c r="C509" s="11">
        <f t="shared" si="17"/>
        <v>3.0000000000000027E-2</v>
      </c>
      <c r="D509" s="13">
        <f t="shared" si="18"/>
        <v>3.0000000000000027E-2</v>
      </c>
      <c r="E509" s="11" t="s">
        <v>387</v>
      </c>
      <c r="F509" s="12">
        <v>16975.349999999999</v>
      </c>
      <c r="G509" s="11">
        <v>1.8745123999999998E-2</v>
      </c>
      <c r="H509" s="13">
        <v>1.8700000000000001E-2</v>
      </c>
      <c r="J509" s="15"/>
      <c r="K509" s="11"/>
      <c r="L509" s="11"/>
      <c r="M509" s="11"/>
      <c r="N509" s="11"/>
    </row>
    <row r="510" spans="1:14" ht="13.2">
      <c r="A510" s="11" t="s">
        <v>388</v>
      </c>
      <c r="B510">
        <v>10</v>
      </c>
      <c r="C510" s="11">
        <f t="shared" si="17"/>
        <v>-1.9607843137254832E-2</v>
      </c>
      <c r="D510" s="13">
        <f t="shared" si="18"/>
        <v>-1.9607843137254832E-2</v>
      </c>
      <c r="E510" s="11" t="s">
        <v>388</v>
      </c>
      <c r="F510" s="12">
        <v>16663</v>
      </c>
      <c r="G510" s="11">
        <v>-1.2346411E-2</v>
      </c>
      <c r="H510" s="13">
        <v>-1.23E-2</v>
      </c>
      <c r="J510" s="15"/>
      <c r="K510" s="11"/>
      <c r="L510" s="11"/>
      <c r="M510" s="11"/>
      <c r="N510" s="11"/>
    </row>
    <row r="511" spans="1:14" ht="13.2">
      <c r="A511" s="11" t="s">
        <v>389</v>
      </c>
      <c r="B511">
        <v>10.199999999999999</v>
      </c>
      <c r="C511" s="11">
        <f t="shared" si="17"/>
        <v>-1.9230769230769384E-2</v>
      </c>
      <c r="D511" s="13">
        <f t="shared" si="18"/>
        <v>-1.9230769230769384E-2</v>
      </c>
      <c r="E511" s="11" t="s">
        <v>389</v>
      </c>
      <c r="F511" s="12">
        <v>16871.3</v>
      </c>
      <c r="G511" s="11">
        <v>1.4482470000000001E-2</v>
      </c>
      <c r="H511" s="13">
        <v>1.4500000000000001E-2</v>
      </c>
      <c r="J511" s="15"/>
      <c r="K511" s="11"/>
      <c r="L511" s="11"/>
      <c r="M511" s="11"/>
      <c r="N511" s="11"/>
    </row>
    <row r="512" spans="1:14" ht="13.2">
      <c r="A512" s="27">
        <v>44868</v>
      </c>
      <c r="B512">
        <v>10.4</v>
      </c>
      <c r="C512" s="11">
        <f t="shared" si="17"/>
        <v>1.4634146341463428E-2</v>
      </c>
      <c r="D512" s="13">
        <f t="shared" si="18"/>
        <v>1.4634146341463428E-2</v>
      </c>
      <c r="E512" s="27">
        <v>44868</v>
      </c>
      <c r="F512" s="12">
        <v>16630.45</v>
      </c>
      <c r="G512" s="11">
        <v>2.1422239999999999E-3</v>
      </c>
      <c r="H512" s="13">
        <v>2.0999999999999999E-3</v>
      </c>
      <c r="J512" s="15"/>
      <c r="K512" s="11"/>
      <c r="L512" s="11"/>
      <c r="M512" s="11"/>
      <c r="N512" s="11"/>
    </row>
    <row r="513" spans="1:14" ht="13.2">
      <c r="A513" s="27">
        <v>44837</v>
      </c>
      <c r="B513">
        <v>10.25</v>
      </c>
      <c r="C513" s="11">
        <f t="shared" si="17"/>
        <v>-4.8543689320389438E-3</v>
      </c>
      <c r="D513" s="13">
        <f t="shared" si="18"/>
        <v>-4.8543689320389438E-3</v>
      </c>
      <c r="E513" s="27">
        <v>44837</v>
      </c>
      <c r="F513" s="12">
        <v>16594.900000000001</v>
      </c>
      <c r="G513" s="11">
        <v>1.5267339E-2</v>
      </c>
      <c r="H513" s="13">
        <v>1.5299999999999999E-2</v>
      </c>
      <c r="J513" s="15"/>
      <c r="K513" s="11"/>
      <c r="L513" s="11"/>
      <c r="M513" s="11"/>
      <c r="N513" s="11"/>
    </row>
    <row r="514" spans="1:14" ht="13.2">
      <c r="A514" s="27">
        <v>44807</v>
      </c>
      <c r="B514">
        <v>10.3</v>
      </c>
      <c r="C514" s="11">
        <f t="shared" si="17"/>
        <v>4.0404040404040442E-2</v>
      </c>
      <c r="D514" s="13">
        <f t="shared" si="18"/>
        <v>4.0404040404040442E-2</v>
      </c>
      <c r="E514" s="27">
        <v>44807</v>
      </c>
      <c r="F514" s="12">
        <v>16345.35</v>
      </c>
      <c r="G514" s="11">
        <v>2.0726326999999999E-2</v>
      </c>
      <c r="H514" s="13">
        <v>2.07E-2</v>
      </c>
      <c r="J514" s="15"/>
      <c r="K514" s="11"/>
      <c r="L514" s="11"/>
      <c r="M514" s="11"/>
      <c r="N514" s="11"/>
    </row>
    <row r="515" spans="1:14" ht="13.2">
      <c r="A515" s="27">
        <v>44776</v>
      </c>
      <c r="B515">
        <v>9.9</v>
      </c>
      <c r="C515" s="11">
        <f t="shared" si="17"/>
        <v>3.6649214659685736E-2</v>
      </c>
      <c r="D515" s="13">
        <f t="shared" si="18"/>
        <v>3.6649214659685736E-2</v>
      </c>
      <c r="E515" s="27">
        <v>44776</v>
      </c>
      <c r="F515" s="12">
        <v>16013.45</v>
      </c>
      <c r="G515" s="11">
        <v>9.4747890000000008E-3</v>
      </c>
      <c r="H515" s="13">
        <v>9.4999999999999998E-3</v>
      </c>
      <c r="J515" s="15"/>
      <c r="K515" s="11"/>
      <c r="L515" s="11"/>
      <c r="M515" s="11"/>
      <c r="N515" s="11"/>
    </row>
    <row r="516" spans="1:14" ht="13.2">
      <c r="A516" s="27">
        <v>44745</v>
      </c>
      <c r="B516">
        <v>9.5500000000000007</v>
      </c>
      <c r="C516" s="11">
        <f t="shared" si="17"/>
        <v>-7.7294685990338063E-2</v>
      </c>
      <c r="D516" s="13">
        <f t="shared" si="18"/>
        <v>-7.7294685990338063E-2</v>
      </c>
      <c r="E516" s="27">
        <v>44745</v>
      </c>
      <c r="F516" s="12">
        <v>15863.15</v>
      </c>
      <c r="G516" s="11">
        <v>-2.3526732000000002E-2</v>
      </c>
      <c r="H516" s="13">
        <v>-2.35E-2</v>
      </c>
      <c r="J516" s="15"/>
      <c r="K516" s="11"/>
      <c r="L516" s="11"/>
      <c r="M516" s="11"/>
      <c r="N516" s="11"/>
    </row>
    <row r="517" spans="1:14" ht="13.2">
      <c r="A517" s="27">
        <v>44654</v>
      </c>
      <c r="B517">
        <v>10.35</v>
      </c>
      <c r="C517" s="11">
        <f t="shared" ref="C517:C580" si="19">B517/B518-1</f>
        <v>-6.7567567567567544E-2</v>
      </c>
      <c r="D517" s="13">
        <f t="shared" ref="D517:D580" si="20">C517</f>
        <v>-6.7567567567567544E-2</v>
      </c>
      <c r="E517" s="27">
        <v>44654</v>
      </c>
      <c r="F517" s="12">
        <v>16245.35</v>
      </c>
      <c r="G517" s="11">
        <v>-1.5316962E-2</v>
      </c>
      <c r="H517" s="13">
        <v>-1.5299999999999999E-2</v>
      </c>
      <c r="J517" s="15"/>
      <c r="K517" s="11"/>
      <c r="L517" s="11"/>
      <c r="M517" s="11"/>
      <c r="N517" s="11"/>
    </row>
    <row r="518" spans="1:14" ht="13.2">
      <c r="A518" s="27">
        <v>44623</v>
      </c>
      <c r="B518">
        <v>11.1</v>
      </c>
      <c r="C518" s="11">
        <f t="shared" si="19"/>
        <v>6.2200956937799035E-2</v>
      </c>
      <c r="D518" s="13">
        <f t="shared" si="20"/>
        <v>6.2200956937799035E-2</v>
      </c>
      <c r="E518" s="27">
        <v>44623</v>
      </c>
      <c r="F518" s="12">
        <v>16498.05</v>
      </c>
      <c r="G518" s="11">
        <v>-6.497671E-3</v>
      </c>
      <c r="H518" s="13">
        <v>-6.4999999999999997E-3</v>
      </c>
      <c r="J518" s="15"/>
      <c r="K518" s="11"/>
      <c r="L518" s="11"/>
      <c r="M518" s="11"/>
      <c r="N518" s="11"/>
    </row>
    <row r="519" spans="1:14" ht="13.2">
      <c r="A519" s="27">
        <v>44595</v>
      </c>
      <c r="B519">
        <v>10.45</v>
      </c>
      <c r="C519" s="11">
        <f t="shared" si="19"/>
        <v>1.4563106796116276E-2</v>
      </c>
      <c r="D519" s="13">
        <f t="shared" si="20"/>
        <v>1.4563106796116276E-2</v>
      </c>
      <c r="E519" s="27">
        <v>44595</v>
      </c>
      <c r="F519" s="12">
        <v>16605.95</v>
      </c>
      <c r="G519" s="11">
        <v>-1.1191563999999999E-2</v>
      </c>
      <c r="H519" s="13">
        <v>-1.12E-2</v>
      </c>
      <c r="J519" s="15"/>
      <c r="K519" s="11"/>
      <c r="L519" s="11"/>
      <c r="M519" s="11"/>
      <c r="N519" s="11"/>
    </row>
    <row r="520" spans="1:14" ht="13.2">
      <c r="A520" s="11" t="s">
        <v>390</v>
      </c>
      <c r="B520">
        <v>10.3</v>
      </c>
      <c r="C520" s="11">
        <f t="shared" si="19"/>
        <v>4.8780487804878092E-3</v>
      </c>
      <c r="D520" s="13">
        <f t="shared" si="20"/>
        <v>4.8780487804878092E-3</v>
      </c>
      <c r="E520" s="11" t="s">
        <v>390</v>
      </c>
      <c r="F520" s="12">
        <v>16793.900000000001</v>
      </c>
      <c r="G520" s="11">
        <v>8.1340340000000001E-3</v>
      </c>
      <c r="H520" s="13">
        <v>8.0999999999999996E-3</v>
      </c>
      <c r="J520" s="15"/>
      <c r="K520" s="11"/>
      <c r="L520" s="11"/>
      <c r="M520" s="11"/>
      <c r="N520" s="11"/>
    </row>
    <row r="521" spans="1:14" ht="13.2">
      <c r="A521" s="11" t="s">
        <v>391</v>
      </c>
      <c r="B521">
        <v>10.25</v>
      </c>
      <c r="C521" s="11">
        <f t="shared" si="19"/>
        <v>6.2176165803108807E-2</v>
      </c>
      <c r="D521" s="13">
        <f t="shared" si="20"/>
        <v>6.2176165803108807E-2</v>
      </c>
      <c r="E521" s="11" t="s">
        <v>391</v>
      </c>
      <c r="F521" s="12">
        <v>16658.400000000001</v>
      </c>
      <c r="G521" s="11">
        <v>2.5261648000000001E-2</v>
      </c>
      <c r="H521" s="13">
        <v>2.53E-2</v>
      </c>
      <c r="J521" s="15"/>
      <c r="K521" s="11"/>
      <c r="L521" s="11"/>
      <c r="M521" s="11"/>
      <c r="N521" s="11"/>
    </row>
    <row r="522" spans="1:14" ht="13.2">
      <c r="A522" s="11" t="s">
        <v>392</v>
      </c>
      <c r="B522">
        <v>9.65</v>
      </c>
      <c r="C522" s="11">
        <f t="shared" si="19"/>
        <v>-9.8130841121495282E-2</v>
      </c>
      <c r="D522" s="13">
        <f t="shared" si="20"/>
        <v>-9.8130841121495282E-2</v>
      </c>
      <c r="E522" s="11" t="s">
        <v>392</v>
      </c>
      <c r="F522" s="12">
        <v>16247.95</v>
      </c>
      <c r="G522" s="11">
        <v>-4.7781049999999999E-2</v>
      </c>
      <c r="H522" s="13">
        <v>-4.7800000000000002E-2</v>
      </c>
      <c r="J522" s="15"/>
      <c r="K522" s="11"/>
      <c r="L522" s="11"/>
      <c r="M522" s="11"/>
      <c r="N522" s="11"/>
    </row>
    <row r="523" spans="1:14" ht="13.2">
      <c r="A523" s="11" t="s">
        <v>393</v>
      </c>
      <c r="B523">
        <v>10.7</v>
      </c>
      <c r="C523" s="11">
        <f t="shared" si="19"/>
        <v>-1.8348623853211121E-2</v>
      </c>
      <c r="D523" s="13">
        <f t="shared" si="20"/>
        <v>-1.8348623853211121E-2</v>
      </c>
      <c r="E523" s="11" t="s">
        <v>393</v>
      </c>
      <c r="F523" s="12">
        <v>17063.25</v>
      </c>
      <c r="G523" s="11">
        <v>-1.6937549999999999E-3</v>
      </c>
      <c r="H523" s="13">
        <v>-1.6999999999999999E-3</v>
      </c>
      <c r="J523" s="15"/>
      <c r="K523" s="11"/>
      <c r="L523" s="11"/>
      <c r="M523" s="11"/>
      <c r="N523" s="11"/>
    </row>
    <row r="524" spans="1:14" ht="13.2">
      <c r="A524" s="11" t="s">
        <v>394</v>
      </c>
      <c r="B524">
        <v>10.9</v>
      </c>
      <c r="C524" s="11">
        <f t="shared" si="19"/>
        <v>-3.1111111111111089E-2</v>
      </c>
      <c r="D524" s="13">
        <f t="shared" si="20"/>
        <v>-3.1111111111111089E-2</v>
      </c>
      <c r="E524" s="11" t="s">
        <v>394</v>
      </c>
      <c r="F524" s="12">
        <v>17092.2</v>
      </c>
      <c r="G524" s="11">
        <v>-6.6514979999999996E-3</v>
      </c>
      <c r="H524" s="13">
        <v>-6.7000000000000002E-3</v>
      </c>
      <c r="J524" s="15"/>
      <c r="K524" s="11"/>
      <c r="L524" s="11"/>
      <c r="M524" s="11"/>
      <c r="N524" s="11"/>
    </row>
    <row r="525" spans="1:14" ht="13.2">
      <c r="A525" s="11" t="s">
        <v>395</v>
      </c>
      <c r="B525">
        <v>11.25</v>
      </c>
      <c r="C525" s="11">
        <f t="shared" si="19"/>
        <v>5.6338028169014009E-2</v>
      </c>
      <c r="D525" s="13">
        <f t="shared" si="20"/>
        <v>5.6338028169014009E-2</v>
      </c>
      <c r="E525" s="11" t="s">
        <v>395</v>
      </c>
      <c r="F525" s="12">
        <v>17206.650000000001</v>
      </c>
      <c r="G525" s="11">
        <v>-4.0315350000000002E-3</v>
      </c>
      <c r="H525" s="13">
        <v>-4.0000000000000001E-3</v>
      </c>
      <c r="J525" s="15"/>
      <c r="K525" s="11"/>
      <c r="L525" s="11"/>
      <c r="M525" s="11"/>
      <c r="N525" s="11"/>
    </row>
    <row r="526" spans="1:14" ht="13.2">
      <c r="A526" s="11" t="s">
        <v>396</v>
      </c>
      <c r="B526">
        <v>10.65</v>
      </c>
      <c r="C526" s="11">
        <f t="shared" si="19"/>
        <v>9.4786729857818663E-3</v>
      </c>
      <c r="D526" s="13">
        <f t="shared" si="20"/>
        <v>9.4786729857818663E-3</v>
      </c>
      <c r="E526" s="11" t="s">
        <v>396</v>
      </c>
      <c r="F526" s="12">
        <v>17276.3</v>
      </c>
      <c r="G526" s="11">
        <v>-1.6354029999999999E-3</v>
      </c>
      <c r="H526" s="13">
        <v>-1.6000000000000001E-3</v>
      </c>
      <c r="J526" s="15"/>
      <c r="K526" s="11"/>
      <c r="L526" s="11"/>
      <c r="M526" s="11"/>
      <c r="N526" s="11"/>
    </row>
    <row r="527" spans="1:14" ht="13.2">
      <c r="A527" s="11" t="s">
        <v>397</v>
      </c>
      <c r="B527">
        <v>10.55</v>
      </c>
      <c r="C527" s="11">
        <f t="shared" si="19"/>
        <v>-4.7169811320754151E-3</v>
      </c>
      <c r="D527" s="13">
        <f t="shared" si="20"/>
        <v>-4.7169811320754151E-3</v>
      </c>
      <c r="E527" s="11" t="s">
        <v>397</v>
      </c>
      <c r="F527" s="12">
        <v>17304.599999999999</v>
      </c>
      <c r="G527" s="11">
        <v>-1.016037E-3</v>
      </c>
      <c r="H527" s="13">
        <v>-1E-3</v>
      </c>
      <c r="J527" s="15"/>
      <c r="K527" s="11"/>
      <c r="L527" s="11"/>
      <c r="M527" s="11"/>
      <c r="N527" s="11"/>
    </row>
    <row r="528" spans="1:14" ht="13.2">
      <c r="A528" s="11" t="s">
        <v>398</v>
      </c>
      <c r="B528">
        <v>10.6</v>
      </c>
      <c r="C528" s="11">
        <f t="shared" si="19"/>
        <v>-4.6948356807512415E-3</v>
      </c>
      <c r="D528" s="13">
        <f t="shared" si="20"/>
        <v>-4.6948356807512415E-3</v>
      </c>
      <c r="E528" s="11" t="s">
        <v>398</v>
      </c>
      <c r="F528" s="12">
        <v>17322.2</v>
      </c>
      <c r="G528" s="11">
        <v>-1.7432700000000001E-3</v>
      </c>
      <c r="H528" s="13">
        <v>-1.6999999999999999E-3</v>
      </c>
      <c r="J528" s="15"/>
      <c r="K528" s="11"/>
      <c r="L528" s="11"/>
      <c r="M528" s="11"/>
      <c r="N528" s="11"/>
    </row>
    <row r="529" spans="1:14" ht="13.2">
      <c r="A529" s="11" t="s">
        <v>399</v>
      </c>
      <c r="B529">
        <v>10.65</v>
      </c>
      <c r="C529" s="11">
        <f t="shared" si="19"/>
        <v>4.9261083743842304E-2</v>
      </c>
      <c r="D529" s="13">
        <f t="shared" si="20"/>
        <v>4.9261083743842304E-2</v>
      </c>
      <c r="E529" s="11" t="s">
        <v>399</v>
      </c>
      <c r="F529" s="12">
        <v>17352.45</v>
      </c>
      <c r="G529" s="11">
        <v>3.0259220999999999E-2</v>
      </c>
      <c r="H529" s="13">
        <v>3.0300000000000001E-2</v>
      </c>
      <c r="J529" s="15"/>
      <c r="K529" s="11"/>
      <c r="L529" s="11"/>
      <c r="M529" s="11"/>
      <c r="N529" s="11"/>
    </row>
    <row r="530" spans="1:14" ht="13.2">
      <c r="A530" s="11" t="s">
        <v>400</v>
      </c>
      <c r="B530">
        <v>10.15</v>
      </c>
      <c r="C530" s="11">
        <f t="shared" si="19"/>
        <v>-6.018518518518523E-2</v>
      </c>
      <c r="D530" s="13">
        <f t="shared" si="20"/>
        <v>-6.018518518518523E-2</v>
      </c>
      <c r="E530" s="11" t="s">
        <v>400</v>
      </c>
      <c r="F530" s="12">
        <v>16842.8</v>
      </c>
      <c r="G530" s="11">
        <v>-3.0616267999999999E-2</v>
      </c>
      <c r="H530" s="13">
        <v>-3.0599999999999999E-2</v>
      </c>
      <c r="J530" s="15"/>
      <c r="K530" s="11"/>
      <c r="L530" s="11"/>
      <c r="M530" s="11"/>
      <c r="N530" s="11"/>
    </row>
    <row r="531" spans="1:14" ht="13.2">
      <c r="A531" s="27">
        <v>44867</v>
      </c>
      <c r="B531">
        <v>10.8</v>
      </c>
      <c r="C531" s="11">
        <f t="shared" si="19"/>
        <v>-3.1390134529147962E-2</v>
      </c>
      <c r="D531" s="13">
        <f t="shared" si="20"/>
        <v>-3.1390134529147962E-2</v>
      </c>
      <c r="E531" s="27">
        <v>44867</v>
      </c>
      <c r="F531" s="12">
        <v>17374.75</v>
      </c>
      <c r="G531" s="11">
        <v>-1.3126318999999999E-2</v>
      </c>
      <c r="H531" s="13">
        <v>-1.3100000000000001E-2</v>
      </c>
      <c r="J531" s="15"/>
      <c r="K531" s="11"/>
      <c r="L531" s="11"/>
      <c r="M531" s="11"/>
      <c r="N531" s="11"/>
    </row>
    <row r="532" spans="1:14" ht="13.2">
      <c r="A532" s="27">
        <v>44836</v>
      </c>
      <c r="B532">
        <v>11.15</v>
      </c>
      <c r="C532" s="11">
        <f t="shared" si="19"/>
        <v>3.240740740740744E-2</v>
      </c>
      <c r="D532" s="13">
        <f t="shared" si="20"/>
        <v>3.240740740740744E-2</v>
      </c>
      <c r="E532" s="27">
        <v>44836</v>
      </c>
      <c r="F532" s="12">
        <v>17605.849999999999</v>
      </c>
      <c r="G532" s="11">
        <v>8.1339689999999996E-3</v>
      </c>
      <c r="H532" s="13">
        <v>8.0999999999999996E-3</v>
      </c>
      <c r="J532" s="15"/>
      <c r="K532" s="11"/>
      <c r="L532" s="11"/>
      <c r="M532" s="11"/>
      <c r="N532" s="11"/>
    </row>
    <row r="533" spans="1:14" ht="13.2">
      <c r="A533" s="27">
        <v>44806</v>
      </c>
      <c r="B533">
        <v>10.8</v>
      </c>
      <c r="C533" s="11">
        <f t="shared" si="19"/>
        <v>-4.6082949308754451E-3</v>
      </c>
      <c r="D533" s="13">
        <f t="shared" si="20"/>
        <v>-4.6082949308754451E-3</v>
      </c>
      <c r="E533" s="27">
        <v>44806</v>
      </c>
      <c r="F533" s="12">
        <v>17463.8</v>
      </c>
      <c r="G533" s="11">
        <v>1.1412106999999999E-2</v>
      </c>
      <c r="H533" s="13">
        <v>1.14E-2</v>
      </c>
      <c r="J533" s="15"/>
      <c r="K533" s="11"/>
      <c r="L533" s="11"/>
      <c r="M533" s="11"/>
      <c r="N533" s="11"/>
    </row>
    <row r="534" spans="1:14" ht="13.2">
      <c r="A534" s="27">
        <v>44775</v>
      </c>
      <c r="B534">
        <v>10.85</v>
      </c>
      <c r="C534" s="11">
        <f t="shared" si="19"/>
        <v>-9.1324200913242004E-3</v>
      </c>
      <c r="D534" s="13">
        <f t="shared" si="20"/>
        <v>-9.1324200913242004E-3</v>
      </c>
      <c r="E534" s="27">
        <v>44775</v>
      </c>
      <c r="F534" s="12">
        <v>17266.75</v>
      </c>
      <c r="G534" s="11">
        <v>3.0876749999999998E-3</v>
      </c>
      <c r="H534" s="13">
        <v>3.0999999999999999E-3</v>
      </c>
      <c r="J534" s="15"/>
      <c r="K534" s="11"/>
      <c r="L534" s="11"/>
      <c r="M534" s="11"/>
      <c r="N534" s="11"/>
    </row>
    <row r="535" spans="1:14" ht="13.2">
      <c r="A535" s="27">
        <v>44744</v>
      </c>
      <c r="B535">
        <v>10.95</v>
      </c>
      <c r="C535" s="11">
        <f t="shared" si="19"/>
        <v>-3.0973451327433787E-2</v>
      </c>
      <c r="D535" s="13">
        <f t="shared" si="20"/>
        <v>-3.0973451327433787E-2</v>
      </c>
      <c r="E535" s="27">
        <v>44744</v>
      </c>
      <c r="F535" s="12">
        <v>17213.599999999999</v>
      </c>
      <c r="G535" s="11">
        <v>-1.7281047000000001E-2</v>
      </c>
      <c r="H535" s="13">
        <v>-1.7299999999999999E-2</v>
      </c>
      <c r="J535" s="15"/>
      <c r="K535" s="11"/>
      <c r="L535" s="11"/>
      <c r="M535" s="11"/>
      <c r="N535" s="11"/>
    </row>
    <row r="536" spans="1:14" ht="13.2">
      <c r="A536" s="27">
        <v>44653</v>
      </c>
      <c r="B536">
        <v>11.3</v>
      </c>
      <c r="C536" s="11">
        <f t="shared" si="19"/>
        <v>-4.405286343612258E-3</v>
      </c>
      <c r="D536" s="13">
        <f t="shared" si="20"/>
        <v>-4.405286343612258E-3</v>
      </c>
      <c r="E536" s="27">
        <v>44653</v>
      </c>
      <c r="F536" s="12">
        <v>17516.3</v>
      </c>
      <c r="G536" s="11">
        <v>-2.499972E-3</v>
      </c>
      <c r="H536" s="13">
        <v>-2.5000000000000001E-3</v>
      </c>
      <c r="J536" s="15"/>
      <c r="K536" s="11"/>
      <c r="L536" s="11"/>
      <c r="M536" s="11"/>
      <c r="N536" s="11"/>
    </row>
    <row r="537" spans="1:14" ht="13.2">
      <c r="A537" s="27">
        <v>44622</v>
      </c>
      <c r="B537">
        <v>11.35</v>
      </c>
      <c r="C537" s="11">
        <f t="shared" si="19"/>
        <v>-4.3859649122807154E-3</v>
      </c>
      <c r="D537" s="13">
        <f t="shared" si="20"/>
        <v>-4.3859649122807154E-3</v>
      </c>
      <c r="E537" s="27">
        <v>44622</v>
      </c>
      <c r="F537" s="12">
        <v>17560.2</v>
      </c>
      <c r="G537" s="11">
        <v>-1.2362204999999999E-2</v>
      </c>
      <c r="H537" s="13">
        <v>-1.24E-2</v>
      </c>
      <c r="J537" s="15"/>
      <c r="K537" s="11"/>
      <c r="L537" s="11"/>
      <c r="M537" s="11"/>
      <c r="N537" s="11"/>
    </row>
    <row r="538" spans="1:14" ht="13.2">
      <c r="A538" s="27">
        <v>44594</v>
      </c>
      <c r="B538">
        <v>11.4</v>
      </c>
      <c r="C538" s="11">
        <f t="shared" si="19"/>
        <v>6.542056074766367E-2</v>
      </c>
      <c r="D538" s="13">
        <f t="shared" si="20"/>
        <v>6.542056074766367E-2</v>
      </c>
      <c r="E538" s="27">
        <v>44594</v>
      </c>
      <c r="F538" s="12">
        <v>17780</v>
      </c>
      <c r="G538" s="11">
        <v>1.1557816E-2</v>
      </c>
      <c r="H538" s="13">
        <v>1.1599999999999999E-2</v>
      </c>
      <c r="J538" s="15"/>
      <c r="K538" s="11"/>
      <c r="L538" s="11"/>
      <c r="M538" s="11"/>
      <c r="N538" s="11"/>
    </row>
    <row r="539" spans="1:14" ht="13.2">
      <c r="A539" s="27">
        <v>44563</v>
      </c>
      <c r="B539">
        <v>10.7</v>
      </c>
      <c r="C539" s="11">
        <f t="shared" si="19"/>
        <v>4.6948356807510194E-3</v>
      </c>
      <c r="D539" s="13">
        <f t="shared" si="20"/>
        <v>4.6948356807510194E-3</v>
      </c>
      <c r="E539" s="27">
        <v>44563</v>
      </c>
      <c r="F539" s="12">
        <v>17576.849999999999</v>
      </c>
      <c r="G539" s="11">
        <v>1.3667937999999999E-2</v>
      </c>
      <c r="H539" s="13">
        <v>1.37E-2</v>
      </c>
      <c r="J539" s="15"/>
      <c r="K539" s="11"/>
      <c r="L539" s="11"/>
      <c r="M539" s="11"/>
      <c r="N539" s="11"/>
    </row>
    <row r="540" spans="1:14" ht="13.2">
      <c r="A540" s="11" t="s">
        <v>401</v>
      </c>
      <c r="B540">
        <v>10.65</v>
      </c>
      <c r="C540" s="11">
        <f t="shared" si="19"/>
        <v>-1.3888888888888951E-2</v>
      </c>
      <c r="D540" s="13">
        <f t="shared" si="20"/>
        <v>-1.3888888888888951E-2</v>
      </c>
      <c r="E540" s="11" t="s">
        <v>401</v>
      </c>
      <c r="F540" s="12">
        <v>17339.849999999999</v>
      </c>
      <c r="G540" s="11">
        <v>1.3910693999999999E-2</v>
      </c>
      <c r="H540" s="13">
        <v>1.3899999999999999E-2</v>
      </c>
      <c r="J540" s="15"/>
      <c r="K540" s="11"/>
      <c r="L540" s="11"/>
      <c r="M540" s="11"/>
      <c r="N540" s="11"/>
    </row>
    <row r="541" spans="1:14" ht="13.2">
      <c r="A541" s="11" t="s">
        <v>402</v>
      </c>
      <c r="B541">
        <v>10.8</v>
      </c>
      <c r="C541" s="11">
        <f t="shared" si="19"/>
        <v>1.4084507042253502E-2</v>
      </c>
      <c r="D541" s="13">
        <f t="shared" si="20"/>
        <v>1.4084507042253502E-2</v>
      </c>
      <c r="E541" s="11" t="s">
        <v>402</v>
      </c>
      <c r="F541" s="12">
        <v>17101.95</v>
      </c>
      <c r="G541" s="11">
        <v>-4.7924799999999999E-4</v>
      </c>
      <c r="H541" s="13">
        <v>-5.0000000000000001E-4</v>
      </c>
      <c r="J541" s="15"/>
      <c r="K541" s="11"/>
      <c r="L541" s="11"/>
      <c r="M541" s="11"/>
      <c r="N541" s="11"/>
    </row>
    <row r="542" spans="1:14" ht="13.2">
      <c r="A542" s="11" t="s">
        <v>403</v>
      </c>
      <c r="B542">
        <v>10.65</v>
      </c>
      <c r="C542" s="11">
        <f t="shared" si="19"/>
        <v>-5.7522123893805288E-2</v>
      </c>
      <c r="D542" s="13">
        <f t="shared" si="20"/>
        <v>-5.7522123893805288E-2</v>
      </c>
      <c r="E542" s="11" t="s">
        <v>403</v>
      </c>
      <c r="F542" s="12">
        <v>17110.150000000001</v>
      </c>
      <c r="G542" s="11">
        <v>-9.7117999999999996E-3</v>
      </c>
      <c r="H542" s="13">
        <v>-9.7000000000000003E-3</v>
      </c>
      <c r="J542" s="15"/>
      <c r="K542" s="11"/>
      <c r="L542" s="11"/>
      <c r="M542" s="11"/>
      <c r="N542" s="11"/>
    </row>
    <row r="543" spans="1:14" ht="13.2">
      <c r="A543" s="11" t="s">
        <v>404</v>
      </c>
      <c r="B543">
        <v>11.3</v>
      </c>
      <c r="C543" s="11">
        <f t="shared" si="19"/>
        <v>3.1963470319634757E-2</v>
      </c>
      <c r="D543" s="13">
        <f t="shared" si="20"/>
        <v>3.1963470319634757E-2</v>
      </c>
      <c r="E543" s="11" t="s">
        <v>404</v>
      </c>
      <c r="F543" s="12">
        <v>17277.95</v>
      </c>
      <c r="G543" s="11">
        <v>7.5135139999999998E-3</v>
      </c>
      <c r="H543" s="13">
        <v>7.4999999999999997E-3</v>
      </c>
      <c r="J543" s="15"/>
      <c r="K543" s="11"/>
      <c r="L543" s="11"/>
      <c r="M543" s="11"/>
      <c r="N543" s="11"/>
    </row>
    <row r="544" spans="1:14" ht="13.2">
      <c r="A544" s="11" t="s">
        <v>405</v>
      </c>
      <c r="B544">
        <v>10.95</v>
      </c>
      <c r="C544" s="11">
        <f t="shared" si="19"/>
        <v>-7.5949367088607667E-2</v>
      </c>
      <c r="D544" s="13">
        <f t="shared" si="20"/>
        <v>-7.5949367088607667E-2</v>
      </c>
      <c r="E544" s="11" t="s">
        <v>405</v>
      </c>
      <c r="F544" s="12">
        <v>17149.099999999999</v>
      </c>
      <c r="G544" s="11">
        <v>-2.6567861000000002E-2</v>
      </c>
      <c r="H544" s="13">
        <v>-2.6599999999999999E-2</v>
      </c>
      <c r="J544" s="15"/>
      <c r="K544" s="11"/>
      <c r="L544" s="11"/>
      <c r="M544" s="11"/>
      <c r="N544" s="11"/>
    </row>
    <row r="545" spans="1:14" ht="13.2">
      <c r="A545" s="11" t="s">
        <v>406</v>
      </c>
      <c r="B545">
        <v>11.85</v>
      </c>
      <c r="C545" s="11">
        <f t="shared" si="19"/>
        <v>-1.6597510373444035E-2</v>
      </c>
      <c r="D545" s="13">
        <f t="shared" si="20"/>
        <v>-1.6597510373444035E-2</v>
      </c>
      <c r="E545" s="11" t="s">
        <v>406</v>
      </c>
      <c r="F545" s="12">
        <v>17617.150000000001</v>
      </c>
      <c r="G545" s="11">
        <v>-7.8757670000000005E-3</v>
      </c>
      <c r="H545" s="13">
        <v>-7.9000000000000008E-3</v>
      </c>
      <c r="J545" s="15"/>
      <c r="K545" s="11"/>
      <c r="L545" s="11"/>
      <c r="M545" s="11"/>
      <c r="N545" s="11"/>
    </row>
    <row r="546" spans="1:14" ht="13.2">
      <c r="A546" s="11" t="s">
        <v>407</v>
      </c>
      <c r="B546">
        <v>12.05</v>
      </c>
      <c r="C546" s="11">
        <f t="shared" si="19"/>
        <v>8.3682008368202165E-3</v>
      </c>
      <c r="D546" s="13">
        <f t="shared" si="20"/>
        <v>8.3682008368202165E-3</v>
      </c>
      <c r="E546" s="11" t="s">
        <v>407</v>
      </c>
      <c r="F546" s="12">
        <v>17757</v>
      </c>
      <c r="G546" s="11">
        <v>-1.0112385E-2</v>
      </c>
      <c r="H546" s="13">
        <v>-1.01E-2</v>
      </c>
      <c r="J546" s="15"/>
      <c r="K546" s="11"/>
      <c r="L546" s="11"/>
      <c r="M546" s="11"/>
      <c r="N546" s="11"/>
    </row>
    <row r="547" spans="1:14" ht="13.2">
      <c r="A547" s="11" t="s">
        <v>408</v>
      </c>
      <c r="B547">
        <v>11.95</v>
      </c>
      <c r="C547" s="11">
        <f t="shared" si="19"/>
        <v>-8.2987551867220732E-3</v>
      </c>
      <c r="D547" s="13">
        <f t="shared" si="20"/>
        <v>-8.2987551867220732E-3</v>
      </c>
      <c r="E547" s="11" t="s">
        <v>408</v>
      </c>
      <c r="F547" s="12">
        <v>17938.400000000001</v>
      </c>
      <c r="G547" s="11">
        <v>-9.6422190000000005E-3</v>
      </c>
      <c r="H547" s="13">
        <v>-9.5999999999999992E-3</v>
      </c>
      <c r="J547" s="15"/>
      <c r="K547" s="11"/>
      <c r="L547" s="11"/>
      <c r="M547" s="11"/>
      <c r="N547" s="11"/>
    </row>
    <row r="548" spans="1:14" ht="13.2">
      <c r="A548" s="11" t="s">
        <v>409</v>
      </c>
      <c r="B548">
        <v>12.05</v>
      </c>
      <c r="C548" s="11">
        <f t="shared" si="19"/>
        <v>-3.5999999999999921E-2</v>
      </c>
      <c r="D548" s="13">
        <f t="shared" si="20"/>
        <v>-3.5999999999999921E-2</v>
      </c>
      <c r="E548" s="11" t="s">
        <v>409</v>
      </c>
      <c r="F548" s="12">
        <v>18113.05</v>
      </c>
      <c r="G548" s="11">
        <v>-1.0653754E-2</v>
      </c>
      <c r="H548" s="13">
        <v>-1.0699999999999999E-2</v>
      </c>
      <c r="J548" s="15"/>
      <c r="K548" s="11"/>
      <c r="L548" s="11"/>
      <c r="M548" s="11"/>
      <c r="N548" s="11"/>
    </row>
    <row r="549" spans="1:14" ht="13.2">
      <c r="A549" s="11" t="s">
        <v>410</v>
      </c>
      <c r="B549">
        <v>12.5</v>
      </c>
      <c r="C549" s="11">
        <f t="shared" si="19"/>
        <v>-1.9607843137254943E-2</v>
      </c>
      <c r="D549" s="13">
        <f t="shared" si="20"/>
        <v>-1.9607843137254943E-2</v>
      </c>
      <c r="E549" s="11" t="s">
        <v>410</v>
      </c>
      <c r="F549" s="12">
        <v>18308.099999999999</v>
      </c>
      <c r="G549" s="11">
        <v>2.8675900000000002E-3</v>
      </c>
      <c r="H549" s="13">
        <v>2.8999999999999998E-3</v>
      </c>
      <c r="J549" s="15"/>
      <c r="K549" s="11"/>
      <c r="L549" s="11"/>
      <c r="M549" s="11"/>
      <c r="N549" s="11"/>
    </row>
    <row r="550" spans="1:14" ht="13.2">
      <c r="A550" s="11" t="s">
        <v>411</v>
      </c>
      <c r="B550">
        <v>12.75</v>
      </c>
      <c r="C550" s="11">
        <f t="shared" si="19"/>
        <v>-3.90625E-3</v>
      </c>
      <c r="D550" s="13">
        <f t="shared" si="20"/>
        <v>-3.90625E-3</v>
      </c>
      <c r="E550" s="11" t="s">
        <v>411</v>
      </c>
      <c r="F550" s="12">
        <v>18255.75</v>
      </c>
      <c r="G550" s="11">
        <v>-1.12281E-4</v>
      </c>
      <c r="H550" s="13">
        <v>-1E-4</v>
      </c>
      <c r="J550" s="15"/>
      <c r="K550" s="11"/>
      <c r="L550" s="11"/>
      <c r="M550" s="11"/>
      <c r="N550" s="11"/>
    </row>
    <row r="551" spans="1:14" ht="13.2">
      <c r="A551" s="11" t="s">
        <v>412</v>
      </c>
      <c r="B551">
        <v>12.8</v>
      </c>
      <c r="C551" s="11">
        <f t="shared" si="19"/>
        <v>0</v>
      </c>
      <c r="D551" s="13">
        <f t="shared" si="20"/>
        <v>0</v>
      </c>
      <c r="E551" s="11" t="s">
        <v>412</v>
      </c>
      <c r="F551" s="12">
        <v>18257.8</v>
      </c>
      <c r="G551" s="11">
        <v>2.4955590000000001E-3</v>
      </c>
      <c r="H551" s="13">
        <v>2.5000000000000001E-3</v>
      </c>
      <c r="J551" s="15"/>
      <c r="K551" s="11"/>
      <c r="L551" s="11"/>
      <c r="M551" s="11"/>
      <c r="N551" s="11"/>
    </row>
    <row r="552" spans="1:14" ht="13.2">
      <c r="A552" s="27">
        <v>44896</v>
      </c>
      <c r="B552">
        <v>12.8</v>
      </c>
      <c r="C552" s="11">
        <f t="shared" si="19"/>
        <v>8.4745762711864403E-2</v>
      </c>
      <c r="D552" s="13">
        <f t="shared" si="20"/>
        <v>8.4745762711864403E-2</v>
      </c>
      <c r="E552" s="27">
        <v>44896</v>
      </c>
      <c r="F552" s="12">
        <v>18212.349999999999</v>
      </c>
      <c r="G552" s="11">
        <v>8.6731369999999992E-3</v>
      </c>
      <c r="H552" s="13">
        <v>8.6999999999999994E-3</v>
      </c>
      <c r="J552" s="15"/>
      <c r="K552" s="11"/>
      <c r="L552" s="11"/>
      <c r="M552" s="11"/>
      <c r="N552" s="11"/>
    </row>
    <row r="553" spans="1:14" ht="13.2">
      <c r="A553" s="27">
        <v>44866</v>
      </c>
      <c r="B553">
        <v>11.8</v>
      </c>
      <c r="C553" s="11">
        <f t="shared" si="19"/>
        <v>-0.20538720538720534</v>
      </c>
      <c r="D553" s="13">
        <f t="shared" si="20"/>
        <v>-0.20538720538720534</v>
      </c>
      <c r="E553" s="27">
        <v>44866</v>
      </c>
      <c r="F553" s="12">
        <v>18055.75</v>
      </c>
      <c r="G553" s="11">
        <v>2.9133549999999999E-3</v>
      </c>
      <c r="H553" s="13">
        <v>2.8999999999999998E-3</v>
      </c>
      <c r="J553" s="15"/>
      <c r="K553" s="11"/>
      <c r="L553" s="11"/>
      <c r="M553" s="11"/>
      <c r="N553" s="11"/>
    </row>
    <row r="554" spans="1:14" ht="13.2">
      <c r="A554" s="27">
        <v>44835</v>
      </c>
      <c r="B554">
        <v>14.85</v>
      </c>
      <c r="C554" s="11">
        <f t="shared" si="19"/>
        <v>-1.655629139072845E-2</v>
      </c>
      <c r="D554" s="13">
        <f t="shared" si="20"/>
        <v>-1.655629139072845E-2</v>
      </c>
      <c r="E554" s="27">
        <v>44835</v>
      </c>
      <c r="F554" s="12">
        <v>18003.3</v>
      </c>
      <c r="G554" s="11">
        <v>1.0700230999999999E-2</v>
      </c>
      <c r="H554" s="13">
        <v>1.0699999999999999E-2</v>
      </c>
      <c r="J554" s="15"/>
      <c r="K554" s="11"/>
      <c r="L554" s="11"/>
      <c r="M554" s="11"/>
      <c r="N554" s="11"/>
    </row>
    <row r="555" spans="1:14" ht="13.2">
      <c r="A555" s="27">
        <v>44743</v>
      </c>
      <c r="B555">
        <v>15.1</v>
      </c>
      <c r="C555" s="11">
        <f t="shared" si="19"/>
        <v>-1.3071895424836666E-2</v>
      </c>
      <c r="D555" s="13">
        <f t="shared" si="20"/>
        <v>-1.3071895424836666E-2</v>
      </c>
      <c r="E555" s="27">
        <v>44743</v>
      </c>
      <c r="F555" s="12">
        <v>17812.7</v>
      </c>
      <c r="G555" s="11">
        <v>3.7642499999999998E-3</v>
      </c>
      <c r="H555" s="13">
        <v>3.8E-3</v>
      </c>
      <c r="J555" s="15"/>
      <c r="K555" s="11"/>
      <c r="L555" s="11"/>
      <c r="M555" s="11"/>
      <c r="N555" s="11"/>
    </row>
    <row r="556" spans="1:14" ht="13.2">
      <c r="A556" s="27">
        <v>44713</v>
      </c>
      <c r="B556">
        <v>15.3</v>
      </c>
      <c r="C556" s="11">
        <f t="shared" si="19"/>
        <v>1.3245033112582849E-2</v>
      </c>
      <c r="D556" s="13">
        <f t="shared" si="20"/>
        <v>1.3245033112582849E-2</v>
      </c>
      <c r="E556" s="27">
        <v>44713</v>
      </c>
      <c r="F556" s="12">
        <v>17745.900000000001</v>
      </c>
      <c r="G556" s="11">
        <v>-1.0005439E-2</v>
      </c>
      <c r="H556" s="13">
        <v>-0.01</v>
      </c>
      <c r="J556" s="15"/>
      <c r="K556" s="11"/>
      <c r="L556" s="11"/>
      <c r="M556" s="11"/>
      <c r="N556" s="11"/>
    </row>
    <row r="557" spans="1:14" ht="13.2">
      <c r="A557" s="27">
        <v>44682</v>
      </c>
      <c r="B557">
        <v>15.1</v>
      </c>
      <c r="C557" s="11">
        <f t="shared" si="19"/>
        <v>-9.8360655737704805E-3</v>
      </c>
      <c r="D557" s="13">
        <f t="shared" si="20"/>
        <v>-9.8360655737704805E-3</v>
      </c>
      <c r="E557" s="27">
        <v>44682</v>
      </c>
      <c r="F557" s="12">
        <v>17925.25</v>
      </c>
      <c r="G557" s="11">
        <v>6.7395850000000002E-3</v>
      </c>
      <c r="H557" s="13">
        <v>6.7000000000000002E-3</v>
      </c>
      <c r="J557" s="15"/>
      <c r="K557" s="11"/>
      <c r="L557" s="11"/>
      <c r="M557" s="11"/>
      <c r="N557" s="11"/>
    </row>
    <row r="558" spans="1:14" ht="13.2">
      <c r="A558" s="27">
        <v>44652</v>
      </c>
      <c r="B558">
        <v>15.25</v>
      </c>
      <c r="C558" s="11">
        <f t="shared" si="19"/>
        <v>-1.9292604501607746E-2</v>
      </c>
      <c r="D558" s="13">
        <f t="shared" si="20"/>
        <v>-1.9292604501607746E-2</v>
      </c>
      <c r="E558" s="27">
        <v>44652</v>
      </c>
      <c r="F558" s="12">
        <v>17805.25</v>
      </c>
      <c r="G558" s="11">
        <v>1.0186829E-2</v>
      </c>
      <c r="H558" s="13">
        <v>1.0200000000000001E-2</v>
      </c>
      <c r="J558" s="15"/>
      <c r="K558" s="11"/>
      <c r="L558" s="11"/>
      <c r="M558" s="11"/>
      <c r="N558" s="11"/>
    </row>
    <row r="559" spans="1:14" ht="13.2">
      <c r="A559" s="27">
        <v>44621</v>
      </c>
      <c r="B559">
        <v>15.55</v>
      </c>
      <c r="C559" s="11">
        <f t="shared" si="19"/>
        <v>1.3029315960912058E-2</v>
      </c>
      <c r="D559" s="13">
        <f t="shared" si="20"/>
        <v>1.3029315960912058E-2</v>
      </c>
      <c r="E559" s="27">
        <v>44621</v>
      </c>
      <c r="F559" s="12">
        <v>17625.7</v>
      </c>
      <c r="G559" s="11">
        <v>1.5653407000000001E-2</v>
      </c>
      <c r="H559" s="13">
        <v>1.5699999999999999E-2</v>
      </c>
      <c r="J559" s="15"/>
      <c r="K559" s="11"/>
      <c r="L559" s="11"/>
      <c r="M559" s="11"/>
      <c r="N559" s="11"/>
    </row>
    <row r="560" spans="1:14" ht="13.2">
      <c r="A560" s="11" t="s">
        <v>413</v>
      </c>
      <c r="B560">
        <v>15.35</v>
      </c>
      <c r="C560" s="11">
        <f t="shared" si="19"/>
        <v>9.6428571428571308E-2</v>
      </c>
      <c r="D560" s="13">
        <f t="shared" si="20"/>
        <v>9.6428571428571308E-2</v>
      </c>
      <c r="E560" s="11" t="s">
        <v>413</v>
      </c>
      <c r="F560" s="12">
        <v>17354.05</v>
      </c>
      <c r="G560" s="11">
        <v>8.7247409999999994E-3</v>
      </c>
      <c r="H560" s="13">
        <v>8.6999999999999994E-3</v>
      </c>
      <c r="J560" s="15"/>
      <c r="K560" s="11"/>
      <c r="L560" s="11"/>
      <c r="M560" s="11"/>
      <c r="N560" s="11"/>
    </row>
    <row r="561" spans="1:14" ht="13.2">
      <c r="A561" s="11" t="s">
        <v>414</v>
      </c>
      <c r="B561">
        <v>14</v>
      </c>
      <c r="C561" s="11">
        <f t="shared" si="19"/>
        <v>-3.1141868512110649E-2</v>
      </c>
      <c r="D561" s="13">
        <f t="shared" si="20"/>
        <v>-3.1141868512110649E-2</v>
      </c>
      <c r="E561" s="11" t="s">
        <v>414</v>
      </c>
      <c r="F561" s="12">
        <v>17203.95</v>
      </c>
      <c r="G561" s="11">
        <v>-5.6060300000000001E-4</v>
      </c>
      <c r="H561" s="13">
        <v>-5.9999999999999995E-4</v>
      </c>
      <c r="J561" s="15"/>
      <c r="K561" s="11"/>
      <c r="L561" s="11"/>
      <c r="M561" s="11"/>
      <c r="N561" s="11"/>
    </row>
    <row r="562" spans="1:14" ht="13.2">
      <c r="A562" s="11" t="s">
        <v>415</v>
      </c>
      <c r="B562">
        <v>14.45</v>
      </c>
      <c r="C562" s="11">
        <f t="shared" si="19"/>
        <v>5.0909090909090793E-2</v>
      </c>
      <c r="D562" s="13">
        <f t="shared" si="20"/>
        <v>5.0909090909090793E-2</v>
      </c>
      <c r="E562" s="11" t="s">
        <v>415</v>
      </c>
      <c r="F562" s="12">
        <v>17213.599999999999</v>
      </c>
      <c r="G562" s="11">
        <v>-1.140238E-3</v>
      </c>
      <c r="H562" s="13">
        <v>-1.1000000000000001E-3</v>
      </c>
      <c r="J562" s="15"/>
      <c r="K562" s="11"/>
      <c r="L562" s="11"/>
      <c r="M562" s="11"/>
      <c r="N562" s="11"/>
    </row>
    <row r="563" spans="1:14" ht="13.2">
      <c r="A563" s="11" t="s">
        <v>416</v>
      </c>
      <c r="B563">
        <v>13.75</v>
      </c>
      <c r="C563" s="11">
        <f t="shared" si="19"/>
        <v>2.2304832713754719E-2</v>
      </c>
      <c r="D563" s="13">
        <f t="shared" si="20"/>
        <v>2.2304832713754719E-2</v>
      </c>
      <c r="E563" s="11" t="s">
        <v>416</v>
      </c>
      <c r="F563" s="12">
        <v>17233.25</v>
      </c>
      <c r="G563" s="11">
        <v>8.6034089999999994E-3</v>
      </c>
      <c r="H563" s="13">
        <v>8.6E-3</v>
      </c>
      <c r="J563" s="15"/>
      <c r="K563" s="11"/>
      <c r="L563" s="11"/>
      <c r="M563" s="11"/>
      <c r="N563" s="11"/>
    </row>
    <row r="564" spans="1:14" ht="13.2">
      <c r="A564" s="11" t="s">
        <v>417</v>
      </c>
      <c r="B564">
        <v>13.45</v>
      </c>
      <c r="C564" s="11">
        <f t="shared" si="19"/>
        <v>-1.4652014652014711E-2</v>
      </c>
      <c r="D564" s="13">
        <f t="shared" si="20"/>
        <v>-1.4652014652014711E-2</v>
      </c>
      <c r="E564" s="11" t="s">
        <v>417</v>
      </c>
      <c r="F564" s="12">
        <v>17086.25</v>
      </c>
      <c r="G564" s="11">
        <v>4.8518709999999998E-3</v>
      </c>
      <c r="H564" s="13">
        <v>4.8999999999999998E-3</v>
      </c>
      <c r="J564" s="15"/>
      <c r="K564" s="11"/>
      <c r="L564" s="11"/>
      <c r="M564" s="11"/>
      <c r="N564" s="11"/>
    </row>
    <row r="565" spans="1:14" ht="13.2">
      <c r="A565" s="11" t="s">
        <v>418</v>
      </c>
      <c r="B565">
        <v>13.65</v>
      </c>
      <c r="C565" s="11">
        <f t="shared" si="19"/>
        <v>-1.0869565217391353E-2</v>
      </c>
      <c r="D565" s="13">
        <f t="shared" si="20"/>
        <v>-1.0869565217391353E-2</v>
      </c>
      <c r="E565" s="11" t="s">
        <v>418</v>
      </c>
      <c r="F565" s="12">
        <v>17003.75</v>
      </c>
      <c r="G565" s="11">
        <v>-4.0327779999999999E-3</v>
      </c>
      <c r="H565" s="13">
        <v>-4.0000000000000001E-3</v>
      </c>
      <c r="J565" s="15"/>
      <c r="K565" s="11"/>
      <c r="L565" s="11"/>
      <c r="M565" s="11"/>
      <c r="N565" s="11"/>
    </row>
    <row r="566" spans="1:14" ht="13.2">
      <c r="A566" s="11" t="s">
        <v>419</v>
      </c>
      <c r="B566">
        <v>13.8</v>
      </c>
      <c r="C566" s="11">
        <f t="shared" si="19"/>
        <v>-7.194244604316502E-3</v>
      </c>
      <c r="D566" s="13">
        <f t="shared" si="20"/>
        <v>-7.194244604316502E-3</v>
      </c>
      <c r="E566" s="11" t="s">
        <v>419</v>
      </c>
      <c r="F566" s="12">
        <v>17072.599999999999</v>
      </c>
      <c r="G566" s="11">
        <v>6.9092829999999996E-3</v>
      </c>
      <c r="H566" s="13">
        <v>6.8999999999999999E-3</v>
      </c>
      <c r="J566" s="15"/>
      <c r="K566" s="11"/>
      <c r="L566" s="11"/>
      <c r="M566" s="11"/>
      <c r="N566" s="11"/>
    </row>
    <row r="567" spans="1:14" ht="13.2">
      <c r="A567" s="11" t="s">
        <v>420</v>
      </c>
      <c r="B567">
        <v>13.9</v>
      </c>
      <c r="C567" s="11">
        <f t="shared" si="19"/>
        <v>-3.5842293906809264E-3</v>
      </c>
      <c r="D567" s="13">
        <f t="shared" si="20"/>
        <v>-3.5842293906809264E-3</v>
      </c>
      <c r="E567" s="11" t="s">
        <v>420</v>
      </c>
      <c r="F567" s="12">
        <v>16955.45</v>
      </c>
      <c r="G567" s="11">
        <v>1.1007194E-2</v>
      </c>
      <c r="H567" s="13">
        <v>1.0999999999999999E-2</v>
      </c>
      <c r="J567" s="15"/>
      <c r="K567" s="11"/>
      <c r="L567" s="11"/>
      <c r="M567" s="11"/>
      <c r="N567" s="11"/>
    </row>
    <row r="568" spans="1:14" ht="13.2">
      <c r="A568" s="11" t="s">
        <v>421</v>
      </c>
      <c r="B568">
        <v>13.95</v>
      </c>
      <c r="C568" s="11">
        <f t="shared" si="19"/>
        <v>2.19780219780219E-2</v>
      </c>
      <c r="D568" s="13">
        <f t="shared" si="20"/>
        <v>2.19780219780219E-2</v>
      </c>
      <c r="E568" s="11" t="s">
        <v>421</v>
      </c>
      <c r="F568" s="12">
        <v>16770.849999999999</v>
      </c>
      <c r="G568" s="11">
        <v>9.4286809999999995E-3</v>
      </c>
      <c r="H568" s="13">
        <v>9.4000000000000004E-3</v>
      </c>
      <c r="J568" s="15"/>
      <c r="K568" s="11"/>
      <c r="L568" s="11"/>
      <c r="M568" s="11"/>
      <c r="N568" s="11"/>
    </row>
    <row r="569" spans="1:14" ht="13.2">
      <c r="A569" s="11" t="s">
        <v>422</v>
      </c>
      <c r="B569">
        <v>13.65</v>
      </c>
      <c r="C569" s="11">
        <f t="shared" si="19"/>
        <v>-2.8469750889679735E-2</v>
      </c>
      <c r="D569" s="13">
        <f t="shared" si="20"/>
        <v>-2.8469750889679735E-2</v>
      </c>
      <c r="E569" s="11" t="s">
        <v>422</v>
      </c>
      <c r="F569" s="12">
        <v>16614.2</v>
      </c>
      <c r="G569" s="11">
        <v>-2.1842545000000001E-2</v>
      </c>
      <c r="H569" s="13">
        <v>-2.18E-2</v>
      </c>
      <c r="J569" s="15"/>
      <c r="K569" s="11"/>
      <c r="L569" s="11"/>
      <c r="M569" s="11"/>
      <c r="N569" s="11"/>
    </row>
    <row r="570" spans="1:14" ht="13.2">
      <c r="A570" s="11" t="s">
        <v>423</v>
      </c>
      <c r="B570">
        <v>14.05</v>
      </c>
      <c r="C570" s="11">
        <f t="shared" si="19"/>
        <v>-4.421768707482987E-2</v>
      </c>
      <c r="D570" s="13">
        <f t="shared" si="20"/>
        <v>-4.421768707482987E-2</v>
      </c>
      <c r="E570" s="11" t="s">
        <v>423</v>
      </c>
      <c r="F570" s="12">
        <v>16985.2</v>
      </c>
      <c r="G570" s="11">
        <v>-1.5259386E-2</v>
      </c>
      <c r="H570" s="13">
        <v>-1.5299999999999999E-2</v>
      </c>
      <c r="J570" s="15"/>
      <c r="K570" s="11"/>
      <c r="L570" s="11"/>
      <c r="M570" s="11"/>
      <c r="N570" s="11"/>
    </row>
    <row r="571" spans="1:14" ht="13.2">
      <c r="A571" s="11" t="s">
        <v>424</v>
      </c>
      <c r="B571">
        <v>14.7</v>
      </c>
      <c r="C571" s="11">
        <f t="shared" si="19"/>
        <v>-1.6722408026755842E-2</v>
      </c>
      <c r="D571" s="13">
        <f t="shared" si="20"/>
        <v>-1.6722408026755842E-2</v>
      </c>
      <c r="E571" s="11" t="s">
        <v>424</v>
      </c>
      <c r="F571" s="12">
        <v>17248.400000000001</v>
      </c>
      <c r="G571" s="11">
        <v>1.567817E-3</v>
      </c>
      <c r="H571" s="13">
        <v>1.6000000000000001E-3</v>
      </c>
      <c r="J571" s="15"/>
      <c r="K571" s="11"/>
      <c r="L571" s="11"/>
      <c r="M571" s="11"/>
      <c r="N571" s="11"/>
    </row>
    <row r="572" spans="1:14" ht="13.2">
      <c r="A572" s="11" t="s">
        <v>425</v>
      </c>
      <c r="B572">
        <v>14.95</v>
      </c>
      <c r="C572" s="11">
        <f t="shared" si="19"/>
        <v>-1.9672131147541072E-2</v>
      </c>
      <c r="D572" s="13">
        <f t="shared" si="20"/>
        <v>-1.9672131147541072E-2</v>
      </c>
      <c r="E572" s="11" t="s">
        <v>425</v>
      </c>
      <c r="F572" s="12">
        <v>17221.400000000001</v>
      </c>
      <c r="G572" s="11">
        <v>-5.9740599999999998E-3</v>
      </c>
      <c r="H572" s="13">
        <v>-6.0000000000000001E-3</v>
      </c>
      <c r="J572" s="15"/>
      <c r="K572" s="11"/>
      <c r="L572" s="11"/>
      <c r="M572" s="11"/>
      <c r="N572" s="11"/>
    </row>
    <row r="573" spans="1:14" ht="13.2">
      <c r="A573" s="11" t="s">
        <v>426</v>
      </c>
      <c r="B573">
        <v>15.25</v>
      </c>
      <c r="C573" s="11">
        <f t="shared" si="19"/>
        <v>-1.6129032258064502E-2</v>
      </c>
      <c r="D573" s="13">
        <f t="shared" si="20"/>
        <v>-1.6129032258064502E-2</v>
      </c>
      <c r="E573" s="11" t="s">
        <v>426</v>
      </c>
      <c r="F573" s="12">
        <v>17324.900000000001</v>
      </c>
      <c r="G573" s="11">
        <v>-2.495934E-3</v>
      </c>
      <c r="H573" s="13">
        <v>-2.5000000000000001E-3</v>
      </c>
      <c r="J573" s="15"/>
      <c r="K573" s="11"/>
      <c r="L573" s="11"/>
      <c r="M573" s="11"/>
      <c r="N573" s="11"/>
    </row>
    <row r="574" spans="1:14" ht="13.2">
      <c r="A574" s="11" t="s">
        <v>427</v>
      </c>
      <c r="B574">
        <v>15.5</v>
      </c>
      <c r="C574" s="11">
        <f t="shared" si="19"/>
        <v>-5.4878048780487743E-2</v>
      </c>
      <c r="D574" s="13">
        <f t="shared" si="20"/>
        <v>-5.4878048780487743E-2</v>
      </c>
      <c r="E574" s="11" t="s">
        <v>427</v>
      </c>
      <c r="F574" s="12">
        <v>17368.25</v>
      </c>
      <c r="G574" s="11">
        <v>-8.1690110000000003E-3</v>
      </c>
      <c r="H574" s="13">
        <v>-8.2000000000000007E-3</v>
      </c>
      <c r="J574" s="15"/>
      <c r="K574" s="11"/>
      <c r="L574" s="11"/>
      <c r="M574" s="11"/>
      <c r="N574" s="11"/>
    </row>
    <row r="575" spans="1:14" ht="13.2">
      <c r="A575" s="40">
        <v>44481</v>
      </c>
      <c r="B575">
        <v>16.399999999999999</v>
      </c>
      <c r="C575" s="11">
        <f t="shared" si="19"/>
        <v>0</v>
      </c>
      <c r="D575" s="13">
        <f t="shared" si="20"/>
        <v>0</v>
      </c>
      <c r="E575" s="40">
        <v>44481</v>
      </c>
      <c r="F575" s="12">
        <v>17511.3</v>
      </c>
      <c r="G575" s="11">
        <v>-3.16838E-4</v>
      </c>
      <c r="H575" s="13">
        <v>-2.9999999999999997E-4</v>
      </c>
      <c r="J575" s="15"/>
      <c r="K575" s="11"/>
      <c r="L575" s="11"/>
      <c r="M575" s="11"/>
      <c r="N575" s="11"/>
    </row>
    <row r="576" spans="1:14" ht="13.2">
      <c r="A576" s="27">
        <v>44451</v>
      </c>
      <c r="B576">
        <v>16.399999999999999</v>
      </c>
      <c r="C576" s="11">
        <f t="shared" si="19"/>
        <v>0.14685314685314665</v>
      </c>
      <c r="D576" s="13">
        <f t="shared" si="20"/>
        <v>0.14685314685314665</v>
      </c>
      <c r="E576" s="27">
        <v>44451</v>
      </c>
      <c r="F576" s="12">
        <v>17516.849999999999</v>
      </c>
      <c r="G576" s="11">
        <v>2.696089E-3</v>
      </c>
      <c r="H576" s="13">
        <v>2.7000000000000001E-3</v>
      </c>
      <c r="J576" s="15"/>
      <c r="K576" s="11"/>
      <c r="L576" s="11"/>
      <c r="M576" s="11"/>
      <c r="N576" s="11"/>
    </row>
    <row r="577" spans="1:14" ht="13.2">
      <c r="A577" s="27">
        <v>44420</v>
      </c>
      <c r="B577">
        <v>14.3</v>
      </c>
      <c r="C577" s="11">
        <f t="shared" si="19"/>
        <v>3.5087719298245723E-3</v>
      </c>
      <c r="D577" s="13">
        <f t="shared" si="20"/>
        <v>3.5087719298245723E-3</v>
      </c>
      <c r="E577" s="27">
        <v>44420</v>
      </c>
      <c r="F577" s="12">
        <v>17469.75</v>
      </c>
      <c r="G577" s="11">
        <v>1.7060901999999999E-2</v>
      </c>
      <c r="H577" s="13">
        <v>1.7100000000000001E-2</v>
      </c>
      <c r="J577" s="15"/>
      <c r="K577" s="11"/>
      <c r="L577" s="11"/>
      <c r="M577" s="11"/>
      <c r="N577" s="11"/>
    </row>
    <row r="578" spans="1:14" ht="13.2">
      <c r="A578" s="27">
        <v>44389</v>
      </c>
      <c r="B578">
        <v>14.25</v>
      </c>
      <c r="C578" s="11">
        <f t="shared" si="19"/>
        <v>-5.0000000000000044E-2</v>
      </c>
      <c r="D578" s="13">
        <f t="shared" si="20"/>
        <v>-5.0000000000000044E-2</v>
      </c>
      <c r="E578" s="27">
        <v>44389</v>
      </c>
      <c r="F578" s="12">
        <v>17176.7</v>
      </c>
      <c r="G578" s="11">
        <v>1.5636595E-2</v>
      </c>
      <c r="H578" s="13">
        <v>1.5599999999999999E-2</v>
      </c>
      <c r="J578" s="15"/>
      <c r="K578" s="11"/>
      <c r="L578" s="11"/>
      <c r="M578" s="11"/>
      <c r="N578" s="11"/>
    </row>
    <row r="579" spans="1:14" ht="13.2">
      <c r="A579" s="27">
        <v>44359</v>
      </c>
      <c r="B579">
        <v>15</v>
      </c>
      <c r="C579" s="11">
        <f t="shared" si="19"/>
        <v>3.8062283737024361E-2</v>
      </c>
      <c r="D579" s="13">
        <f t="shared" si="20"/>
        <v>3.8062283737024361E-2</v>
      </c>
      <c r="E579" s="27">
        <v>44359</v>
      </c>
      <c r="F579" s="12">
        <v>16912.25</v>
      </c>
      <c r="G579" s="11">
        <v>-1.6540963999999998E-2</v>
      </c>
      <c r="H579" s="13">
        <v>-1.6500000000000001E-2</v>
      </c>
      <c r="J579" s="15"/>
      <c r="K579" s="11"/>
      <c r="L579" s="11"/>
      <c r="M579" s="11"/>
      <c r="N579" s="11"/>
    </row>
    <row r="580" spans="1:14" ht="13.2">
      <c r="A580" s="27">
        <v>44267</v>
      </c>
      <c r="B580">
        <v>14.45</v>
      </c>
      <c r="C580" s="11">
        <f t="shared" si="19"/>
        <v>0.12890624999999978</v>
      </c>
      <c r="D580" s="13">
        <f t="shared" si="20"/>
        <v>0.12890624999999978</v>
      </c>
      <c r="E580" s="27">
        <v>44267</v>
      </c>
      <c r="F580" s="12">
        <v>17196.7</v>
      </c>
      <c r="G580" s="11">
        <v>-1.1777619E-2</v>
      </c>
      <c r="H580" s="13">
        <v>-1.18E-2</v>
      </c>
      <c r="J580" s="15"/>
      <c r="K580" s="11"/>
      <c r="L580" s="11"/>
      <c r="M580" s="11"/>
      <c r="N580" s="11"/>
    </row>
    <row r="581" spans="1:14" ht="13.2">
      <c r="A581" s="27">
        <v>44239</v>
      </c>
      <c r="B581">
        <v>12.8</v>
      </c>
      <c r="C581" s="11">
        <f t="shared" ref="C581:C644" si="21">B581/B582-1</f>
        <v>0</v>
      </c>
      <c r="D581" s="13">
        <f t="shared" ref="D581:D644" si="22">C581</f>
        <v>0</v>
      </c>
      <c r="E581" s="27">
        <v>44239</v>
      </c>
      <c r="F581" s="12">
        <v>17401.650000000001</v>
      </c>
      <c r="G581" s="11">
        <v>1.3674571E-2</v>
      </c>
      <c r="H581" s="13">
        <v>1.37E-2</v>
      </c>
      <c r="J581" s="15"/>
      <c r="K581" s="11"/>
      <c r="L581" s="11"/>
      <c r="M581" s="11"/>
      <c r="N581" s="11"/>
    </row>
    <row r="582" spans="1:14" ht="13.2">
      <c r="A582" s="27">
        <v>44208</v>
      </c>
      <c r="B582">
        <v>12.8</v>
      </c>
      <c r="C582" s="11">
        <f t="shared" si="21"/>
        <v>0.15837104072398178</v>
      </c>
      <c r="D582" s="13">
        <f t="shared" si="22"/>
        <v>0.15837104072398178</v>
      </c>
      <c r="E582" s="27">
        <v>44208</v>
      </c>
      <c r="F582" s="12">
        <v>17166.900000000001</v>
      </c>
      <c r="G582" s="11">
        <v>1.0816572E-2</v>
      </c>
      <c r="H582" s="13">
        <v>1.0800000000000001E-2</v>
      </c>
      <c r="J582" s="15"/>
      <c r="K582" s="11"/>
      <c r="L582" s="11"/>
      <c r="M582" s="11"/>
      <c r="N582" s="11"/>
    </row>
    <row r="583" spans="1:14" ht="13.2">
      <c r="A583" s="11" t="s">
        <v>428</v>
      </c>
      <c r="B583">
        <v>11.05</v>
      </c>
      <c r="C583" s="11">
        <f t="shared" si="21"/>
        <v>-1.3392857142856984E-2</v>
      </c>
      <c r="D583" s="13">
        <f t="shared" si="22"/>
        <v>-1.3392857142856984E-2</v>
      </c>
      <c r="E583" s="11" t="s">
        <v>428</v>
      </c>
      <c r="F583" s="12">
        <v>16983.2</v>
      </c>
      <c r="G583" s="11">
        <v>-4.1485990000000002E-3</v>
      </c>
      <c r="H583" s="13">
        <v>-4.1000000000000003E-3</v>
      </c>
      <c r="J583" s="15"/>
      <c r="K583" s="11"/>
      <c r="L583" s="11"/>
      <c r="M583" s="11"/>
      <c r="N583" s="11"/>
    </row>
    <row r="584" spans="1:14" ht="13.2">
      <c r="A584" s="11" t="s">
        <v>429</v>
      </c>
      <c r="B584">
        <v>11.2</v>
      </c>
      <c r="C584" s="11">
        <f t="shared" si="21"/>
        <v>3.2258064516129004E-2</v>
      </c>
      <c r="D584" s="13">
        <f t="shared" si="22"/>
        <v>3.2258064516129004E-2</v>
      </c>
      <c r="E584" s="11" t="s">
        <v>429</v>
      </c>
      <c r="F584" s="12">
        <v>17053.95</v>
      </c>
      <c r="G584" s="11">
        <v>1.6151340000000001E-3</v>
      </c>
      <c r="H584" s="13">
        <v>1.6000000000000001E-3</v>
      </c>
      <c r="J584" s="15"/>
      <c r="K584" s="11"/>
      <c r="L584" s="11"/>
      <c r="M584" s="11"/>
      <c r="N584" s="11"/>
    </row>
    <row r="585" spans="1:14" ht="13.2">
      <c r="A585" s="11" t="s">
        <v>430</v>
      </c>
      <c r="B585">
        <v>10.85</v>
      </c>
      <c r="C585" s="11">
        <f t="shared" si="21"/>
        <v>-6.8669527896995763E-2</v>
      </c>
      <c r="D585" s="13">
        <f t="shared" si="22"/>
        <v>-6.8669527896995763E-2</v>
      </c>
      <c r="E585" s="11" t="s">
        <v>430</v>
      </c>
      <c r="F585" s="12">
        <v>17026.45</v>
      </c>
      <c r="G585" s="11">
        <v>-2.907121E-2</v>
      </c>
      <c r="H585" s="13">
        <v>-2.9100000000000001E-2</v>
      </c>
      <c r="J585" s="15"/>
      <c r="K585" s="11"/>
      <c r="L585" s="11"/>
      <c r="M585" s="11"/>
      <c r="N585" s="11"/>
    </row>
    <row r="586" spans="1:14" ht="13.2">
      <c r="A586" s="11" t="s">
        <v>431</v>
      </c>
      <c r="B586">
        <v>11.65</v>
      </c>
      <c r="C586" s="11">
        <f t="shared" si="21"/>
        <v>5.9090909090909083E-2</v>
      </c>
      <c r="D586" s="13">
        <f t="shared" si="22"/>
        <v>5.9090909090909083E-2</v>
      </c>
      <c r="E586" s="11" t="s">
        <v>431</v>
      </c>
      <c r="F586" s="12">
        <v>17536.25</v>
      </c>
      <c r="G586" s="11">
        <v>6.9594979999999997E-3</v>
      </c>
      <c r="H586" s="13">
        <v>7.0000000000000001E-3</v>
      </c>
      <c r="J586" s="15"/>
      <c r="K586" s="11"/>
      <c r="L586" s="11"/>
      <c r="M586" s="11"/>
      <c r="N586" s="11"/>
    </row>
    <row r="587" spans="1:14" ht="13.2">
      <c r="A587" s="11" t="s">
        <v>432</v>
      </c>
      <c r="B587">
        <v>11</v>
      </c>
      <c r="C587" s="11">
        <f t="shared" si="21"/>
        <v>3.7735849056603765E-2</v>
      </c>
      <c r="D587" s="13">
        <f t="shared" si="22"/>
        <v>3.7735849056603765E-2</v>
      </c>
      <c r="E587" s="11" t="s">
        <v>432</v>
      </c>
      <c r="F587" s="12">
        <v>17415.05</v>
      </c>
      <c r="G587" s="11">
        <v>-5.0447490000000003E-3</v>
      </c>
      <c r="H587" s="13">
        <v>-5.0000000000000001E-3</v>
      </c>
      <c r="J587" s="15"/>
      <c r="K587" s="11"/>
      <c r="L587" s="11"/>
      <c r="M587" s="11"/>
      <c r="N587" s="11"/>
    </row>
    <row r="588" spans="1:14" ht="13.2">
      <c r="A588" s="11" t="s">
        <v>433</v>
      </c>
      <c r="B588">
        <v>10.6</v>
      </c>
      <c r="C588" s="11">
        <f t="shared" si="21"/>
        <v>0</v>
      </c>
      <c r="D588" s="13">
        <f t="shared" si="22"/>
        <v>0</v>
      </c>
      <c r="E588" s="11" t="s">
        <v>433</v>
      </c>
      <c r="F588" s="12">
        <v>17503.349999999999</v>
      </c>
      <c r="G588" s="11">
        <v>4.9837650000000002E-3</v>
      </c>
      <c r="H588" s="13">
        <v>5.0000000000000001E-3</v>
      </c>
      <c r="J588" s="15"/>
      <c r="K588" s="11"/>
      <c r="L588" s="11"/>
      <c r="M588" s="11"/>
      <c r="N588" s="11"/>
    </row>
    <row r="589" spans="1:14" ht="13.2">
      <c r="A589" s="11" t="s">
        <v>434</v>
      </c>
      <c r="B589">
        <v>10.6</v>
      </c>
      <c r="C589" s="11">
        <f t="shared" si="21"/>
        <v>6.5326633165829096E-2</v>
      </c>
      <c r="D589" s="13">
        <f t="shared" si="22"/>
        <v>6.5326633165829096E-2</v>
      </c>
      <c r="E589" s="11" t="s">
        <v>434</v>
      </c>
      <c r="F589" s="12">
        <v>17416.55</v>
      </c>
      <c r="G589" s="11">
        <v>-1.9603373E-2</v>
      </c>
      <c r="H589" s="13">
        <v>-1.9599999999999999E-2</v>
      </c>
      <c r="J589" s="15"/>
      <c r="K589" s="11"/>
      <c r="L589" s="11"/>
      <c r="M589" s="11"/>
      <c r="N589" s="11"/>
    </row>
    <row r="590" spans="1:14" ht="13.2">
      <c r="A590" s="11" t="s">
        <v>435</v>
      </c>
      <c r="B590">
        <v>9.9499999999999993</v>
      </c>
      <c r="C590" s="11">
        <f t="shared" si="21"/>
        <v>0</v>
      </c>
      <c r="D590" s="13">
        <f t="shared" si="22"/>
        <v>0</v>
      </c>
      <c r="E590" s="11" t="s">
        <v>435</v>
      </c>
      <c r="F590" s="12">
        <v>17764.8</v>
      </c>
      <c r="G590" s="11">
        <v>-7.478218E-3</v>
      </c>
      <c r="H590" s="13">
        <v>-7.4999999999999997E-3</v>
      </c>
      <c r="J590" s="15"/>
      <c r="K590" s="11"/>
      <c r="L590" s="11"/>
      <c r="M590" s="11"/>
      <c r="N590" s="11"/>
    </row>
    <row r="591" spans="1:14" ht="13.2">
      <c r="A591" s="11" t="s">
        <v>436</v>
      </c>
      <c r="B591">
        <v>9.9499999999999993</v>
      </c>
      <c r="C591" s="11">
        <f t="shared" si="21"/>
        <v>-5.0000000000001155E-3</v>
      </c>
      <c r="D591" s="13">
        <f t="shared" si="22"/>
        <v>-5.0000000000001155E-3</v>
      </c>
      <c r="E591" s="11" t="s">
        <v>436</v>
      </c>
      <c r="F591" s="12">
        <v>17898.650000000001</v>
      </c>
      <c r="G591" s="11">
        <v>-5.5863589999999999E-3</v>
      </c>
      <c r="H591" s="13">
        <v>-5.5999999999999999E-3</v>
      </c>
      <c r="J591" s="15"/>
      <c r="K591" s="11"/>
      <c r="L591" s="11"/>
      <c r="M591" s="11"/>
      <c r="N591" s="11"/>
    </row>
    <row r="592" spans="1:14" ht="13.2">
      <c r="A592" s="11" t="s">
        <v>437</v>
      </c>
      <c r="B592">
        <v>10</v>
      </c>
      <c r="C592" s="11">
        <f t="shared" si="21"/>
        <v>-9.9009900990099098E-3</v>
      </c>
      <c r="D592" s="13">
        <f t="shared" si="22"/>
        <v>-9.9009900990099098E-3</v>
      </c>
      <c r="E592" s="11" t="s">
        <v>437</v>
      </c>
      <c r="F592" s="12">
        <v>17999.2</v>
      </c>
      <c r="G592" s="11">
        <v>-6.0879819999999996E-3</v>
      </c>
      <c r="H592" s="13">
        <v>-6.1000000000000004E-3</v>
      </c>
      <c r="J592" s="15"/>
      <c r="K592" s="11"/>
      <c r="L592" s="11"/>
      <c r="M592" s="11"/>
      <c r="N592" s="11"/>
    </row>
    <row r="593" spans="1:14" ht="13.2">
      <c r="A593" s="11" t="s">
        <v>438</v>
      </c>
      <c r="B593">
        <v>10.1</v>
      </c>
      <c r="C593" s="11">
        <f t="shared" si="21"/>
        <v>-1.9417475728155442E-2</v>
      </c>
      <c r="D593" s="13">
        <f t="shared" si="22"/>
        <v>-1.9417475728155442E-2</v>
      </c>
      <c r="E593" s="11" t="s">
        <v>438</v>
      </c>
      <c r="F593" s="12">
        <v>18109.45</v>
      </c>
      <c r="G593" s="11">
        <v>3.7010999999999999E-4</v>
      </c>
      <c r="H593" s="13">
        <v>4.0000000000000002E-4</v>
      </c>
      <c r="J593" s="15"/>
      <c r="K593" s="11"/>
      <c r="L593" s="11"/>
      <c r="M593" s="11"/>
      <c r="N593" s="11"/>
    </row>
    <row r="594" spans="1:14" ht="13.2">
      <c r="A594" s="40">
        <v>44541</v>
      </c>
      <c r="B594">
        <v>10.3</v>
      </c>
      <c r="C594" s="11">
        <f t="shared" si="21"/>
        <v>4.5685279187817285E-2</v>
      </c>
      <c r="D594" s="13">
        <f t="shared" si="22"/>
        <v>4.5685279187817285E-2</v>
      </c>
      <c r="E594" s="40">
        <v>44541</v>
      </c>
      <c r="F594" s="12">
        <v>18102.75</v>
      </c>
      <c r="G594" s="11">
        <v>1.2820585000000001E-2</v>
      </c>
      <c r="H594" s="13">
        <v>1.2800000000000001E-2</v>
      </c>
      <c r="J594" s="15"/>
      <c r="K594" s="11"/>
      <c r="L594" s="11"/>
      <c r="M594" s="11"/>
      <c r="N594" s="11"/>
    </row>
    <row r="595" spans="1:14" ht="13.2">
      <c r="A595" s="40">
        <v>44511</v>
      </c>
      <c r="B595">
        <v>9.85</v>
      </c>
      <c r="C595" s="11">
        <f t="shared" si="21"/>
        <v>-4.3689320388349606E-2</v>
      </c>
      <c r="D595" s="13">
        <f t="shared" si="22"/>
        <v>-4.3689320388349606E-2</v>
      </c>
      <c r="E595" s="40">
        <v>44511</v>
      </c>
      <c r="F595" s="12">
        <v>17873.599999999999</v>
      </c>
      <c r="G595" s="11">
        <v>-7.9701619999999994E-3</v>
      </c>
      <c r="H595" s="13">
        <v>-8.0000000000000002E-3</v>
      </c>
      <c r="J595" s="15"/>
      <c r="K595" s="11"/>
      <c r="L595" s="11"/>
      <c r="M595" s="11"/>
      <c r="N595" s="11"/>
    </row>
    <row r="596" spans="1:14" ht="13.2">
      <c r="A596" s="40">
        <v>44480</v>
      </c>
      <c r="B596">
        <v>10.3</v>
      </c>
      <c r="C596" s="11">
        <f t="shared" si="21"/>
        <v>-9.6153846153845812E-3</v>
      </c>
      <c r="D596" s="13">
        <f t="shared" si="22"/>
        <v>-9.6153846153845812E-3</v>
      </c>
      <c r="E596" s="40">
        <v>44480</v>
      </c>
      <c r="F596" s="12">
        <v>18017.2</v>
      </c>
      <c r="G596" s="11">
        <v>-1.499093E-3</v>
      </c>
      <c r="H596" s="13">
        <v>-1.5E-3</v>
      </c>
      <c r="J596" s="15"/>
      <c r="K596" s="11"/>
      <c r="L596" s="11"/>
      <c r="M596" s="11"/>
      <c r="N596" s="11"/>
    </row>
    <row r="597" spans="1:14" ht="13.2">
      <c r="A597" s="27">
        <v>44450</v>
      </c>
      <c r="B597">
        <v>10.4</v>
      </c>
      <c r="C597" s="11">
        <f t="shared" si="21"/>
        <v>6.1224489795918435E-2</v>
      </c>
      <c r="D597" s="13">
        <f t="shared" si="22"/>
        <v>6.1224489795918435E-2</v>
      </c>
      <c r="E597" s="27">
        <v>44450</v>
      </c>
      <c r="F597" s="12">
        <v>18044.25</v>
      </c>
      <c r="G597" s="11">
        <v>-1.3448780000000001E-3</v>
      </c>
      <c r="H597" s="13">
        <v>-1.2999999999999999E-3</v>
      </c>
      <c r="J597" s="15"/>
      <c r="K597" s="11"/>
      <c r="L597" s="11"/>
      <c r="M597" s="11"/>
      <c r="N597" s="11"/>
    </row>
    <row r="598" spans="1:14" ht="13.2">
      <c r="A598" s="27">
        <v>44419</v>
      </c>
      <c r="B598">
        <v>9.8000000000000007</v>
      </c>
      <c r="C598" s="11">
        <f t="shared" si="21"/>
        <v>-1.9999999999999907E-2</v>
      </c>
      <c r="D598" s="13">
        <f t="shared" si="22"/>
        <v>-1.9999999999999907E-2</v>
      </c>
      <c r="E598" s="27">
        <v>44419</v>
      </c>
      <c r="F598" s="12">
        <v>18068.55</v>
      </c>
      <c r="G598" s="11">
        <v>8.4697039999999998E-3</v>
      </c>
      <c r="H598" s="13">
        <v>8.5000000000000006E-3</v>
      </c>
      <c r="J598" s="15"/>
      <c r="K598" s="11"/>
      <c r="L598" s="11"/>
      <c r="M598" s="11"/>
      <c r="N598" s="11"/>
    </row>
    <row r="599" spans="1:14" ht="13.2">
      <c r="A599" s="27">
        <v>44297</v>
      </c>
      <c r="B599">
        <v>10</v>
      </c>
      <c r="C599" s="11">
        <f t="shared" si="21"/>
        <v>1.0101010101010166E-2</v>
      </c>
      <c r="D599" s="13">
        <f t="shared" si="22"/>
        <v>1.0101010101010166E-2</v>
      </c>
      <c r="E599" s="27">
        <v>44297</v>
      </c>
      <c r="F599" s="12">
        <v>17916.8</v>
      </c>
      <c r="G599" s="11">
        <v>4.913288E-3</v>
      </c>
      <c r="H599" s="13">
        <v>4.8999999999999998E-3</v>
      </c>
      <c r="J599" s="15"/>
      <c r="K599" s="11"/>
      <c r="L599" s="11"/>
      <c r="M599" s="11"/>
      <c r="N599" s="11"/>
    </row>
    <row r="600" spans="1:14" ht="13.2">
      <c r="A600" s="27">
        <v>44266</v>
      </c>
      <c r="B600">
        <v>9.9</v>
      </c>
      <c r="C600" s="11">
        <f t="shared" si="21"/>
        <v>-1.4925373134328401E-2</v>
      </c>
      <c r="D600" s="13">
        <f t="shared" si="22"/>
        <v>-1.4925373134328401E-2</v>
      </c>
      <c r="E600" s="27">
        <v>44266</v>
      </c>
      <c r="F600" s="12">
        <v>17829.2</v>
      </c>
      <c r="G600" s="11">
        <v>-3.3400510000000001E-3</v>
      </c>
      <c r="H600" s="13">
        <v>-3.3E-3</v>
      </c>
      <c r="J600" s="15"/>
      <c r="K600" s="11"/>
      <c r="L600" s="11"/>
      <c r="M600" s="11"/>
      <c r="N600" s="11"/>
    </row>
    <row r="601" spans="1:14" ht="13.2">
      <c r="A601" s="27">
        <v>44238</v>
      </c>
      <c r="B601">
        <v>10.050000000000001</v>
      </c>
      <c r="C601" s="11">
        <f t="shared" si="21"/>
        <v>-4.9504950495048439E-3</v>
      </c>
      <c r="D601" s="13">
        <f t="shared" si="22"/>
        <v>-4.9504950495048439E-3</v>
      </c>
      <c r="E601" s="27">
        <v>44238</v>
      </c>
      <c r="F601" s="12">
        <v>17888.95</v>
      </c>
      <c r="G601" s="11">
        <v>-2.2699830000000002E-3</v>
      </c>
      <c r="H601" s="13">
        <v>-2.3E-3</v>
      </c>
      <c r="J601" s="15"/>
      <c r="K601" s="11"/>
      <c r="L601" s="11"/>
      <c r="M601" s="11"/>
      <c r="N601" s="11"/>
    </row>
    <row r="602" spans="1:14" ht="13.2">
      <c r="A602" s="27">
        <v>44207</v>
      </c>
      <c r="B602">
        <v>10.1</v>
      </c>
      <c r="C602" s="11">
        <f t="shared" si="21"/>
        <v>5.7591623036649109E-2</v>
      </c>
      <c r="D602" s="13">
        <f t="shared" si="22"/>
        <v>5.7591623036649109E-2</v>
      </c>
      <c r="E602" s="27">
        <v>44207</v>
      </c>
      <c r="F602" s="12">
        <v>17929.650000000001</v>
      </c>
      <c r="G602" s="11">
        <v>1.4599655E-2</v>
      </c>
      <c r="H602" s="13">
        <v>1.46E-2</v>
      </c>
      <c r="J602" s="15"/>
      <c r="K602" s="11"/>
      <c r="L602" s="11"/>
      <c r="M602" s="11"/>
      <c r="N602" s="11"/>
    </row>
    <row r="603" spans="1:14" ht="13.2">
      <c r="A603" s="11" t="s">
        <v>439</v>
      </c>
      <c r="B603">
        <v>9.5500000000000007</v>
      </c>
      <c r="C603" s="11">
        <f t="shared" si="21"/>
        <v>-1.546391752577303E-2</v>
      </c>
      <c r="D603" s="13">
        <f t="shared" si="22"/>
        <v>-1.546391752577303E-2</v>
      </c>
      <c r="E603" s="11" t="s">
        <v>439</v>
      </c>
      <c r="F603" s="12">
        <v>17671.650000000001</v>
      </c>
      <c r="G603" s="11">
        <v>-1.0393538000000001E-2</v>
      </c>
      <c r="H603" s="13">
        <v>-1.04E-2</v>
      </c>
      <c r="J603" s="15"/>
      <c r="K603" s="11"/>
      <c r="L603" s="11"/>
      <c r="M603" s="11"/>
      <c r="N603" s="11"/>
    </row>
    <row r="604" spans="1:14" ht="13.2">
      <c r="A604" s="11" t="s">
        <v>440</v>
      </c>
      <c r="B604">
        <v>9.6999999999999993</v>
      </c>
      <c r="C604" s="11">
        <f t="shared" si="21"/>
        <v>-5.3658536585365901E-2</v>
      </c>
      <c r="D604" s="13">
        <f t="shared" si="22"/>
        <v>-5.3658536585365901E-2</v>
      </c>
      <c r="E604" s="11" t="s">
        <v>440</v>
      </c>
      <c r="F604" s="12">
        <v>17857.25</v>
      </c>
      <c r="G604" s="11">
        <v>-1.942238E-2</v>
      </c>
      <c r="H604" s="13">
        <v>-1.9400000000000001E-2</v>
      </c>
      <c r="J604" s="15"/>
      <c r="K604" s="11"/>
      <c r="L604" s="11"/>
      <c r="M604" s="11"/>
      <c r="N604" s="11"/>
    </row>
    <row r="605" spans="1:14" ht="13.2">
      <c r="A605" s="11" t="s">
        <v>441</v>
      </c>
      <c r="B605">
        <v>10.25</v>
      </c>
      <c r="C605" s="11">
        <f t="shared" si="21"/>
        <v>-1.4423076923076983E-2</v>
      </c>
      <c r="D605" s="13">
        <f t="shared" si="22"/>
        <v>-1.4423076923076983E-2</v>
      </c>
      <c r="E605" s="11" t="s">
        <v>441</v>
      </c>
      <c r="F605" s="12">
        <v>18210.95</v>
      </c>
      <c r="G605" s="11">
        <v>-3.1447749999999998E-3</v>
      </c>
      <c r="H605" s="13">
        <v>-3.0999999999999999E-3</v>
      </c>
      <c r="J605" s="15"/>
      <c r="K605" s="11"/>
      <c r="L605" s="11"/>
      <c r="M605" s="11"/>
      <c r="N605" s="11"/>
    </row>
    <row r="606" spans="1:14" ht="13.2">
      <c r="A606" s="11" t="s">
        <v>442</v>
      </c>
      <c r="B606">
        <v>10.4</v>
      </c>
      <c r="C606" s="11">
        <f t="shared" si="21"/>
        <v>0</v>
      </c>
      <c r="D606" s="13">
        <f t="shared" si="22"/>
        <v>0</v>
      </c>
      <c r="E606" s="11" t="s">
        <v>442</v>
      </c>
      <c r="F606" s="12">
        <v>18268.400000000001</v>
      </c>
      <c r="G606" s="11">
        <v>7.8894810000000003E-3</v>
      </c>
      <c r="H606" s="13">
        <v>7.9000000000000008E-3</v>
      </c>
      <c r="J606" s="15"/>
      <c r="K606" s="11"/>
      <c r="L606" s="11"/>
      <c r="M606" s="11"/>
      <c r="N606" s="11"/>
    </row>
    <row r="607" spans="1:14" ht="13.2">
      <c r="A607" s="11" t="s">
        <v>443</v>
      </c>
      <c r="B607">
        <v>10.4</v>
      </c>
      <c r="C607" s="11">
        <f t="shared" si="21"/>
        <v>1.4634146341463428E-2</v>
      </c>
      <c r="D607" s="13">
        <f t="shared" si="22"/>
        <v>1.4634146341463428E-2</v>
      </c>
      <c r="E607" s="11" t="s">
        <v>443</v>
      </c>
      <c r="F607" s="12">
        <v>18125.400000000001</v>
      </c>
      <c r="G607" s="11">
        <v>5.7963299999999997E-4</v>
      </c>
      <c r="H607" s="13">
        <v>5.9999999999999995E-4</v>
      </c>
      <c r="J607" s="15"/>
      <c r="K607" s="11"/>
      <c r="L607" s="11"/>
      <c r="M607" s="11"/>
      <c r="N607" s="11"/>
    </row>
    <row r="608" spans="1:14" ht="13.2">
      <c r="A608" s="11" t="s">
        <v>444</v>
      </c>
      <c r="B608">
        <v>10.25</v>
      </c>
      <c r="C608" s="11">
        <f t="shared" si="21"/>
        <v>-4.8543689320389438E-3</v>
      </c>
      <c r="D608" s="13">
        <f t="shared" si="22"/>
        <v>-4.8543689320389438E-3</v>
      </c>
      <c r="E608" s="11" t="s">
        <v>444</v>
      </c>
      <c r="F608" s="12">
        <v>18114.900000000001</v>
      </c>
      <c r="G608" s="11">
        <v>-3.476711E-3</v>
      </c>
      <c r="H608" s="13">
        <v>-3.5000000000000001E-3</v>
      </c>
      <c r="J608" s="15"/>
      <c r="K608" s="11"/>
      <c r="L608" s="11"/>
      <c r="M608" s="11"/>
      <c r="N608" s="11"/>
    </row>
    <row r="609" spans="1:14" ht="13.2">
      <c r="A609" s="11" t="s">
        <v>445</v>
      </c>
      <c r="B609">
        <v>10.3</v>
      </c>
      <c r="C609" s="11">
        <f t="shared" si="21"/>
        <v>-2.8301886792452713E-2</v>
      </c>
      <c r="D609" s="13">
        <f t="shared" si="22"/>
        <v>-2.8301886792452713E-2</v>
      </c>
      <c r="E609" s="11" t="s">
        <v>445</v>
      </c>
      <c r="F609" s="12">
        <v>18178.099999999999</v>
      </c>
      <c r="G609" s="11">
        <v>-4.8449080000000002E-3</v>
      </c>
      <c r="H609" s="13">
        <v>-4.7999999999999996E-3</v>
      </c>
      <c r="J609" s="15"/>
      <c r="K609" s="11"/>
      <c r="L609" s="11"/>
      <c r="M609" s="11"/>
      <c r="N609" s="11"/>
    </row>
    <row r="610" spans="1:14" ht="13.2">
      <c r="A610" s="11" t="s">
        <v>446</v>
      </c>
      <c r="B610">
        <v>10.6</v>
      </c>
      <c r="C610" s="11">
        <f t="shared" si="21"/>
        <v>6.0000000000000053E-2</v>
      </c>
      <c r="D610" s="13">
        <f t="shared" si="22"/>
        <v>6.0000000000000053E-2</v>
      </c>
      <c r="E610" s="11" t="s">
        <v>446</v>
      </c>
      <c r="F610" s="12">
        <v>18266.599999999999</v>
      </c>
      <c r="G610" s="11">
        <v>-8.2606039999999995E-3</v>
      </c>
      <c r="H610" s="13">
        <v>-8.3000000000000001E-3</v>
      </c>
      <c r="J610" s="15"/>
      <c r="K610" s="11"/>
      <c r="L610" s="11"/>
      <c r="M610" s="11"/>
      <c r="N610" s="11"/>
    </row>
    <row r="611" spans="1:14" ht="13.2">
      <c r="A611" s="11" t="s">
        <v>447</v>
      </c>
      <c r="B611">
        <v>10</v>
      </c>
      <c r="C611" s="11">
        <f t="shared" si="21"/>
        <v>-5.6603773584905648E-2</v>
      </c>
      <c r="D611" s="13">
        <f t="shared" si="22"/>
        <v>-5.6603773584905648E-2</v>
      </c>
      <c r="E611" s="11" t="s">
        <v>447</v>
      </c>
      <c r="F611" s="12">
        <v>18418.75</v>
      </c>
      <c r="G611" s="11">
        <v>-3.1552659999999999E-3</v>
      </c>
      <c r="H611" s="13">
        <v>-3.2000000000000002E-3</v>
      </c>
      <c r="J611" s="15"/>
      <c r="K611" s="11"/>
      <c r="L611" s="11"/>
      <c r="M611" s="11"/>
      <c r="N611" s="11"/>
    </row>
    <row r="612" spans="1:14" ht="13.2">
      <c r="A612" s="11" t="s">
        <v>448</v>
      </c>
      <c r="B612">
        <v>10.6</v>
      </c>
      <c r="C612" s="11">
        <f t="shared" si="21"/>
        <v>-1.3953488372093092E-2</v>
      </c>
      <c r="D612" s="13">
        <f t="shared" si="22"/>
        <v>-1.3953488372093092E-2</v>
      </c>
      <c r="E612" s="11" t="s">
        <v>448</v>
      </c>
      <c r="F612" s="12">
        <v>18477.05</v>
      </c>
      <c r="G612" s="11">
        <v>7.5523960000000003E-3</v>
      </c>
      <c r="H612" s="13">
        <v>7.6E-3</v>
      </c>
      <c r="J612" s="15"/>
      <c r="K612" s="11"/>
      <c r="L612" s="11"/>
      <c r="M612" s="11"/>
      <c r="N612" s="11"/>
    </row>
    <row r="613" spans="1:14" ht="13.2">
      <c r="A613" s="11" t="s">
        <v>449</v>
      </c>
      <c r="B613">
        <v>10.75</v>
      </c>
      <c r="C613" s="11">
        <f t="shared" si="21"/>
        <v>4.6728971962617383E-3</v>
      </c>
      <c r="D613" s="13">
        <f t="shared" si="22"/>
        <v>4.6728971962617383E-3</v>
      </c>
      <c r="E613" s="11" t="s">
        <v>449</v>
      </c>
      <c r="F613" s="12">
        <v>18338.55</v>
      </c>
      <c r="G613" s="11">
        <v>9.7347449999999995E-3</v>
      </c>
      <c r="H613" s="13">
        <v>9.7000000000000003E-3</v>
      </c>
      <c r="J613" s="15"/>
      <c r="K613" s="11"/>
      <c r="L613" s="11"/>
      <c r="M613" s="11"/>
      <c r="N613" s="11"/>
    </row>
    <row r="614" spans="1:14" ht="13.2">
      <c r="A614" s="11" t="s">
        <v>450</v>
      </c>
      <c r="B614">
        <v>10.7</v>
      </c>
      <c r="C614" s="11">
        <f t="shared" si="21"/>
        <v>4.6948356807510194E-3</v>
      </c>
      <c r="D614" s="13">
        <f t="shared" si="22"/>
        <v>4.6948356807510194E-3</v>
      </c>
      <c r="E614" s="11" t="s">
        <v>450</v>
      </c>
      <c r="F614" s="12">
        <v>18161.75</v>
      </c>
      <c r="G614" s="11">
        <v>9.4375540000000008E-3</v>
      </c>
      <c r="H614" s="13">
        <v>9.4000000000000004E-3</v>
      </c>
      <c r="J614" s="15"/>
      <c r="K614" s="11"/>
      <c r="L614" s="11"/>
      <c r="M614" s="11"/>
      <c r="N614" s="11"/>
    </row>
    <row r="615" spans="1:14" ht="13.2">
      <c r="A615" s="40">
        <v>44540</v>
      </c>
      <c r="B615">
        <v>10.65</v>
      </c>
      <c r="C615" s="11">
        <f t="shared" si="21"/>
        <v>-1.8433179723502224E-2</v>
      </c>
      <c r="D615" s="13">
        <f t="shared" si="22"/>
        <v>-1.8433179723502224E-2</v>
      </c>
      <c r="E615" s="40">
        <v>44540</v>
      </c>
      <c r="F615" s="12">
        <v>17991.95</v>
      </c>
      <c r="G615" s="11">
        <v>2.5632519999999998E-3</v>
      </c>
      <c r="H615" s="13">
        <v>2.5999999999999999E-3</v>
      </c>
      <c r="J615" s="15"/>
      <c r="K615" s="11"/>
      <c r="L615" s="11"/>
      <c r="M615" s="11"/>
      <c r="N615" s="11"/>
    </row>
    <row r="616" spans="1:14" ht="13.2">
      <c r="A616" s="40">
        <v>44510</v>
      </c>
      <c r="B616">
        <v>10.85</v>
      </c>
      <c r="C616" s="11">
        <f t="shared" si="21"/>
        <v>-4.4052863436123357E-2</v>
      </c>
      <c r="D616" s="13">
        <f t="shared" si="22"/>
        <v>-4.4052863436123357E-2</v>
      </c>
      <c r="E616" s="40">
        <v>44510</v>
      </c>
      <c r="F616" s="12">
        <v>17945.95</v>
      </c>
      <c r="G616" s="11">
        <v>2.8359560000000002E-3</v>
      </c>
      <c r="H616" s="13">
        <v>2.8E-3</v>
      </c>
      <c r="J616" s="15"/>
      <c r="K616" s="11"/>
      <c r="L616" s="11"/>
      <c r="M616" s="11"/>
      <c r="N616" s="11"/>
    </row>
    <row r="617" spans="1:14" ht="13.2">
      <c r="A617" s="27">
        <v>44418</v>
      </c>
      <c r="B617">
        <v>11.35</v>
      </c>
      <c r="C617" s="11">
        <f t="shared" si="21"/>
        <v>0</v>
      </c>
      <c r="D617" s="13">
        <f t="shared" si="22"/>
        <v>0</v>
      </c>
      <c r="E617" s="27">
        <v>44418</v>
      </c>
      <c r="F617" s="12">
        <v>17895.2</v>
      </c>
      <c r="G617" s="11">
        <v>5.8936450000000003E-3</v>
      </c>
      <c r="H617" s="13">
        <v>5.8999999999999999E-3</v>
      </c>
      <c r="J617" s="15"/>
      <c r="K617" s="11"/>
      <c r="L617" s="11"/>
      <c r="M617" s="11"/>
      <c r="N617" s="11"/>
    </row>
    <row r="618" spans="1:14" ht="13.2">
      <c r="A618" s="27">
        <v>44387</v>
      </c>
      <c r="B618">
        <v>11.35</v>
      </c>
      <c r="C618" s="11">
        <f t="shared" si="21"/>
        <v>-8.733624454148492E-3</v>
      </c>
      <c r="D618" s="13">
        <f t="shared" si="22"/>
        <v>-8.733624454148492E-3</v>
      </c>
      <c r="E618" s="27">
        <v>44387</v>
      </c>
      <c r="F618" s="12">
        <v>17790.349999999999</v>
      </c>
      <c r="G618" s="11">
        <v>8.1803239999999992E-3</v>
      </c>
      <c r="H618" s="13">
        <v>8.2000000000000007E-3</v>
      </c>
      <c r="J618" s="15"/>
      <c r="K618" s="11"/>
      <c r="L618" s="11"/>
      <c r="M618" s="11"/>
      <c r="N618" s="11"/>
    </row>
    <row r="619" spans="1:14" ht="13.2">
      <c r="A619" s="27">
        <v>44357</v>
      </c>
      <c r="B619">
        <v>11.45</v>
      </c>
      <c r="C619" s="11">
        <f t="shared" si="21"/>
        <v>-8.6580086580088089E-3</v>
      </c>
      <c r="D619" s="13">
        <f t="shared" si="22"/>
        <v>-8.6580086580088089E-3</v>
      </c>
      <c r="E619" s="27">
        <v>44357</v>
      </c>
      <c r="F619" s="12">
        <v>17646</v>
      </c>
      <c r="G619" s="11">
        <v>-9.8921010000000004E-3</v>
      </c>
      <c r="H619" s="13">
        <v>-9.9000000000000008E-3</v>
      </c>
      <c r="J619" s="15"/>
      <c r="K619" s="11"/>
      <c r="L619" s="11"/>
      <c r="M619" s="11"/>
      <c r="N619" s="11"/>
    </row>
    <row r="620" spans="1:14" ht="13.2">
      <c r="A620" s="27">
        <v>44326</v>
      </c>
      <c r="B620">
        <v>11.55</v>
      </c>
      <c r="C620" s="11">
        <f t="shared" si="21"/>
        <v>1.3157894736842035E-2</v>
      </c>
      <c r="D620" s="13">
        <f t="shared" si="22"/>
        <v>1.3157894736842035E-2</v>
      </c>
      <c r="E620" s="27">
        <v>44326</v>
      </c>
      <c r="F620" s="12">
        <v>17822.3</v>
      </c>
      <c r="G620" s="11">
        <v>7.407617E-3</v>
      </c>
      <c r="H620" s="13">
        <v>7.4000000000000003E-3</v>
      </c>
      <c r="J620" s="15"/>
      <c r="K620" s="11"/>
      <c r="L620" s="11"/>
      <c r="M620" s="11"/>
      <c r="N620" s="11"/>
    </row>
    <row r="621" spans="1:14" ht="13.2">
      <c r="A621" s="27">
        <v>44296</v>
      </c>
      <c r="B621">
        <v>11.4</v>
      </c>
      <c r="C621" s="11">
        <f t="shared" si="21"/>
        <v>0</v>
      </c>
      <c r="D621" s="13">
        <f t="shared" si="22"/>
        <v>0</v>
      </c>
      <c r="E621" s="27">
        <v>44296</v>
      </c>
      <c r="F621" s="12">
        <v>17691.25</v>
      </c>
      <c r="G621" s="11">
        <v>9.0805130000000001E-3</v>
      </c>
      <c r="H621" s="13">
        <v>9.1000000000000004E-3</v>
      </c>
      <c r="J621" s="15"/>
      <c r="K621" s="11"/>
      <c r="L621" s="11"/>
      <c r="M621" s="11"/>
      <c r="N621" s="11"/>
    </row>
    <row r="622" spans="1:14" ht="13.2">
      <c r="A622" s="27">
        <v>44206</v>
      </c>
      <c r="B622">
        <v>11.4</v>
      </c>
      <c r="C622" s="11">
        <f t="shared" si="21"/>
        <v>-4.2016806722689037E-2</v>
      </c>
      <c r="D622" s="13">
        <f t="shared" si="22"/>
        <v>-4.2016806722689037E-2</v>
      </c>
      <c r="E622" s="27">
        <v>44206</v>
      </c>
      <c r="F622" s="12">
        <v>17532.05</v>
      </c>
      <c r="G622" s="11">
        <v>-4.8870060000000002E-3</v>
      </c>
      <c r="H622" s="13">
        <v>-4.8999999999999998E-3</v>
      </c>
      <c r="J622" s="15"/>
      <c r="K622" s="11"/>
      <c r="L622" s="11"/>
      <c r="M622" s="11"/>
      <c r="N622" s="11"/>
    </row>
    <row r="623" spans="1:14" ht="13.2">
      <c r="A623" s="11" t="s">
        <v>451</v>
      </c>
      <c r="B623">
        <v>11.9</v>
      </c>
      <c r="C623" s="11">
        <f t="shared" si="21"/>
        <v>5.7777777777777706E-2</v>
      </c>
      <c r="D623" s="13">
        <f t="shared" si="22"/>
        <v>5.7777777777777706E-2</v>
      </c>
      <c r="E623" s="11" t="s">
        <v>451</v>
      </c>
      <c r="F623" s="12">
        <v>17618.150000000001</v>
      </c>
      <c r="G623" s="11">
        <v>-5.2593539999999999E-3</v>
      </c>
      <c r="H623" s="13">
        <v>-5.3E-3</v>
      </c>
      <c r="J623" s="15"/>
      <c r="K623" s="11"/>
      <c r="L623" s="11"/>
      <c r="M623" s="11"/>
      <c r="N623" s="11"/>
    </row>
    <row r="624" spans="1:14" ht="13.2">
      <c r="A624" s="11" t="s">
        <v>452</v>
      </c>
      <c r="B624">
        <v>11.25</v>
      </c>
      <c r="C624" s="11">
        <f t="shared" si="21"/>
        <v>2.7397260273972712E-2</v>
      </c>
      <c r="D624" s="13">
        <f t="shared" si="22"/>
        <v>2.7397260273972712E-2</v>
      </c>
      <c r="E624" s="11" t="s">
        <v>452</v>
      </c>
      <c r="F624" s="12">
        <v>17711.3</v>
      </c>
      <c r="G624" s="11">
        <v>-2.1015740000000002E-3</v>
      </c>
      <c r="H624" s="13">
        <v>-2.0999999999999999E-3</v>
      </c>
      <c r="J624" s="15"/>
      <c r="K624" s="11"/>
      <c r="L624" s="11"/>
      <c r="M624" s="11"/>
      <c r="N624" s="11"/>
    </row>
    <row r="625" spans="1:14" ht="13.2">
      <c r="A625" s="11" t="s">
        <v>453</v>
      </c>
      <c r="B625">
        <v>10.95</v>
      </c>
      <c r="C625" s="11">
        <f t="shared" si="21"/>
        <v>-3.524229074889873E-2</v>
      </c>
      <c r="D625" s="13">
        <f t="shared" si="22"/>
        <v>-3.524229074889873E-2</v>
      </c>
      <c r="E625" s="11" t="s">
        <v>453</v>
      </c>
      <c r="F625" s="12">
        <v>17748.599999999999</v>
      </c>
      <c r="G625" s="11">
        <v>-5.9646819999999998E-3</v>
      </c>
      <c r="H625" s="13">
        <v>-6.0000000000000001E-3</v>
      </c>
      <c r="J625" s="15"/>
      <c r="K625" s="11"/>
      <c r="L625" s="11"/>
      <c r="M625" s="11"/>
      <c r="N625" s="11"/>
    </row>
    <row r="626" spans="1:14" ht="13.2">
      <c r="A626" s="11" t="s">
        <v>454</v>
      </c>
      <c r="B626">
        <v>11.35</v>
      </c>
      <c r="C626" s="11">
        <f t="shared" si="21"/>
        <v>-1.3043478260869601E-2</v>
      </c>
      <c r="D626" s="13">
        <f t="shared" si="22"/>
        <v>-1.3043478260869601E-2</v>
      </c>
      <c r="E626" s="11" t="s">
        <v>454</v>
      </c>
      <c r="F626" s="12">
        <v>17855.099999999999</v>
      </c>
      <c r="G626" s="11">
        <v>1.0642299999999999E-4</v>
      </c>
      <c r="H626" s="13">
        <v>1E-4</v>
      </c>
      <c r="J626" s="15"/>
      <c r="K626" s="11"/>
      <c r="L626" s="11"/>
      <c r="M626" s="11"/>
      <c r="N626" s="11"/>
    </row>
    <row r="627" spans="1:14" ht="13.2">
      <c r="A627" s="11" t="s">
        <v>455</v>
      </c>
      <c r="B627">
        <v>11.5</v>
      </c>
      <c r="C627" s="11">
        <f t="shared" si="21"/>
        <v>9.004739336492884E-2</v>
      </c>
      <c r="D627" s="13">
        <f t="shared" si="22"/>
        <v>9.004739336492884E-2</v>
      </c>
      <c r="E627" s="11" t="s">
        <v>455</v>
      </c>
      <c r="F627" s="12">
        <v>17853.2</v>
      </c>
      <c r="G627" s="11">
        <v>1.69725E-3</v>
      </c>
      <c r="H627" s="13">
        <v>1.6999999999999999E-3</v>
      </c>
      <c r="J627" s="15"/>
      <c r="K627" s="11"/>
      <c r="L627" s="11"/>
      <c r="M627" s="11"/>
      <c r="N627" s="11"/>
    </row>
    <row r="628" spans="1:14" ht="13.2">
      <c r="A628" s="11" t="s">
        <v>456</v>
      </c>
      <c r="B628">
        <v>10.55</v>
      </c>
      <c r="C628" s="11">
        <f t="shared" si="21"/>
        <v>1.4423076923076872E-2</v>
      </c>
      <c r="D628" s="13">
        <f t="shared" si="22"/>
        <v>1.4423076923076872E-2</v>
      </c>
      <c r="E628" s="11" t="s">
        <v>456</v>
      </c>
      <c r="F628" s="12">
        <v>17822.95</v>
      </c>
      <c r="G628" s="11">
        <v>1.5746596000000002E-2</v>
      </c>
      <c r="H628" s="13">
        <v>1.5699999999999999E-2</v>
      </c>
      <c r="J628" s="15"/>
      <c r="K628" s="11"/>
      <c r="L628" s="11"/>
      <c r="M628" s="11"/>
      <c r="N628" s="11"/>
    </row>
    <row r="629" spans="1:14" ht="13.2">
      <c r="A629" s="11" t="s">
        <v>457</v>
      </c>
      <c r="B629">
        <v>10.4</v>
      </c>
      <c r="C629" s="11">
        <f t="shared" si="21"/>
        <v>-3.703703703703709E-2</v>
      </c>
      <c r="D629" s="13">
        <f t="shared" si="22"/>
        <v>-3.703703703703709E-2</v>
      </c>
      <c r="E629" s="11" t="s">
        <v>457</v>
      </c>
      <c r="F629" s="12">
        <v>17546.650000000001</v>
      </c>
      <c r="G629" s="11">
        <v>-8.7404599999999996E-4</v>
      </c>
      <c r="H629" s="13">
        <v>-8.9999999999999998E-4</v>
      </c>
      <c r="J629" s="15"/>
      <c r="K629" s="11"/>
      <c r="L629" s="11"/>
      <c r="M629" s="11"/>
      <c r="N629" s="11"/>
    </row>
    <row r="630" spans="1:14" ht="13.2">
      <c r="A630" s="11" t="s">
        <v>458</v>
      </c>
      <c r="B630">
        <v>10.8</v>
      </c>
      <c r="C630" s="11">
        <f t="shared" si="21"/>
        <v>4.6511627906977715E-3</v>
      </c>
      <c r="D630" s="13">
        <f t="shared" si="22"/>
        <v>4.6511627906977715E-3</v>
      </c>
      <c r="E630" s="11" t="s">
        <v>458</v>
      </c>
      <c r="F630" s="12">
        <v>17562</v>
      </c>
      <c r="G630" s="11">
        <v>9.4901970000000006E-3</v>
      </c>
      <c r="H630" s="13">
        <v>9.4999999999999998E-3</v>
      </c>
      <c r="J630" s="15"/>
      <c r="K630" s="11"/>
      <c r="L630" s="11"/>
      <c r="M630" s="11"/>
      <c r="N630" s="11"/>
    </row>
    <row r="631" spans="1:14" ht="13.2">
      <c r="A631" s="11" t="s">
        <v>459</v>
      </c>
      <c r="B631">
        <v>10.75</v>
      </c>
      <c r="C631" s="11">
        <f t="shared" si="21"/>
        <v>-3.5874439461883401E-2</v>
      </c>
      <c r="D631" s="13">
        <f t="shared" si="22"/>
        <v>-3.5874439461883401E-2</v>
      </c>
      <c r="E631" s="11" t="s">
        <v>459</v>
      </c>
      <c r="F631" s="12">
        <v>17396.900000000001</v>
      </c>
      <c r="G631" s="11">
        <v>-1.0705055E-2</v>
      </c>
      <c r="H631" s="13">
        <v>-1.0699999999999999E-2</v>
      </c>
      <c r="J631" s="15"/>
      <c r="K631" s="11"/>
      <c r="L631" s="11"/>
      <c r="M631" s="11"/>
      <c r="N631" s="11"/>
    </row>
    <row r="632" spans="1:14" ht="13.2">
      <c r="A632" s="11" t="s">
        <v>460</v>
      </c>
      <c r="B632">
        <v>11.15</v>
      </c>
      <c r="C632" s="11">
        <f t="shared" si="21"/>
        <v>-8.8888888888888351E-3</v>
      </c>
      <c r="D632" s="13">
        <f t="shared" si="22"/>
        <v>-8.8888888888888351E-3</v>
      </c>
      <c r="E632" s="11" t="s">
        <v>460</v>
      </c>
      <c r="F632" s="12">
        <v>17585.150000000001</v>
      </c>
      <c r="G632" s="11">
        <v>-2.5156699999999998E-3</v>
      </c>
      <c r="H632" s="13">
        <v>-2.5000000000000001E-3</v>
      </c>
      <c r="J632" s="15"/>
      <c r="K632" s="11"/>
      <c r="L632" s="11"/>
      <c r="M632" s="11"/>
      <c r="N632" s="11"/>
    </row>
    <row r="633" spans="1:14" ht="13.2">
      <c r="A633" s="11" t="s">
        <v>461</v>
      </c>
      <c r="B633">
        <v>11.25</v>
      </c>
      <c r="C633" s="11">
        <f t="shared" si="21"/>
        <v>0.25698324022346375</v>
      </c>
      <c r="D633" s="13">
        <f t="shared" si="22"/>
        <v>0.25698324022346375</v>
      </c>
      <c r="E633" s="11" t="s">
        <v>461</v>
      </c>
      <c r="F633" s="12">
        <v>17629.5</v>
      </c>
      <c r="G633" s="11">
        <v>6.2815900000000001E-3</v>
      </c>
      <c r="H633" s="13">
        <v>6.3E-3</v>
      </c>
      <c r="J633" s="15"/>
      <c r="K633" s="11"/>
      <c r="L633" s="11"/>
      <c r="M633" s="11"/>
      <c r="N633" s="11"/>
    </row>
    <row r="634" spans="1:14" ht="13.2">
      <c r="A634" s="11" t="s">
        <v>462</v>
      </c>
      <c r="B634">
        <v>8.9499999999999993</v>
      </c>
      <c r="C634" s="11">
        <f t="shared" si="21"/>
        <v>2.8735632183908066E-2</v>
      </c>
      <c r="D634" s="13">
        <f t="shared" si="22"/>
        <v>2.8735632183908066E-2</v>
      </c>
      <c r="E634" s="11" t="s">
        <v>462</v>
      </c>
      <c r="F634" s="12">
        <v>17519.45</v>
      </c>
      <c r="G634" s="11">
        <v>8.0235900000000006E-3</v>
      </c>
      <c r="H634" s="13">
        <v>8.0000000000000002E-3</v>
      </c>
      <c r="J634" s="15"/>
      <c r="K634" s="11"/>
      <c r="L634" s="11"/>
      <c r="M634" s="11"/>
      <c r="N634" s="11"/>
    </row>
    <row r="635" spans="1:14" ht="13.2">
      <c r="A635" s="11" t="s">
        <v>463</v>
      </c>
      <c r="B635">
        <v>8.6999999999999993</v>
      </c>
      <c r="C635" s="11">
        <f t="shared" si="21"/>
        <v>9.4339622641509413E-2</v>
      </c>
      <c r="D635" s="13">
        <f t="shared" si="22"/>
        <v>9.4339622641509413E-2</v>
      </c>
      <c r="E635" s="11" t="s">
        <v>463</v>
      </c>
      <c r="F635" s="12">
        <v>17380</v>
      </c>
      <c r="G635" s="11">
        <v>1.4231960000000001E-3</v>
      </c>
      <c r="H635" s="13">
        <v>1.4E-3</v>
      </c>
      <c r="J635" s="15"/>
      <c r="K635" s="11"/>
      <c r="L635" s="11"/>
      <c r="M635" s="11"/>
      <c r="N635" s="11"/>
    </row>
    <row r="636" spans="1:14" ht="13.2">
      <c r="A636" s="11" t="s">
        <v>464</v>
      </c>
      <c r="B636">
        <v>7.95</v>
      </c>
      <c r="C636" s="11">
        <f t="shared" si="21"/>
        <v>-5.3571428571428603E-2</v>
      </c>
      <c r="D636" s="13">
        <f t="shared" si="22"/>
        <v>-5.3571428571428603E-2</v>
      </c>
      <c r="E636" s="11" t="s">
        <v>464</v>
      </c>
      <c r="F636" s="12">
        <v>17355.3</v>
      </c>
      <c r="G636" s="11">
        <v>-8.0314299999999998E-4</v>
      </c>
      <c r="H636" s="13">
        <v>-8.0000000000000004E-4</v>
      </c>
      <c r="J636" s="15"/>
      <c r="K636" s="11"/>
      <c r="L636" s="11"/>
      <c r="M636" s="11"/>
      <c r="N636" s="11"/>
    </row>
    <row r="637" spans="1:14" ht="13.2">
      <c r="A637" s="27">
        <v>44448</v>
      </c>
      <c r="B637">
        <v>8.4</v>
      </c>
      <c r="C637" s="11">
        <f t="shared" si="21"/>
        <v>4.3478260869565188E-2</v>
      </c>
      <c r="D637" s="13">
        <f t="shared" si="22"/>
        <v>4.3478260869565188E-2</v>
      </c>
      <c r="E637" s="27">
        <v>44448</v>
      </c>
      <c r="F637" s="12">
        <v>17369.25</v>
      </c>
      <c r="G637" s="11">
        <v>9.0759800000000002E-4</v>
      </c>
      <c r="H637" s="13">
        <v>8.9999999999999998E-4</v>
      </c>
      <c r="J637" s="15"/>
      <c r="K637" s="11"/>
      <c r="L637" s="11"/>
      <c r="M637" s="11"/>
      <c r="N637" s="11"/>
    </row>
    <row r="638" spans="1:14" ht="13.2">
      <c r="A638" s="27">
        <v>44417</v>
      </c>
      <c r="B638">
        <v>8.0500000000000007</v>
      </c>
      <c r="C638" s="11">
        <f t="shared" si="21"/>
        <v>-2.4242424242424176E-2</v>
      </c>
      <c r="D638" s="13">
        <f t="shared" si="22"/>
        <v>-2.4242424242424176E-2</v>
      </c>
      <c r="E638" s="27">
        <v>44417</v>
      </c>
      <c r="F638" s="12">
        <v>17353.5</v>
      </c>
      <c r="G638" s="11">
        <v>-4.9533200000000002E-4</v>
      </c>
      <c r="H638" s="13">
        <v>-5.0000000000000001E-4</v>
      </c>
      <c r="J638" s="15"/>
      <c r="K638" s="11"/>
      <c r="L638" s="11"/>
      <c r="M638" s="11"/>
      <c r="N638" s="11"/>
    </row>
    <row r="639" spans="1:14" ht="13.2">
      <c r="A639" s="27">
        <v>44386</v>
      </c>
      <c r="B639">
        <v>8.25</v>
      </c>
      <c r="C639" s="11">
        <f t="shared" si="21"/>
        <v>0.13793103448275867</v>
      </c>
      <c r="D639" s="13">
        <f t="shared" si="22"/>
        <v>0.13793103448275867</v>
      </c>
      <c r="E639" s="27">
        <v>44386</v>
      </c>
      <c r="F639" s="12">
        <v>17362.099999999999</v>
      </c>
      <c r="G639" s="11">
        <v>-9.0345200000000001E-4</v>
      </c>
      <c r="H639" s="13">
        <v>-8.9999999999999998E-4</v>
      </c>
      <c r="J639" s="15"/>
      <c r="K639" s="11"/>
      <c r="L639" s="11"/>
      <c r="M639" s="11"/>
      <c r="N639" s="11"/>
    </row>
    <row r="640" spans="1:14" ht="13.2">
      <c r="A640" s="27">
        <v>44356</v>
      </c>
      <c r="B640">
        <v>7.25</v>
      </c>
      <c r="C640" s="11">
        <f t="shared" si="21"/>
        <v>0</v>
      </c>
      <c r="D640" s="13">
        <f t="shared" si="22"/>
        <v>0</v>
      </c>
      <c r="E640" s="27">
        <v>44356</v>
      </c>
      <c r="F640" s="12">
        <v>17377.8</v>
      </c>
      <c r="G640" s="11">
        <v>3.12868E-3</v>
      </c>
      <c r="H640" s="13">
        <v>3.0999999999999999E-3</v>
      </c>
      <c r="J640" s="15"/>
      <c r="K640" s="11"/>
      <c r="L640" s="11"/>
      <c r="M640" s="11"/>
      <c r="N640" s="11"/>
    </row>
    <row r="641" spans="1:14" ht="13.2">
      <c r="A641" s="27">
        <v>44264</v>
      </c>
      <c r="B641">
        <v>7.25</v>
      </c>
      <c r="C641" s="11">
        <f t="shared" si="21"/>
        <v>1.3986013986013957E-2</v>
      </c>
      <c r="D641" s="13">
        <f t="shared" si="22"/>
        <v>1.3986013986013957E-2</v>
      </c>
      <c r="E641" s="27">
        <v>44264</v>
      </c>
      <c r="F641" s="12">
        <v>17323.599999999999</v>
      </c>
      <c r="G641" s="11">
        <v>5.1902759999999997E-3</v>
      </c>
      <c r="H641" s="13">
        <v>5.1999999999999998E-3</v>
      </c>
      <c r="J641" s="15"/>
      <c r="K641" s="11"/>
      <c r="L641" s="11"/>
      <c r="M641" s="11"/>
      <c r="N641" s="11"/>
    </row>
    <row r="642" spans="1:14" ht="13.2">
      <c r="A642" s="27">
        <v>44236</v>
      </c>
      <c r="B642">
        <v>7.15</v>
      </c>
      <c r="C642" s="11">
        <f t="shared" si="21"/>
        <v>0.17213114754098369</v>
      </c>
      <c r="D642" s="13">
        <f t="shared" si="22"/>
        <v>0.17213114754098369</v>
      </c>
      <c r="E642" s="27">
        <v>44236</v>
      </c>
      <c r="F642" s="12">
        <v>17234.150000000001</v>
      </c>
      <c r="G642" s="11">
        <v>9.2467609999999992E-3</v>
      </c>
      <c r="H642" s="13">
        <v>9.1999999999999998E-3</v>
      </c>
      <c r="J642" s="15"/>
      <c r="K642" s="11"/>
      <c r="L642" s="11"/>
      <c r="M642" s="11"/>
      <c r="N642" s="11"/>
    </row>
    <row r="643" spans="1:14" ht="13.2">
      <c r="A643" s="27">
        <v>44205</v>
      </c>
      <c r="B643">
        <v>6.1</v>
      </c>
      <c r="C643" s="11">
        <f t="shared" si="21"/>
        <v>0</v>
      </c>
      <c r="D643" s="13">
        <f t="shared" si="22"/>
        <v>0</v>
      </c>
      <c r="E643" s="27">
        <v>44205</v>
      </c>
      <c r="F643" s="12">
        <v>17076.25</v>
      </c>
      <c r="G643" s="11">
        <v>-3.2657799999999998E-3</v>
      </c>
      <c r="H643" s="13">
        <v>-3.3E-3</v>
      </c>
      <c r="J643" s="15"/>
      <c r="K643" s="11"/>
      <c r="L643" s="11"/>
      <c r="M643" s="11"/>
      <c r="N643" s="11"/>
    </row>
    <row r="644" spans="1:14" ht="13.2">
      <c r="A644" s="11" t="s">
        <v>465</v>
      </c>
      <c r="B644">
        <v>6.1</v>
      </c>
      <c r="C644" s="11">
        <f t="shared" si="21"/>
        <v>2.5210084033613356E-2</v>
      </c>
      <c r="D644" s="13">
        <f t="shared" si="22"/>
        <v>2.5210084033613356E-2</v>
      </c>
      <c r="E644" s="11" t="s">
        <v>465</v>
      </c>
      <c r="F644" s="12">
        <v>17132.2</v>
      </c>
      <c r="G644" s="11">
        <v>1.1880539000000001E-2</v>
      </c>
      <c r="H644" s="13">
        <v>1.1900000000000001E-2</v>
      </c>
      <c r="J644" s="15"/>
      <c r="K644" s="11"/>
      <c r="L644" s="11"/>
      <c r="M644" s="11"/>
      <c r="N644" s="11"/>
    </row>
    <row r="645" spans="1:14" ht="13.2">
      <c r="A645" s="11" t="s">
        <v>466</v>
      </c>
      <c r="B645">
        <v>5.95</v>
      </c>
      <c r="C645" s="11">
        <f t="shared" ref="C645:C708" si="23">B645/B646-1</f>
        <v>-8.3333333333333037E-3</v>
      </c>
      <c r="D645" s="13">
        <f t="shared" ref="D645:D708" si="24">C645</f>
        <v>-8.3333333333333037E-3</v>
      </c>
      <c r="E645" s="11" t="s">
        <v>466</v>
      </c>
      <c r="F645" s="12">
        <v>16931.05</v>
      </c>
      <c r="G645" s="11">
        <v>1.3519742E-2</v>
      </c>
      <c r="H645" s="13">
        <v>1.35E-2</v>
      </c>
      <c r="J645" s="15"/>
      <c r="K645" s="11"/>
      <c r="L645" s="11"/>
      <c r="M645" s="11"/>
      <c r="N645" s="11"/>
    </row>
    <row r="646" spans="1:14" ht="13.2">
      <c r="A646" s="11" t="s">
        <v>467</v>
      </c>
      <c r="B646">
        <v>6</v>
      </c>
      <c r="C646" s="11">
        <f t="shared" si="23"/>
        <v>1.6949152542372836E-2</v>
      </c>
      <c r="D646" s="13">
        <f t="shared" si="24"/>
        <v>1.6949152542372836E-2</v>
      </c>
      <c r="E646" s="11" t="s">
        <v>467</v>
      </c>
      <c r="F646" s="12">
        <v>16705.2</v>
      </c>
      <c r="G646" s="11">
        <v>4.1053319999999997E-3</v>
      </c>
      <c r="H646" s="13">
        <v>4.1000000000000003E-3</v>
      </c>
      <c r="J646" s="15"/>
      <c r="K646" s="11"/>
      <c r="L646" s="11"/>
      <c r="M646" s="11"/>
      <c r="N646" s="11"/>
    </row>
    <row r="647" spans="1:14" ht="13.2">
      <c r="A647" s="11" t="s">
        <v>468</v>
      </c>
      <c r="B647">
        <v>5.9</v>
      </c>
      <c r="C647" s="11">
        <f t="shared" si="23"/>
        <v>-6.3492063492063378E-2</v>
      </c>
      <c r="D647" s="13">
        <f t="shared" si="24"/>
        <v>-6.3492063492063378E-2</v>
      </c>
      <c r="E647" s="11" t="s">
        <v>468</v>
      </c>
      <c r="F647" s="12">
        <v>16636.900000000001</v>
      </c>
      <c r="G647" s="11">
        <v>1.3526E-4</v>
      </c>
      <c r="H647" s="13">
        <v>1E-4</v>
      </c>
      <c r="J647" s="15"/>
      <c r="K647" s="11"/>
      <c r="L647" s="11"/>
      <c r="M647" s="11"/>
      <c r="N647" s="11"/>
    </row>
    <row r="648" spans="1:14" ht="13.2">
      <c r="A648" s="11" t="s">
        <v>469</v>
      </c>
      <c r="B648">
        <v>6.3</v>
      </c>
      <c r="C648" s="11">
        <f t="shared" si="23"/>
        <v>8.0000000000000071E-3</v>
      </c>
      <c r="D648" s="13">
        <f t="shared" si="24"/>
        <v>8.0000000000000071E-3</v>
      </c>
      <c r="E648" s="11" t="s">
        <v>469</v>
      </c>
      <c r="F648" s="12">
        <v>16634.650000000001</v>
      </c>
      <c r="G648" s="11">
        <v>6.0452599999999998E-4</v>
      </c>
      <c r="H648" s="13">
        <v>5.9999999999999995E-4</v>
      </c>
      <c r="J648" s="15"/>
      <c r="K648" s="11"/>
      <c r="L648" s="11"/>
      <c r="M648" s="11"/>
      <c r="N648" s="11"/>
    </row>
    <row r="649" spans="1:14" ht="13.2">
      <c r="A649" s="11" t="s">
        <v>470</v>
      </c>
      <c r="B649">
        <v>6.25</v>
      </c>
      <c r="C649" s="11">
        <f t="shared" si="23"/>
        <v>4.1666666666666741E-2</v>
      </c>
      <c r="D649" s="13">
        <f t="shared" si="24"/>
        <v>4.1666666666666741E-2</v>
      </c>
      <c r="E649" s="11" t="s">
        <v>470</v>
      </c>
      <c r="F649" s="12">
        <v>16624.599999999999</v>
      </c>
      <c r="G649" s="11">
        <v>7.7683379999999996E-3</v>
      </c>
      <c r="H649" s="13">
        <v>7.7999999999999996E-3</v>
      </c>
      <c r="J649" s="15"/>
      <c r="K649" s="11"/>
      <c r="L649" s="11"/>
      <c r="M649" s="11"/>
      <c r="N649" s="11"/>
    </row>
    <row r="650" spans="1:14" ht="13.2">
      <c r="A650" s="11" t="s">
        <v>471</v>
      </c>
      <c r="B650">
        <v>6</v>
      </c>
      <c r="C650" s="11">
        <f t="shared" si="23"/>
        <v>8.4033613445377853E-3</v>
      </c>
      <c r="D650" s="13">
        <f t="shared" si="24"/>
        <v>8.4033613445377853E-3</v>
      </c>
      <c r="E650" s="11" t="s">
        <v>471</v>
      </c>
      <c r="F650" s="12">
        <v>16496.45</v>
      </c>
      <c r="G650" s="11">
        <v>2.793228E-3</v>
      </c>
      <c r="H650" s="13">
        <v>2.8E-3</v>
      </c>
      <c r="J650" s="15"/>
      <c r="K650" s="11"/>
      <c r="L650" s="11"/>
      <c r="M650" s="11"/>
      <c r="N650" s="11"/>
    </row>
    <row r="651" spans="1:14" ht="13.2">
      <c r="A651" s="11" t="s">
        <v>472</v>
      </c>
      <c r="B651">
        <v>5.95</v>
      </c>
      <c r="C651" s="11">
        <f t="shared" si="23"/>
        <v>-7.7519379844961267E-2</v>
      </c>
      <c r="D651" s="13">
        <f t="shared" si="24"/>
        <v>-7.7519379844961267E-2</v>
      </c>
      <c r="E651" s="11" t="s">
        <v>472</v>
      </c>
      <c r="F651" s="12">
        <v>16450.5</v>
      </c>
      <c r="G651" s="11">
        <v>-7.1429220000000003E-3</v>
      </c>
      <c r="H651" s="13">
        <v>-7.1000000000000004E-3</v>
      </c>
      <c r="J651" s="15"/>
      <c r="K651" s="11"/>
      <c r="L651" s="11"/>
      <c r="M651" s="11"/>
      <c r="N651" s="11"/>
    </row>
    <row r="652" spans="1:14" ht="13.2">
      <c r="A652" s="11" t="s">
        <v>473</v>
      </c>
      <c r="B652">
        <v>6.45</v>
      </c>
      <c r="C652" s="11">
        <f t="shared" si="23"/>
        <v>0.12173913043478257</v>
      </c>
      <c r="D652" s="13">
        <f t="shared" si="24"/>
        <v>0.12173913043478257</v>
      </c>
      <c r="E652" s="11" t="s">
        <v>473</v>
      </c>
      <c r="F652" s="12">
        <v>16568.849999999999</v>
      </c>
      <c r="G652" s="11">
        <v>-2.753602E-3</v>
      </c>
      <c r="H652" s="13">
        <v>-2.8E-3</v>
      </c>
      <c r="J652" s="15"/>
      <c r="K652" s="11"/>
      <c r="L652" s="11"/>
      <c r="M652" s="11"/>
      <c r="N652" s="11"/>
    </row>
    <row r="653" spans="1:14" ht="13.2">
      <c r="A653" s="11" t="s">
        <v>474</v>
      </c>
      <c r="B653">
        <v>5.75</v>
      </c>
      <c r="C653" s="11">
        <f t="shared" si="23"/>
        <v>-3.3613445378151252E-2</v>
      </c>
      <c r="D653" s="13">
        <f t="shared" si="24"/>
        <v>-3.3613445378151252E-2</v>
      </c>
      <c r="E653" s="11" t="s">
        <v>474</v>
      </c>
      <c r="F653" s="12">
        <v>16614.599999999999</v>
      </c>
      <c r="G653" s="11">
        <v>3.1123489999999999E-3</v>
      </c>
      <c r="H653" s="13">
        <v>3.0999999999999999E-3</v>
      </c>
      <c r="J653" s="15"/>
      <c r="K653" s="11"/>
      <c r="L653" s="11"/>
      <c r="M653" s="11"/>
      <c r="N653" s="11"/>
    </row>
    <row r="654" spans="1:14" ht="13.2">
      <c r="A654" s="11" t="s">
        <v>475</v>
      </c>
      <c r="B654">
        <v>5.95</v>
      </c>
      <c r="C654" s="11">
        <f t="shared" si="23"/>
        <v>-5.5555555555555469E-2</v>
      </c>
      <c r="D654" s="13">
        <f t="shared" si="24"/>
        <v>-5.5555555555555469E-2</v>
      </c>
      <c r="E654" s="11" t="s">
        <v>475</v>
      </c>
      <c r="F654" s="12">
        <v>16563.05</v>
      </c>
      <c r="G654" s="11">
        <v>2.0539529999999999E-3</v>
      </c>
      <c r="H654" s="13">
        <v>2.0999999999999999E-3</v>
      </c>
      <c r="J654" s="15"/>
      <c r="K654" s="11"/>
      <c r="L654" s="11"/>
      <c r="M654" s="11"/>
      <c r="N654" s="11"/>
    </row>
    <row r="655" spans="1:14" ht="13.2">
      <c r="A655" s="11" t="s">
        <v>476</v>
      </c>
      <c r="B655">
        <v>6.3</v>
      </c>
      <c r="C655" s="11">
        <f t="shared" si="23"/>
        <v>-3.0769230769230771E-2</v>
      </c>
      <c r="D655" s="13">
        <f t="shared" si="24"/>
        <v>-3.0769230769230771E-2</v>
      </c>
      <c r="E655" s="11" t="s">
        <v>476</v>
      </c>
      <c r="F655" s="12">
        <v>16529.099999999999</v>
      </c>
      <c r="G655" s="11">
        <v>1.006453E-2</v>
      </c>
      <c r="H655" s="13">
        <v>1.01E-2</v>
      </c>
      <c r="J655" s="15"/>
      <c r="K655" s="11"/>
      <c r="L655" s="11"/>
      <c r="M655" s="11"/>
      <c r="N655" s="11"/>
    </row>
    <row r="656" spans="1:14" ht="13.2">
      <c r="A656" s="27">
        <v>44538</v>
      </c>
      <c r="B656">
        <v>6.5</v>
      </c>
      <c r="C656" s="11">
        <f t="shared" si="23"/>
        <v>-2.2556390977443663E-2</v>
      </c>
      <c r="D656" s="13">
        <f t="shared" si="24"/>
        <v>-2.2556390977443663E-2</v>
      </c>
      <c r="E656" s="27">
        <v>44538</v>
      </c>
      <c r="F656" s="12">
        <v>16364.4</v>
      </c>
      <c r="G656" s="11">
        <v>5.0453709999999999E-3</v>
      </c>
      <c r="H656" s="13">
        <v>5.0000000000000001E-3</v>
      </c>
      <c r="J656" s="15"/>
      <c r="K656" s="11"/>
      <c r="L656" s="11"/>
      <c r="M656" s="11"/>
      <c r="N656" s="11"/>
    </row>
    <row r="657" spans="1:14" ht="13.2">
      <c r="A657" s="27">
        <v>44508</v>
      </c>
      <c r="B657">
        <v>6.65</v>
      </c>
      <c r="C657" s="11">
        <f t="shared" si="23"/>
        <v>0</v>
      </c>
      <c r="D657" s="13">
        <f t="shared" si="24"/>
        <v>0</v>
      </c>
      <c r="E657" s="27">
        <v>44508</v>
      </c>
      <c r="F657" s="12">
        <v>16282.25</v>
      </c>
      <c r="G657" s="11">
        <v>1.32063E-4</v>
      </c>
      <c r="H657" s="13">
        <v>1E-4</v>
      </c>
      <c r="J657" s="15"/>
      <c r="K657" s="11"/>
      <c r="L657" s="11"/>
      <c r="M657" s="11"/>
      <c r="N657" s="11"/>
    </row>
    <row r="658" spans="1:14" ht="13.2">
      <c r="A658" s="27">
        <v>44477</v>
      </c>
      <c r="B658">
        <v>6.65</v>
      </c>
      <c r="C658" s="11">
        <f t="shared" si="23"/>
        <v>-3.6231884057971064E-2</v>
      </c>
      <c r="D658" s="13">
        <f t="shared" si="24"/>
        <v>-3.6231884057971064E-2</v>
      </c>
      <c r="E658" s="27">
        <v>44477</v>
      </c>
      <c r="F658" s="12">
        <v>16280.1</v>
      </c>
      <c r="G658" s="11">
        <v>1.3439330000000001E-3</v>
      </c>
      <c r="H658" s="13">
        <v>1.2999999999999999E-3</v>
      </c>
      <c r="J658" s="15"/>
      <c r="K658" s="11"/>
      <c r="L658" s="11"/>
      <c r="M658" s="11"/>
      <c r="N658" s="11"/>
    </row>
    <row r="659" spans="1:14" ht="13.2">
      <c r="A659" s="27">
        <v>44447</v>
      </c>
      <c r="B659">
        <v>6.9</v>
      </c>
      <c r="C659" s="11">
        <f t="shared" si="23"/>
        <v>-2.8169014084506894E-2</v>
      </c>
      <c r="D659" s="13">
        <f t="shared" si="24"/>
        <v>-2.8169014084506894E-2</v>
      </c>
      <c r="E659" s="27">
        <v>44447</v>
      </c>
      <c r="F659" s="12">
        <v>16258.25</v>
      </c>
      <c r="G659" s="11">
        <v>1.234743E-3</v>
      </c>
      <c r="H659" s="13">
        <v>1.1999999999999999E-3</v>
      </c>
      <c r="J659" s="15"/>
      <c r="K659" s="11"/>
      <c r="L659" s="11"/>
      <c r="M659" s="11"/>
      <c r="N659" s="11"/>
    </row>
    <row r="660" spans="1:14" ht="13.2">
      <c r="A660" s="27">
        <v>44355</v>
      </c>
      <c r="B660">
        <v>7.1</v>
      </c>
      <c r="C660" s="11">
        <f t="shared" si="23"/>
        <v>0.19327731092436973</v>
      </c>
      <c r="D660" s="13">
        <f t="shared" si="24"/>
        <v>0.19327731092436973</v>
      </c>
      <c r="E660" s="27">
        <v>44355</v>
      </c>
      <c r="F660" s="12">
        <v>16238.2</v>
      </c>
      <c r="G660" s="11">
        <v>-3.4612689999999999E-3</v>
      </c>
      <c r="H660" s="13">
        <v>-3.5000000000000001E-3</v>
      </c>
      <c r="J660" s="15"/>
      <c r="K660" s="11"/>
      <c r="L660" s="11"/>
      <c r="M660" s="11"/>
      <c r="N660" s="11"/>
    </row>
    <row r="661" spans="1:14" ht="13.2">
      <c r="A661" s="27">
        <v>44324</v>
      </c>
      <c r="B661">
        <v>5.95</v>
      </c>
      <c r="C661" s="11">
        <f t="shared" si="23"/>
        <v>-8.3333333333333037E-3</v>
      </c>
      <c r="D661" s="13">
        <f t="shared" si="24"/>
        <v>-8.3333333333333037E-3</v>
      </c>
      <c r="E661" s="27">
        <v>44324</v>
      </c>
      <c r="F661" s="12">
        <v>16294.6</v>
      </c>
      <c r="G661" s="11">
        <v>2.2018850000000002E-3</v>
      </c>
      <c r="H661" s="13">
        <v>2.2000000000000001E-3</v>
      </c>
      <c r="J661" s="15"/>
      <c r="K661" s="11"/>
      <c r="L661" s="11"/>
      <c r="M661" s="11"/>
      <c r="N661" s="11"/>
    </row>
    <row r="662" spans="1:14" ht="13.2">
      <c r="A662" s="27">
        <v>44294</v>
      </c>
      <c r="B662">
        <v>6</v>
      </c>
      <c r="C662" s="11">
        <f t="shared" si="23"/>
        <v>-0.18918918918918926</v>
      </c>
      <c r="D662" s="13">
        <f t="shared" si="24"/>
        <v>-0.18918918918918926</v>
      </c>
      <c r="E662" s="27">
        <v>44294</v>
      </c>
      <c r="F662" s="12">
        <v>16258.8</v>
      </c>
      <c r="G662" s="11">
        <v>7.938255E-3</v>
      </c>
      <c r="H662" s="13">
        <v>7.9000000000000008E-3</v>
      </c>
      <c r="J662" s="15"/>
      <c r="K662" s="11"/>
      <c r="L662" s="11"/>
      <c r="M662" s="11"/>
      <c r="N662" s="11"/>
    </row>
    <row r="663" spans="1:14" ht="13.2">
      <c r="A663" s="27">
        <v>44263</v>
      </c>
      <c r="B663">
        <v>7.4</v>
      </c>
      <c r="C663" s="11">
        <f t="shared" si="23"/>
        <v>-0.10303030303030303</v>
      </c>
      <c r="D663" s="13">
        <f t="shared" si="24"/>
        <v>-0.10303030303030303</v>
      </c>
      <c r="E663" s="27">
        <v>44263</v>
      </c>
      <c r="F663" s="12">
        <v>16130.75</v>
      </c>
      <c r="G663" s="11">
        <v>1.5460981E-2</v>
      </c>
      <c r="H663" s="13">
        <v>1.55E-2</v>
      </c>
      <c r="J663" s="15"/>
      <c r="K663" s="11"/>
      <c r="L663" s="11"/>
      <c r="M663" s="11"/>
      <c r="N663" s="11"/>
    </row>
    <row r="664" spans="1:14" ht="13.2">
      <c r="A664" s="27">
        <v>44235</v>
      </c>
      <c r="B664">
        <v>8.25</v>
      </c>
      <c r="C664" s="11">
        <f t="shared" si="23"/>
        <v>0</v>
      </c>
      <c r="D664" s="13">
        <f t="shared" si="24"/>
        <v>0</v>
      </c>
      <c r="E664" s="27">
        <v>44235</v>
      </c>
      <c r="F664" s="12">
        <v>15885.15</v>
      </c>
      <c r="G664" s="11">
        <v>7.7459629999999998E-3</v>
      </c>
      <c r="H664" s="13">
        <v>7.7000000000000002E-3</v>
      </c>
      <c r="J664" s="15"/>
      <c r="K664" s="11"/>
      <c r="L664" s="11"/>
      <c r="M664" s="11"/>
      <c r="N664" s="11"/>
    </row>
    <row r="665" spans="1:14" ht="13.2">
      <c r="A665" s="11" t="s">
        <v>477</v>
      </c>
      <c r="B665">
        <v>8.25</v>
      </c>
      <c r="C665" s="11">
        <f t="shared" si="23"/>
        <v>0</v>
      </c>
      <c r="D665" s="13">
        <f t="shared" si="24"/>
        <v>0</v>
      </c>
      <c r="E665" s="11" t="s">
        <v>477</v>
      </c>
      <c r="F665" s="12">
        <v>15763.05</v>
      </c>
      <c r="G665" s="11">
        <v>-9.76015E-4</v>
      </c>
      <c r="H665" s="13">
        <v>-1E-3</v>
      </c>
      <c r="J665" s="15"/>
      <c r="K665" s="11"/>
      <c r="L665" s="11"/>
      <c r="M665" s="11"/>
      <c r="N665" s="11"/>
    </row>
    <row r="666" spans="1:14" ht="13.2">
      <c r="A666" s="11" t="s">
        <v>478</v>
      </c>
      <c r="B666">
        <v>8.25</v>
      </c>
      <c r="C666" s="11">
        <f t="shared" si="23"/>
        <v>-1.19760479041916E-2</v>
      </c>
      <c r="D666" s="13">
        <f t="shared" si="24"/>
        <v>-1.19760479041916E-2</v>
      </c>
      <c r="E666" s="11" t="s">
        <v>478</v>
      </c>
      <c r="F666" s="12">
        <v>15778.45</v>
      </c>
      <c r="G666" s="11">
        <v>4.3954570000000002E-3</v>
      </c>
      <c r="H666" s="13">
        <v>4.4000000000000003E-3</v>
      </c>
      <c r="J666" s="15"/>
      <c r="K666" s="11"/>
      <c r="L666" s="11"/>
      <c r="M666" s="11"/>
      <c r="N666" s="11"/>
    </row>
    <row r="667" spans="1:14" ht="13.2">
      <c r="A667" s="11" t="s">
        <v>479</v>
      </c>
      <c r="B667">
        <v>8.35</v>
      </c>
      <c r="C667" s="11">
        <f t="shared" si="23"/>
        <v>-5.9523809523810423E-3</v>
      </c>
      <c r="D667" s="13">
        <f t="shared" si="24"/>
        <v>-5.9523809523810423E-3</v>
      </c>
      <c r="E667" s="11" t="s">
        <v>479</v>
      </c>
      <c r="F667" s="12">
        <v>15709.4</v>
      </c>
      <c r="G667" s="11">
        <v>-2.3529110000000001E-3</v>
      </c>
      <c r="H667" s="13">
        <v>-2.3999999999999998E-3</v>
      </c>
      <c r="J667" s="15"/>
      <c r="K667" s="11"/>
      <c r="L667" s="11"/>
      <c r="M667" s="11"/>
      <c r="N667" s="11"/>
    </row>
    <row r="668" spans="1:14" ht="13.2">
      <c r="A668" s="11" t="s">
        <v>480</v>
      </c>
      <c r="B668">
        <v>8.4</v>
      </c>
      <c r="C668" s="11">
        <f t="shared" si="23"/>
        <v>1.2048192771084265E-2</v>
      </c>
      <c r="D668" s="13">
        <f t="shared" si="24"/>
        <v>1.2048192771084265E-2</v>
      </c>
      <c r="E668" s="11" t="s">
        <v>480</v>
      </c>
      <c r="F668" s="12">
        <v>15746.45</v>
      </c>
      <c r="G668" s="11">
        <v>-4.9290810000000001E-3</v>
      </c>
      <c r="H668" s="13">
        <v>-4.8999999999999998E-3</v>
      </c>
      <c r="J668" s="15"/>
      <c r="K668" s="11"/>
      <c r="L668" s="11"/>
      <c r="M668" s="11"/>
      <c r="N668" s="11"/>
    </row>
    <row r="669" spans="1:14" ht="13.2">
      <c r="A669" s="11" t="s">
        <v>481</v>
      </c>
      <c r="B669">
        <v>8.3000000000000007</v>
      </c>
      <c r="C669" s="11">
        <f t="shared" si="23"/>
        <v>-5.9880239520956335E-3</v>
      </c>
      <c r="D669" s="13">
        <f t="shared" si="24"/>
        <v>-5.9880239520956335E-3</v>
      </c>
      <c r="E669" s="11" t="s">
        <v>481</v>
      </c>
      <c r="F669" s="12">
        <v>15824.45</v>
      </c>
      <c r="G669" s="11">
        <v>-1.99293E-3</v>
      </c>
      <c r="H669" s="13">
        <v>-2E-3</v>
      </c>
      <c r="J669" s="15"/>
      <c r="K669" s="11"/>
      <c r="L669" s="11"/>
      <c r="M669" s="11"/>
      <c r="N669" s="11"/>
    </row>
    <row r="670" spans="1:14" ht="13.2">
      <c r="A670" s="11" t="s">
        <v>482</v>
      </c>
      <c r="B670">
        <v>8.35</v>
      </c>
      <c r="C670" s="11">
        <f t="shared" si="23"/>
        <v>-9.7297297297297303E-2</v>
      </c>
      <c r="D670" s="13">
        <f t="shared" si="24"/>
        <v>-9.7297297297297303E-2</v>
      </c>
      <c r="E670" s="11" t="s">
        <v>482</v>
      </c>
      <c r="F670" s="12">
        <v>15856.05</v>
      </c>
      <c r="G670" s="11">
        <v>2.022238E-3</v>
      </c>
      <c r="H670" s="13">
        <v>2E-3</v>
      </c>
      <c r="J670" s="15"/>
      <c r="K670" s="11"/>
      <c r="L670" s="11"/>
      <c r="M670" s="11"/>
      <c r="N670" s="11"/>
    </row>
    <row r="671" spans="1:14" ht="13.2">
      <c r="A671" s="11" t="s">
        <v>483</v>
      </c>
      <c r="B671">
        <v>9.25</v>
      </c>
      <c r="C671" s="11">
        <f t="shared" si="23"/>
        <v>2.7777777777777679E-2</v>
      </c>
      <c r="D671" s="13">
        <f t="shared" si="24"/>
        <v>2.7777777777777679E-2</v>
      </c>
      <c r="E671" s="11" t="s">
        <v>483</v>
      </c>
      <c r="F671" s="12">
        <v>15824.05</v>
      </c>
      <c r="G671" s="11">
        <v>1.227922E-2</v>
      </c>
      <c r="H671" s="13">
        <v>1.23E-2</v>
      </c>
      <c r="J671" s="15"/>
      <c r="K671" s="11"/>
      <c r="L671" s="11"/>
      <c r="M671" s="11"/>
      <c r="N671" s="11"/>
    </row>
    <row r="672" spans="1:14" ht="13.2">
      <c r="A672" s="11" t="s">
        <v>484</v>
      </c>
      <c r="B672">
        <v>9</v>
      </c>
      <c r="C672" s="11">
        <f t="shared" si="23"/>
        <v>-1.6393442622950838E-2</v>
      </c>
      <c r="D672" s="13">
        <f t="shared" si="24"/>
        <v>-1.6393442622950838E-2</v>
      </c>
      <c r="E672" s="11" t="s">
        <v>484</v>
      </c>
      <c r="F672" s="12">
        <v>15632.1</v>
      </c>
      <c r="G672" s="11">
        <v>-7.6369319999999999E-3</v>
      </c>
      <c r="H672" s="13">
        <v>-7.6E-3</v>
      </c>
      <c r="J672" s="15"/>
      <c r="K672" s="11"/>
      <c r="L672" s="11"/>
      <c r="M672" s="11"/>
      <c r="N672" s="11"/>
    </row>
    <row r="673" spans="1:14" ht="13.2">
      <c r="A673" s="11" t="s">
        <v>485</v>
      </c>
      <c r="B673">
        <v>9.15</v>
      </c>
      <c r="C673" s="11">
        <f t="shared" si="23"/>
        <v>-3.1746031746031633E-2</v>
      </c>
      <c r="D673" s="13">
        <f t="shared" si="24"/>
        <v>-3.1746031746031633E-2</v>
      </c>
      <c r="E673" s="11" t="s">
        <v>485</v>
      </c>
      <c r="F673" s="12">
        <v>15752.4</v>
      </c>
      <c r="G673" s="11">
        <v>-1.0738912999999999E-2</v>
      </c>
      <c r="H673" s="13">
        <v>-1.0699999999999999E-2</v>
      </c>
      <c r="J673" s="15"/>
      <c r="K673" s="11"/>
      <c r="L673" s="11"/>
      <c r="M673" s="11"/>
      <c r="N673" s="11"/>
    </row>
    <row r="674" spans="1:14" ht="13.2">
      <c r="A674" s="11" t="s">
        <v>486</v>
      </c>
      <c r="B674">
        <v>9.4499999999999993</v>
      </c>
      <c r="C674" s="11">
        <f t="shared" si="23"/>
        <v>7.9999999999999849E-2</v>
      </c>
      <c r="D674" s="13">
        <f t="shared" si="24"/>
        <v>7.9999999999999849E-2</v>
      </c>
      <c r="E674" s="11" t="s">
        <v>486</v>
      </c>
      <c r="F674" s="12">
        <v>15923.4</v>
      </c>
      <c r="G674" s="31">
        <v>-5.0238000000000002E-5</v>
      </c>
      <c r="H674" s="13">
        <v>-1E-4</v>
      </c>
      <c r="J674" s="15"/>
      <c r="K674" s="11"/>
      <c r="L674" s="11"/>
      <c r="M674" s="11"/>
      <c r="N674" s="11"/>
    </row>
    <row r="675" spans="1:14" ht="13.2">
      <c r="A675" s="11" t="s">
        <v>487</v>
      </c>
      <c r="B675">
        <v>8.75</v>
      </c>
      <c r="C675" s="11">
        <f t="shared" si="23"/>
        <v>-5.6818181818182323E-3</v>
      </c>
      <c r="D675" s="13">
        <f t="shared" si="24"/>
        <v>-5.6818181818182323E-3</v>
      </c>
      <c r="E675" s="11" t="s">
        <v>487</v>
      </c>
      <c r="F675" s="12">
        <v>15924.2</v>
      </c>
      <c r="G675" s="11">
        <v>4.4310720000000003E-3</v>
      </c>
      <c r="H675" s="13">
        <v>4.4000000000000003E-3</v>
      </c>
      <c r="J675" s="15"/>
      <c r="K675" s="11"/>
      <c r="L675" s="11"/>
      <c r="M675" s="11"/>
      <c r="N675" s="11"/>
    </row>
    <row r="676" spans="1:14" ht="13.2">
      <c r="A676" s="11" t="s">
        <v>488</v>
      </c>
      <c r="B676">
        <v>8.8000000000000007</v>
      </c>
      <c r="C676" s="11">
        <f t="shared" si="23"/>
        <v>-5.6497175141241307E-3</v>
      </c>
      <c r="D676" s="13">
        <f t="shared" si="24"/>
        <v>-5.6497175141241307E-3</v>
      </c>
      <c r="E676" s="11" t="s">
        <v>488</v>
      </c>
      <c r="F676" s="12">
        <v>15853.95</v>
      </c>
      <c r="G676" s="11">
        <v>2.6308550000000001E-3</v>
      </c>
      <c r="H676" s="13">
        <v>2.5999999999999999E-3</v>
      </c>
      <c r="J676" s="15"/>
      <c r="K676" s="11"/>
      <c r="L676" s="11"/>
      <c r="M676" s="11"/>
      <c r="N676" s="11"/>
    </row>
    <row r="677" spans="1:14" ht="13.2">
      <c r="A677" s="11" t="s">
        <v>489</v>
      </c>
      <c r="B677">
        <v>8.85</v>
      </c>
      <c r="C677" s="11">
        <f t="shared" si="23"/>
        <v>-1.6666666666666718E-2</v>
      </c>
      <c r="D677" s="13">
        <f t="shared" si="24"/>
        <v>-1.6666666666666718E-2</v>
      </c>
      <c r="E677" s="11" t="s">
        <v>489</v>
      </c>
      <c r="F677" s="12">
        <v>15812.35</v>
      </c>
      <c r="G677" s="11">
        <v>7.6309849999999999E-3</v>
      </c>
      <c r="H677" s="13">
        <v>7.6E-3</v>
      </c>
      <c r="J677" s="15"/>
      <c r="K677" s="11"/>
      <c r="L677" s="11"/>
      <c r="M677" s="11"/>
      <c r="N677" s="11"/>
    </row>
    <row r="678" spans="1:14" ht="13.2">
      <c r="A678" s="27">
        <v>44537</v>
      </c>
      <c r="B678">
        <v>9</v>
      </c>
      <c r="C678" s="11">
        <f t="shared" si="23"/>
        <v>-5.5248618784531356E-3</v>
      </c>
      <c r="D678" s="13">
        <f t="shared" si="24"/>
        <v>-5.5248618784531356E-3</v>
      </c>
      <c r="E678" s="27">
        <v>44537</v>
      </c>
      <c r="F678" s="12">
        <v>15692.6</v>
      </c>
      <c r="G678" s="11">
        <v>1.7846E-4</v>
      </c>
      <c r="H678" s="13">
        <v>2.0000000000000001E-4</v>
      </c>
      <c r="J678" s="15"/>
      <c r="K678" s="11"/>
      <c r="L678" s="11"/>
      <c r="M678" s="11"/>
      <c r="N678" s="11"/>
    </row>
    <row r="679" spans="1:14" ht="13.2">
      <c r="A679" s="27">
        <v>44446</v>
      </c>
      <c r="B679">
        <v>9.0500000000000007</v>
      </c>
      <c r="C679" s="11">
        <f t="shared" si="23"/>
        <v>2.8409090909090828E-2</v>
      </c>
      <c r="D679" s="13">
        <f t="shared" si="24"/>
        <v>2.8409090909090828E-2</v>
      </c>
      <c r="E679" s="27">
        <v>44446</v>
      </c>
      <c r="F679" s="12">
        <v>15689.8</v>
      </c>
      <c r="G679" s="11">
        <v>-2.4224469999999999E-3</v>
      </c>
      <c r="H679" s="13">
        <v>-2.3999999999999998E-3</v>
      </c>
      <c r="J679" s="15"/>
      <c r="K679" s="11"/>
      <c r="L679" s="11"/>
      <c r="M679" s="11"/>
      <c r="N679" s="11"/>
    </row>
    <row r="680" spans="1:14" ht="13.2">
      <c r="A680" s="27">
        <v>44415</v>
      </c>
      <c r="B680">
        <v>8.8000000000000007</v>
      </c>
      <c r="C680" s="11">
        <f t="shared" si="23"/>
        <v>-5.6497175141241307E-3</v>
      </c>
      <c r="D680" s="13">
        <f t="shared" si="24"/>
        <v>-5.6497175141241307E-3</v>
      </c>
      <c r="E680" s="27">
        <v>44415</v>
      </c>
      <c r="F680" s="12">
        <v>15727.9</v>
      </c>
      <c r="G680" s="11">
        <v>-9.5562560000000008E-3</v>
      </c>
      <c r="H680" s="13">
        <v>-9.5999999999999992E-3</v>
      </c>
      <c r="J680" s="15"/>
      <c r="K680" s="11"/>
      <c r="L680" s="11"/>
      <c r="M680" s="11"/>
      <c r="N680" s="11"/>
    </row>
    <row r="681" spans="1:14" ht="13.2">
      <c r="A681" s="27">
        <v>44384</v>
      </c>
      <c r="B681">
        <v>8.85</v>
      </c>
      <c r="C681" s="11">
        <f t="shared" si="23"/>
        <v>5.6818181818181213E-3</v>
      </c>
      <c r="D681" s="13">
        <f t="shared" si="24"/>
        <v>5.6818181818181213E-3</v>
      </c>
      <c r="E681" s="27">
        <v>44384</v>
      </c>
      <c r="F681" s="12">
        <v>15879.65</v>
      </c>
      <c r="G681" s="11">
        <v>3.8815920000000001E-3</v>
      </c>
      <c r="H681" s="13">
        <v>3.8999999999999998E-3</v>
      </c>
      <c r="J681" s="15"/>
      <c r="K681" s="11"/>
      <c r="L681" s="11"/>
      <c r="M681" s="11"/>
      <c r="N681" s="11"/>
    </row>
    <row r="682" spans="1:14" ht="13.2">
      <c r="A682" s="27">
        <v>44354</v>
      </c>
      <c r="B682">
        <v>8.8000000000000007</v>
      </c>
      <c r="C682" s="11">
        <f t="shared" si="23"/>
        <v>-3.296703296703285E-2</v>
      </c>
      <c r="D682" s="13">
        <f t="shared" si="24"/>
        <v>-3.296703296703285E-2</v>
      </c>
      <c r="E682" s="27">
        <v>44354</v>
      </c>
      <c r="F682" s="12">
        <v>15818.25</v>
      </c>
      <c r="G682" s="11">
        <v>-1.016777E-3</v>
      </c>
      <c r="H682" s="13">
        <v>-1E-3</v>
      </c>
      <c r="J682" s="15"/>
      <c r="K682" s="11"/>
      <c r="L682" s="11"/>
      <c r="M682" s="11"/>
      <c r="N682" s="11"/>
    </row>
    <row r="683" spans="1:14" ht="13.2">
      <c r="A683" s="27">
        <v>44323</v>
      </c>
      <c r="B683">
        <v>9.1</v>
      </c>
      <c r="C683" s="11">
        <f t="shared" si="23"/>
        <v>3.409090909090895E-2</v>
      </c>
      <c r="D683" s="13">
        <f t="shared" si="24"/>
        <v>3.409090909090895E-2</v>
      </c>
      <c r="E683" s="27">
        <v>44323</v>
      </c>
      <c r="F683" s="12">
        <v>15834.35</v>
      </c>
      <c r="G683" s="11">
        <v>7.1332260000000003E-3</v>
      </c>
      <c r="H683" s="13">
        <v>7.1000000000000004E-3</v>
      </c>
      <c r="J683" s="15"/>
      <c r="K683" s="11"/>
      <c r="L683" s="11"/>
      <c r="M683" s="11"/>
      <c r="N683" s="11"/>
    </row>
    <row r="684" spans="1:14" ht="13.2">
      <c r="A684" s="27">
        <v>44234</v>
      </c>
      <c r="B684">
        <v>8.8000000000000007</v>
      </c>
      <c r="C684" s="11">
        <f t="shared" si="23"/>
        <v>-2.7624309392265234E-2</v>
      </c>
      <c r="D684" s="13">
        <f t="shared" si="24"/>
        <v>-2.7624309392265234E-2</v>
      </c>
      <c r="E684" s="27">
        <v>44234</v>
      </c>
      <c r="F684" s="12">
        <v>15722.2</v>
      </c>
      <c r="G684" s="11">
        <v>2.6913269999999999E-3</v>
      </c>
      <c r="H684" s="13">
        <v>2.7000000000000001E-3</v>
      </c>
      <c r="J684" s="15"/>
      <c r="K684" s="11"/>
      <c r="L684" s="11"/>
      <c r="M684" s="11"/>
      <c r="N684" s="11"/>
    </row>
    <row r="685" spans="1:14" ht="13.2">
      <c r="A685" s="27">
        <v>44203</v>
      </c>
      <c r="B685">
        <v>9.0500000000000007</v>
      </c>
      <c r="C685" s="11">
        <f t="shared" si="23"/>
        <v>-9.04522613065325E-2</v>
      </c>
      <c r="D685" s="13">
        <f t="shared" si="24"/>
        <v>-9.04522613065325E-2</v>
      </c>
      <c r="E685" s="27">
        <v>44203</v>
      </c>
      <c r="F685" s="12">
        <v>15680</v>
      </c>
      <c r="G685" s="11">
        <v>-2.6396969999999999E-3</v>
      </c>
      <c r="H685" s="13">
        <v>-2.5999999999999999E-3</v>
      </c>
      <c r="J685" s="15"/>
      <c r="K685" s="11"/>
      <c r="L685" s="11"/>
      <c r="M685" s="11"/>
      <c r="N685" s="11"/>
    </row>
    <row r="686" spans="1:14" ht="13.2">
      <c r="A686" s="11" t="s">
        <v>490</v>
      </c>
      <c r="B686">
        <v>9.9499999999999993</v>
      </c>
      <c r="C686" s="11">
        <f t="shared" si="23"/>
        <v>-1.4851485148514865E-2</v>
      </c>
      <c r="D686" s="13">
        <f t="shared" si="24"/>
        <v>-1.4851485148514865E-2</v>
      </c>
      <c r="E686" s="11" t="s">
        <v>490</v>
      </c>
      <c r="F686" s="12">
        <v>15721.5</v>
      </c>
      <c r="G686" s="11">
        <v>-1.7112799999999999E-3</v>
      </c>
      <c r="H686" s="13">
        <v>-1.6999999999999999E-3</v>
      </c>
      <c r="J686" s="15"/>
      <c r="K686" s="11"/>
      <c r="L686" s="11"/>
      <c r="M686" s="11"/>
      <c r="N686" s="11"/>
    </row>
    <row r="687" spans="1:14" ht="13.2">
      <c r="A687" s="11" t="s">
        <v>491</v>
      </c>
      <c r="B687">
        <v>10.1</v>
      </c>
      <c r="C687" s="11">
        <f t="shared" si="23"/>
        <v>-3.349282296650713E-2</v>
      </c>
      <c r="D687" s="13">
        <f t="shared" si="24"/>
        <v>-3.349282296650713E-2</v>
      </c>
      <c r="E687" s="11" t="s">
        <v>491</v>
      </c>
      <c r="F687" s="12">
        <v>15748.45</v>
      </c>
      <c r="G687" s="11">
        <v>-4.1891400000000001E-3</v>
      </c>
      <c r="H687" s="13">
        <v>-4.1999999999999997E-3</v>
      </c>
      <c r="J687" s="15"/>
      <c r="K687" s="11"/>
      <c r="L687" s="11"/>
      <c r="M687" s="11"/>
      <c r="N687" s="11"/>
    </row>
    <row r="688" spans="1:14" ht="13.2">
      <c r="A688" s="11" t="s">
        <v>492</v>
      </c>
      <c r="B688">
        <v>10.45</v>
      </c>
      <c r="C688" s="11">
        <f t="shared" si="23"/>
        <v>-1.4150943396226467E-2</v>
      </c>
      <c r="D688" s="13">
        <f t="shared" si="24"/>
        <v>-1.4150943396226467E-2</v>
      </c>
      <c r="E688" s="11" t="s">
        <v>492</v>
      </c>
      <c r="F688" s="12">
        <v>15814.7</v>
      </c>
      <c r="G688" s="11">
        <v>-2.878247E-3</v>
      </c>
      <c r="H688" s="13">
        <v>-2.8999999999999998E-3</v>
      </c>
      <c r="J688" s="15"/>
      <c r="K688" s="11"/>
      <c r="L688" s="11"/>
      <c r="M688" s="11"/>
      <c r="N688" s="11"/>
    </row>
    <row r="689" spans="1:14" ht="13.2">
      <c r="A689" s="11" t="s">
        <v>493</v>
      </c>
      <c r="B689">
        <v>10.6</v>
      </c>
      <c r="C689" s="11">
        <f t="shared" si="23"/>
        <v>0.10994764397905743</v>
      </c>
      <c r="D689" s="13">
        <f t="shared" si="24"/>
        <v>0.10994764397905743</v>
      </c>
      <c r="E689" s="11" t="s">
        <v>493</v>
      </c>
      <c r="F689" s="12">
        <v>15860.35</v>
      </c>
      <c r="G689" s="11">
        <v>4.4267259999999998E-3</v>
      </c>
      <c r="H689" s="13">
        <v>4.4000000000000003E-3</v>
      </c>
      <c r="J689" s="15"/>
      <c r="K689" s="11"/>
      <c r="L689" s="11"/>
      <c r="M689" s="11"/>
      <c r="N689" s="11"/>
    </row>
    <row r="690" spans="1:14" ht="13.2">
      <c r="A690" s="11" t="s">
        <v>494</v>
      </c>
      <c r="B690">
        <v>9.5500000000000007</v>
      </c>
      <c r="C690" s="11">
        <f t="shared" si="23"/>
        <v>-4.0201005025125469E-2</v>
      </c>
      <c r="D690" s="13">
        <f t="shared" si="24"/>
        <v>-4.0201005025125469E-2</v>
      </c>
      <c r="E690" s="11" t="s">
        <v>494</v>
      </c>
      <c r="F690" s="12">
        <v>15790.45</v>
      </c>
      <c r="G690" s="11">
        <v>6.5978410000000001E-3</v>
      </c>
      <c r="H690" s="13">
        <v>6.6E-3</v>
      </c>
      <c r="J690" s="15"/>
      <c r="K690" s="11"/>
      <c r="L690" s="11"/>
      <c r="M690" s="11"/>
      <c r="N690" s="11"/>
    </row>
    <row r="691" spans="1:14" ht="13.2">
      <c r="A691" s="11" t="s">
        <v>495</v>
      </c>
      <c r="B691">
        <v>9.9499999999999993</v>
      </c>
      <c r="C691" s="11">
        <f t="shared" si="23"/>
        <v>-5.0000000000001155E-3</v>
      </c>
      <c r="D691" s="13">
        <f t="shared" si="24"/>
        <v>-5.0000000000001155E-3</v>
      </c>
      <c r="E691" s="11" t="s">
        <v>495</v>
      </c>
      <c r="F691" s="12">
        <v>15686.95</v>
      </c>
      <c r="G691" s="11">
        <v>-5.4397619999999999E-3</v>
      </c>
      <c r="H691" s="13">
        <v>-5.4000000000000003E-3</v>
      </c>
      <c r="J691" s="15"/>
      <c r="K691" s="11"/>
      <c r="L691" s="11"/>
      <c r="M691" s="11"/>
      <c r="N691" s="11"/>
    </row>
    <row r="692" spans="1:14" ht="13.2">
      <c r="A692" s="11" t="s">
        <v>496</v>
      </c>
      <c r="B692">
        <v>10</v>
      </c>
      <c r="C692" s="11">
        <f t="shared" si="23"/>
        <v>-1.4778325123152691E-2</v>
      </c>
      <c r="D692" s="13">
        <f t="shared" si="24"/>
        <v>-1.4778325123152691E-2</v>
      </c>
      <c r="E692" s="11" t="s">
        <v>496</v>
      </c>
      <c r="F692" s="12">
        <v>15772.75</v>
      </c>
      <c r="G692" s="11">
        <v>1.6670369999999999E-3</v>
      </c>
      <c r="H692" s="13">
        <v>1.6999999999999999E-3</v>
      </c>
      <c r="J692" s="15"/>
      <c r="K692" s="11"/>
      <c r="L692" s="11"/>
      <c r="M692" s="11"/>
      <c r="N692" s="11"/>
    </row>
    <row r="693" spans="1:14" ht="13.2">
      <c r="A693" s="11" t="s">
        <v>497</v>
      </c>
      <c r="B693">
        <v>10.15</v>
      </c>
      <c r="C693" s="11">
        <f t="shared" si="23"/>
        <v>-1.9323671497584516E-2</v>
      </c>
      <c r="D693" s="13">
        <f t="shared" si="24"/>
        <v>-1.9323671497584516E-2</v>
      </c>
      <c r="E693" s="11" t="s">
        <v>497</v>
      </c>
      <c r="F693" s="12">
        <v>15746.5</v>
      </c>
      <c r="G693" s="11">
        <v>4.0265630000000004E-3</v>
      </c>
      <c r="H693" s="13">
        <v>4.0000000000000001E-3</v>
      </c>
      <c r="J693" s="15"/>
      <c r="K693" s="11"/>
      <c r="L693" s="11"/>
      <c r="M693" s="11"/>
      <c r="N693" s="11"/>
    </row>
    <row r="694" spans="1:14" ht="13.2">
      <c r="A694" s="11" t="s">
        <v>498</v>
      </c>
      <c r="B694">
        <v>10.35</v>
      </c>
      <c r="C694" s="11">
        <f t="shared" si="23"/>
        <v>9.5238095238095344E-2</v>
      </c>
      <c r="D694" s="13">
        <f t="shared" si="24"/>
        <v>9.5238095238095344E-2</v>
      </c>
      <c r="E694" s="11" t="s">
        <v>498</v>
      </c>
      <c r="F694" s="12">
        <v>15683.35</v>
      </c>
      <c r="G694" s="11">
        <v>-5.1301999999999999E-4</v>
      </c>
      <c r="H694" s="13">
        <v>-5.0000000000000001E-4</v>
      </c>
      <c r="J694" s="15"/>
      <c r="K694" s="11"/>
      <c r="L694" s="11"/>
      <c r="M694" s="11"/>
      <c r="N694" s="11"/>
    </row>
    <row r="695" spans="1:14" ht="13.2">
      <c r="A695" s="11" t="s">
        <v>499</v>
      </c>
      <c r="B695">
        <v>9.4499999999999993</v>
      </c>
      <c r="C695" s="11">
        <f t="shared" si="23"/>
        <v>-1.0471204188481797E-2</v>
      </c>
      <c r="D695" s="13">
        <f t="shared" si="24"/>
        <v>-1.0471204188481797E-2</v>
      </c>
      <c r="E695" s="11" t="s">
        <v>499</v>
      </c>
      <c r="F695" s="12">
        <v>15691.4</v>
      </c>
      <c r="G695" s="11">
        <v>-4.8295389999999999E-3</v>
      </c>
      <c r="H695" s="13">
        <v>-4.7999999999999996E-3</v>
      </c>
      <c r="J695" s="15"/>
      <c r="K695" s="11"/>
      <c r="L695" s="11"/>
      <c r="M695" s="11"/>
      <c r="N695" s="11"/>
    </row>
    <row r="696" spans="1:14" ht="13.2">
      <c r="A696" s="11" t="s">
        <v>500</v>
      </c>
      <c r="B696">
        <v>9.5500000000000007</v>
      </c>
      <c r="C696" s="11">
        <f t="shared" si="23"/>
        <v>-1.546391752577303E-2</v>
      </c>
      <c r="D696" s="13">
        <f t="shared" si="24"/>
        <v>-1.546391752577303E-2</v>
      </c>
      <c r="E696" s="11" t="s">
        <v>500</v>
      </c>
      <c r="F696" s="12">
        <v>15767.55</v>
      </c>
      <c r="G696" s="11">
        <v>-6.4086200000000003E-3</v>
      </c>
      <c r="H696" s="13">
        <v>-6.4000000000000003E-3</v>
      </c>
      <c r="J696" s="15"/>
      <c r="K696" s="11"/>
      <c r="L696" s="11"/>
      <c r="M696" s="11"/>
      <c r="N696" s="11"/>
    </row>
    <row r="697" spans="1:14" ht="13.2">
      <c r="A697" s="11" t="s">
        <v>501</v>
      </c>
      <c r="B697">
        <v>9.6999999999999993</v>
      </c>
      <c r="C697" s="11">
        <f t="shared" si="23"/>
        <v>5.1813471502588637E-3</v>
      </c>
      <c r="D697" s="13">
        <f t="shared" si="24"/>
        <v>5.1813471502588637E-3</v>
      </c>
      <c r="E697" s="11" t="s">
        <v>501</v>
      </c>
      <c r="F697" s="12">
        <v>15869.25</v>
      </c>
      <c r="G697" s="11">
        <v>3.6301889999999998E-3</v>
      </c>
      <c r="H697" s="13">
        <v>3.5999999999999999E-3</v>
      </c>
      <c r="J697" s="15"/>
      <c r="K697" s="11"/>
      <c r="L697" s="11"/>
      <c r="M697" s="11"/>
      <c r="N697" s="11"/>
    </row>
    <row r="698" spans="1:14" ht="13.2">
      <c r="A698" s="11" t="s">
        <v>502</v>
      </c>
      <c r="B698">
        <v>9.65</v>
      </c>
      <c r="C698" s="11">
        <f t="shared" si="23"/>
        <v>-2.0304568527918732E-2</v>
      </c>
      <c r="D698" s="13">
        <f t="shared" si="24"/>
        <v>-2.0304568527918732E-2</v>
      </c>
      <c r="E698" s="11" t="s">
        <v>502</v>
      </c>
      <c r="F698" s="12">
        <v>15811.85</v>
      </c>
      <c r="G698" s="11">
        <v>7.9117200000000003E-4</v>
      </c>
      <c r="H698" s="13">
        <v>8.0000000000000004E-4</v>
      </c>
      <c r="J698" s="15"/>
      <c r="K698" s="11"/>
      <c r="L698" s="11"/>
      <c r="M698" s="11"/>
      <c r="N698" s="11"/>
    </row>
    <row r="699" spans="1:14" ht="13.2">
      <c r="A699" s="27">
        <v>44506</v>
      </c>
      <c r="B699">
        <v>9.85</v>
      </c>
      <c r="C699" s="11">
        <f t="shared" si="23"/>
        <v>-1.005025125628134E-2</v>
      </c>
      <c r="D699" s="13">
        <f t="shared" si="24"/>
        <v>-1.005025125628134E-2</v>
      </c>
      <c r="E699" s="27">
        <v>44506</v>
      </c>
      <c r="F699" s="12">
        <v>15799.35</v>
      </c>
      <c r="G699" s="11">
        <v>3.9141549999999999E-3</v>
      </c>
      <c r="H699" s="13">
        <v>3.8999999999999998E-3</v>
      </c>
      <c r="J699" s="15"/>
      <c r="K699" s="11"/>
      <c r="L699" s="11"/>
      <c r="M699" s="11"/>
      <c r="N699" s="11"/>
    </row>
    <row r="700" spans="1:14" ht="13.2">
      <c r="A700" s="27">
        <v>44475</v>
      </c>
      <c r="B700">
        <v>9.9499999999999993</v>
      </c>
      <c r="C700" s="11">
        <f t="shared" si="23"/>
        <v>3.1088082901554293E-2</v>
      </c>
      <c r="D700" s="13">
        <f t="shared" si="24"/>
        <v>3.1088082901554293E-2</v>
      </c>
      <c r="E700" s="27">
        <v>44475</v>
      </c>
      <c r="F700" s="12">
        <v>15737.75</v>
      </c>
      <c r="G700" s="11">
        <v>6.5492620000000001E-3</v>
      </c>
      <c r="H700" s="13">
        <v>6.4999999999999997E-3</v>
      </c>
      <c r="J700" s="15"/>
      <c r="K700" s="11"/>
      <c r="L700" s="11"/>
      <c r="M700" s="11"/>
      <c r="N700" s="11"/>
    </row>
    <row r="701" spans="1:14" ht="13.2">
      <c r="A701" s="27">
        <v>44445</v>
      </c>
      <c r="B701">
        <v>9.65</v>
      </c>
      <c r="C701" s="11">
        <f t="shared" si="23"/>
        <v>-3.9800995024875663E-2</v>
      </c>
      <c r="D701" s="13">
        <f t="shared" si="24"/>
        <v>-3.9800995024875663E-2</v>
      </c>
      <c r="E701" s="27">
        <v>44445</v>
      </c>
      <c r="F701" s="12">
        <v>15635.35</v>
      </c>
      <c r="G701" s="11">
        <v>-6.6549770000000003E-3</v>
      </c>
      <c r="H701" s="13">
        <v>-6.7000000000000002E-3</v>
      </c>
      <c r="J701" s="15"/>
      <c r="K701" s="11"/>
      <c r="L701" s="11"/>
      <c r="M701" s="11"/>
      <c r="N701" s="11"/>
    </row>
    <row r="702" spans="1:14" ht="13.2">
      <c r="A702" s="27">
        <v>44414</v>
      </c>
      <c r="B702">
        <v>10.050000000000001</v>
      </c>
      <c r="C702" s="11">
        <f t="shared" si="23"/>
        <v>-4.9504950495048439E-3</v>
      </c>
      <c r="D702" s="13">
        <f t="shared" si="24"/>
        <v>-4.9504950495048439E-3</v>
      </c>
      <c r="E702" s="27">
        <v>44414</v>
      </c>
      <c r="F702" s="12">
        <v>15740.1</v>
      </c>
      <c r="G702" s="11">
        <v>-7.3325699999999996E-4</v>
      </c>
      <c r="H702" s="13">
        <v>-6.9999999999999999E-4</v>
      </c>
      <c r="J702" s="15"/>
      <c r="K702" s="11"/>
      <c r="L702" s="11"/>
      <c r="M702" s="11"/>
      <c r="N702" s="11"/>
    </row>
    <row r="703" spans="1:14" ht="13.2">
      <c r="A703" s="27">
        <v>44383</v>
      </c>
      <c r="B703">
        <v>10.1</v>
      </c>
      <c r="C703" s="11">
        <f t="shared" si="23"/>
        <v>3.589743589743577E-2</v>
      </c>
      <c r="D703" s="13">
        <f t="shared" si="24"/>
        <v>3.589743589743577E-2</v>
      </c>
      <c r="E703" s="27">
        <v>44383</v>
      </c>
      <c r="F703" s="12">
        <v>15751.65</v>
      </c>
      <c r="G703" s="11">
        <v>5.1945569999999998E-3</v>
      </c>
      <c r="H703" s="13">
        <v>5.1999999999999998E-3</v>
      </c>
      <c r="J703" s="15"/>
      <c r="K703" s="11"/>
      <c r="L703" s="11"/>
      <c r="M703" s="11"/>
      <c r="N703" s="11"/>
    </row>
    <row r="704" spans="1:14" ht="13.2">
      <c r="A704" s="27">
        <v>44292</v>
      </c>
      <c r="B704">
        <v>9.75</v>
      </c>
      <c r="C704" s="11">
        <f t="shared" si="23"/>
        <v>4.2780748663101553E-2</v>
      </c>
      <c r="D704" s="13">
        <f t="shared" si="24"/>
        <v>4.2780748663101553E-2</v>
      </c>
      <c r="E704" s="27">
        <v>44292</v>
      </c>
      <c r="F704" s="12">
        <v>15670.25</v>
      </c>
      <c r="G704" s="11">
        <v>-1.281042E-3</v>
      </c>
      <c r="H704" s="13">
        <v>-1.2999999999999999E-3</v>
      </c>
      <c r="J704" s="15"/>
      <c r="K704" s="11"/>
      <c r="L704" s="11"/>
      <c r="M704" s="11"/>
      <c r="N704" s="11"/>
    </row>
    <row r="705" spans="1:14" ht="13.2">
      <c r="A705" s="27">
        <v>44261</v>
      </c>
      <c r="B705">
        <v>9.35</v>
      </c>
      <c r="C705" s="11">
        <f t="shared" si="23"/>
        <v>6.2499999999999778E-2</v>
      </c>
      <c r="D705" s="13">
        <f t="shared" si="24"/>
        <v>6.2499999999999778E-2</v>
      </c>
      <c r="E705" s="27">
        <v>44261</v>
      </c>
      <c r="F705" s="12">
        <v>15690.35</v>
      </c>
      <c r="G705" s="11">
        <v>7.3284880000000002E-3</v>
      </c>
      <c r="H705" s="13">
        <v>7.3000000000000001E-3</v>
      </c>
      <c r="J705" s="15"/>
      <c r="K705" s="11"/>
      <c r="L705" s="11"/>
      <c r="M705" s="11"/>
      <c r="N705" s="11"/>
    </row>
    <row r="706" spans="1:14" ht="13.2">
      <c r="A706" s="27">
        <v>44233</v>
      </c>
      <c r="B706">
        <v>8.8000000000000007</v>
      </c>
      <c r="C706" s="11">
        <f t="shared" si="23"/>
        <v>3.529411764705892E-2</v>
      </c>
      <c r="D706" s="13">
        <f t="shared" si="24"/>
        <v>3.529411764705892E-2</v>
      </c>
      <c r="E706" s="27">
        <v>44233</v>
      </c>
      <c r="F706" s="12">
        <v>15576.2</v>
      </c>
      <c r="G706" s="31">
        <v>8.66782E-5</v>
      </c>
      <c r="H706" s="13">
        <v>1E-4</v>
      </c>
      <c r="J706" s="15"/>
      <c r="K706" s="11"/>
      <c r="L706" s="11"/>
      <c r="M706" s="11"/>
      <c r="N706" s="11"/>
    </row>
    <row r="707" spans="1:14" ht="13.2">
      <c r="A707" s="27">
        <v>44202</v>
      </c>
      <c r="B707">
        <v>8.5</v>
      </c>
      <c r="C707" s="11">
        <f t="shared" si="23"/>
        <v>-1.7341040462427793E-2</v>
      </c>
      <c r="D707" s="13">
        <f t="shared" si="24"/>
        <v>-1.7341040462427793E-2</v>
      </c>
      <c r="E707" s="27">
        <v>44202</v>
      </c>
      <c r="F707" s="12">
        <v>15574.85</v>
      </c>
      <c r="G707" s="11">
        <v>-5.1017800000000002E-4</v>
      </c>
      <c r="H707" s="13">
        <v>-5.0000000000000001E-4</v>
      </c>
      <c r="J707" s="15"/>
      <c r="K707" s="11"/>
      <c r="L707" s="11"/>
      <c r="M707" s="11"/>
      <c r="N707" s="11"/>
    </row>
    <row r="708" spans="1:14" ht="13.2">
      <c r="A708" s="11" t="s">
        <v>503</v>
      </c>
      <c r="B708">
        <v>8.65</v>
      </c>
      <c r="C708" s="11">
        <f t="shared" si="23"/>
        <v>-5.7471264367814356E-3</v>
      </c>
      <c r="D708" s="13">
        <f t="shared" si="24"/>
        <v>-5.7471264367814356E-3</v>
      </c>
      <c r="E708" s="11" t="s">
        <v>503</v>
      </c>
      <c r="F708" s="12">
        <v>15582.8</v>
      </c>
      <c r="G708" s="11">
        <v>9.5331259999999994E-3</v>
      </c>
      <c r="H708" s="13">
        <v>9.4999999999999998E-3</v>
      </c>
      <c r="J708" s="15"/>
      <c r="K708" s="11"/>
      <c r="L708" s="11"/>
      <c r="M708" s="11"/>
      <c r="N708" s="11"/>
    </row>
    <row r="709" spans="1:14" ht="13.2">
      <c r="A709" s="11" t="s">
        <v>504</v>
      </c>
      <c r="B709">
        <v>8.6999999999999993</v>
      </c>
      <c r="C709" s="11">
        <f t="shared" ref="C709:C745" si="25">B709/B710-1</f>
        <v>2.9585798816567976E-2</v>
      </c>
      <c r="D709" s="13">
        <f t="shared" ref="D709:D745" si="26">C709</f>
        <v>2.9585798816567976E-2</v>
      </c>
      <c r="E709" s="11" t="s">
        <v>504</v>
      </c>
      <c r="F709" s="12">
        <v>15435.65</v>
      </c>
      <c r="G709" s="11">
        <v>6.3763830000000002E-3</v>
      </c>
      <c r="H709" s="13">
        <v>6.4000000000000003E-3</v>
      </c>
      <c r="J709" s="15"/>
      <c r="K709" s="11"/>
      <c r="L709" s="11"/>
      <c r="M709" s="11"/>
      <c r="N709" s="11"/>
    </row>
    <row r="710" spans="1:14" ht="13.2">
      <c r="A710" s="11" t="s">
        <v>505</v>
      </c>
      <c r="B710">
        <v>8.4499999999999993</v>
      </c>
      <c r="C710" s="11">
        <f t="shared" si="25"/>
        <v>-1.1695906432748648E-2</v>
      </c>
      <c r="D710" s="13">
        <f t="shared" si="26"/>
        <v>-1.1695906432748648E-2</v>
      </c>
      <c r="E710" s="11" t="s">
        <v>505</v>
      </c>
      <c r="F710" s="12">
        <v>15337.85</v>
      </c>
      <c r="G710" s="11">
        <v>2.37886E-3</v>
      </c>
      <c r="H710" s="13">
        <v>2.3999999999999998E-3</v>
      </c>
      <c r="J710" s="15"/>
      <c r="K710" s="11"/>
      <c r="L710" s="11"/>
      <c r="M710" s="11"/>
      <c r="N710" s="11"/>
    </row>
    <row r="711" spans="1:14" ht="13.2">
      <c r="A711" s="11" t="s">
        <v>506</v>
      </c>
      <c r="B711">
        <v>8.5500000000000007</v>
      </c>
      <c r="C711" s="11">
        <f t="shared" si="25"/>
        <v>0</v>
      </c>
      <c r="D711" s="13">
        <f t="shared" si="26"/>
        <v>0</v>
      </c>
      <c r="E711" s="11" t="s">
        <v>506</v>
      </c>
      <c r="F711" s="12">
        <v>15301.45</v>
      </c>
      <c r="G711" s="11">
        <v>6.1150220000000003E-3</v>
      </c>
      <c r="H711" s="13">
        <v>6.1000000000000004E-3</v>
      </c>
      <c r="J711" s="15"/>
      <c r="K711" s="11"/>
      <c r="L711" s="11"/>
      <c r="M711" s="11"/>
      <c r="N711" s="11"/>
    </row>
    <row r="712" spans="1:14" ht="13.2">
      <c r="A712" s="11" t="s">
        <v>507</v>
      </c>
      <c r="B712">
        <v>8.5500000000000007</v>
      </c>
      <c r="C712" s="11">
        <f t="shared" si="25"/>
        <v>-5.8139534883719923E-3</v>
      </c>
      <c r="D712" s="13">
        <f t="shared" si="26"/>
        <v>-5.8139534883719923E-3</v>
      </c>
      <c r="E712" s="11" t="s">
        <v>507</v>
      </c>
      <c r="F712" s="12">
        <v>15208.45</v>
      </c>
      <c r="G712" s="11">
        <v>7.0734400000000005E-4</v>
      </c>
      <c r="H712" s="13">
        <v>6.9999999999999999E-4</v>
      </c>
      <c r="J712" s="15"/>
      <c r="K712" s="11"/>
      <c r="L712" s="11"/>
      <c r="M712" s="11"/>
      <c r="N712" s="11"/>
    </row>
    <row r="713" spans="1:14" ht="13.2">
      <c r="A713" s="11" t="s">
        <v>508</v>
      </c>
      <c r="B713">
        <v>8.6</v>
      </c>
      <c r="C713" s="11">
        <f t="shared" si="25"/>
        <v>5.8479532163742132E-3</v>
      </c>
      <c r="D713" s="13">
        <f t="shared" si="26"/>
        <v>5.8479532163742132E-3</v>
      </c>
      <c r="E713" s="11" t="s">
        <v>508</v>
      </c>
      <c r="F713" s="12">
        <v>15197.7</v>
      </c>
      <c r="G713" s="11">
        <v>1.476083E-3</v>
      </c>
      <c r="H713" s="13">
        <v>1.5E-3</v>
      </c>
      <c r="J713" s="15"/>
      <c r="K713" s="11"/>
      <c r="L713" s="11"/>
      <c r="M713" s="11"/>
      <c r="N713" s="11"/>
    </row>
    <row r="714" spans="1:14" ht="13.2">
      <c r="A714" s="11" t="s">
        <v>509</v>
      </c>
      <c r="B714">
        <v>8.5500000000000007</v>
      </c>
      <c r="C714" s="11">
        <f t="shared" si="25"/>
        <v>1.7857142857142794E-2</v>
      </c>
      <c r="D714" s="13">
        <f t="shared" si="26"/>
        <v>1.7857142857142794E-2</v>
      </c>
      <c r="E714" s="11" t="s">
        <v>509</v>
      </c>
      <c r="F714" s="12">
        <v>15175.3</v>
      </c>
      <c r="G714" s="11">
        <v>1.8063135000000001E-2</v>
      </c>
      <c r="H714" s="13">
        <v>1.8100000000000002E-2</v>
      </c>
      <c r="J714" s="15"/>
      <c r="K714" s="11"/>
      <c r="L714" s="11"/>
      <c r="M714" s="11"/>
      <c r="N714" s="11"/>
    </row>
    <row r="715" spans="1:14" ht="13.2">
      <c r="A715" s="11" t="s">
        <v>510</v>
      </c>
      <c r="B715">
        <v>8.4</v>
      </c>
      <c r="C715" s="11">
        <f t="shared" si="25"/>
        <v>-5.9171597633135287E-3</v>
      </c>
      <c r="D715" s="13">
        <f t="shared" si="26"/>
        <v>-5.9171597633135287E-3</v>
      </c>
      <c r="E715" s="11" t="s">
        <v>510</v>
      </c>
      <c r="F715" s="12">
        <v>14906.05</v>
      </c>
      <c r="G715" s="11">
        <v>-8.2567370000000001E-3</v>
      </c>
      <c r="H715" s="13">
        <v>-8.3000000000000001E-3</v>
      </c>
      <c r="J715" s="15"/>
      <c r="K715" s="11"/>
      <c r="L715" s="11"/>
      <c r="M715" s="11"/>
      <c r="N715" s="11"/>
    </row>
    <row r="716" spans="1:14" ht="13.2">
      <c r="A716" s="11" t="s">
        <v>511</v>
      </c>
      <c r="B716">
        <v>8.4499999999999993</v>
      </c>
      <c r="C716" s="11">
        <f t="shared" si="25"/>
        <v>-1.1695906432748648E-2</v>
      </c>
      <c r="D716" s="13">
        <f t="shared" si="26"/>
        <v>-1.1695906432748648E-2</v>
      </c>
      <c r="E716" s="11" t="s">
        <v>511</v>
      </c>
      <c r="F716" s="12">
        <v>15030.15</v>
      </c>
      <c r="G716" s="11">
        <v>-5.1594839999999998E-3</v>
      </c>
      <c r="H716" s="13">
        <v>-5.1999999999999998E-3</v>
      </c>
      <c r="J716" s="15"/>
      <c r="K716" s="11"/>
      <c r="L716" s="11"/>
      <c r="M716" s="11"/>
      <c r="N716" s="11"/>
    </row>
    <row r="717" spans="1:14" ht="13.2">
      <c r="A717" s="11" t="s">
        <v>512</v>
      </c>
      <c r="B717">
        <v>8.5500000000000007</v>
      </c>
      <c r="C717" s="11">
        <f t="shared" si="25"/>
        <v>0</v>
      </c>
      <c r="D717" s="13">
        <f t="shared" si="26"/>
        <v>0</v>
      </c>
      <c r="E717" s="11" t="s">
        <v>512</v>
      </c>
      <c r="F717" s="12">
        <v>15108.1</v>
      </c>
      <c r="G717" s="11">
        <v>1.2393496E-2</v>
      </c>
      <c r="H717" s="13">
        <v>1.24E-2</v>
      </c>
      <c r="J717" s="15"/>
      <c r="K717" s="11"/>
      <c r="L717" s="11"/>
      <c r="M717" s="11"/>
      <c r="N717" s="11"/>
    </row>
    <row r="718" spans="1:14" ht="13.2">
      <c r="A718" s="11" t="s">
        <v>513</v>
      </c>
      <c r="B718">
        <v>8.5500000000000007</v>
      </c>
      <c r="C718" s="11">
        <f t="shared" si="25"/>
        <v>-1.1560693641618491E-2</v>
      </c>
      <c r="D718" s="13">
        <f t="shared" si="26"/>
        <v>-1.1560693641618491E-2</v>
      </c>
      <c r="E718" s="11" t="s">
        <v>513</v>
      </c>
      <c r="F718" s="12">
        <v>14923.15</v>
      </c>
      <c r="G718" s="11">
        <v>1.671572E-2</v>
      </c>
      <c r="H718" s="13">
        <v>1.67E-2</v>
      </c>
      <c r="J718" s="15"/>
      <c r="K718" s="11"/>
      <c r="L718" s="11"/>
      <c r="M718" s="11"/>
      <c r="N718" s="11"/>
    </row>
    <row r="719" spans="1:14" ht="13.2">
      <c r="A719" s="11" t="s">
        <v>514</v>
      </c>
      <c r="B719">
        <v>8.65</v>
      </c>
      <c r="C719" s="11">
        <f t="shared" si="25"/>
        <v>-1.7045454545454586E-2</v>
      </c>
      <c r="D719" s="13">
        <f t="shared" si="26"/>
        <v>-1.7045454545454586E-2</v>
      </c>
      <c r="E719" s="11" t="s">
        <v>514</v>
      </c>
      <c r="F719" s="12">
        <v>14677.8</v>
      </c>
      <c r="G719" s="11">
        <v>-1.2724119999999999E-3</v>
      </c>
      <c r="H719" s="13">
        <v>-1.2999999999999999E-3</v>
      </c>
      <c r="J719" s="15"/>
      <c r="K719" s="11"/>
      <c r="L719" s="11"/>
      <c r="M719" s="11"/>
      <c r="N719" s="11"/>
    </row>
    <row r="720" spans="1:14" ht="13.2">
      <c r="A720" s="27">
        <v>44535</v>
      </c>
      <c r="B720">
        <v>8.8000000000000007</v>
      </c>
      <c r="C720" s="11">
        <f t="shared" si="25"/>
        <v>8.6419753086419915E-2</v>
      </c>
      <c r="D720" s="13">
        <f t="shared" si="26"/>
        <v>8.6419753086419915E-2</v>
      </c>
      <c r="E720" s="27">
        <v>44535</v>
      </c>
      <c r="F720" s="12">
        <v>14696.5</v>
      </c>
      <c r="G720" s="11">
        <v>-1.0386681E-2</v>
      </c>
      <c r="H720" s="13">
        <v>-1.04E-2</v>
      </c>
      <c r="J720" s="15"/>
      <c r="K720" s="11"/>
      <c r="L720" s="11"/>
      <c r="M720" s="11"/>
      <c r="N720" s="11"/>
    </row>
    <row r="721" spans="1:14" ht="13.2">
      <c r="A721" s="27">
        <v>44505</v>
      </c>
      <c r="B721">
        <v>8.1</v>
      </c>
      <c r="C721" s="11">
        <f t="shared" si="25"/>
        <v>-1.2195121951219523E-2</v>
      </c>
      <c r="D721" s="13">
        <f t="shared" si="26"/>
        <v>-1.2195121951219523E-2</v>
      </c>
      <c r="E721" s="27">
        <v>44505</v>
      </c>
      <c r="F721" s="12">
        <v>14850.75</v>
      </c>
      <c r="G721" s="11">
        <v>-6.1302270000000002E-3</v>
      </c>
      <c r="H721" s="13">
        <v>-6.1000000000000004E-3</v>
      </c>
      <c r="J721" s="15"/>
      <c r="K721" s="11"/>
      <c r="L721" s="11"/>
      <c r="M721" s="11"/>
      <c r="N721" s="11"/>
    </row>
    <row r="722" spans="1:14" ht="13.2">
      <c r="A722" s="27">
        <v>44474</v>
      </c>
      <c r="B722">
        <v>8.1999999999999993</v>
      </c>
      <c r="C722" s="11">
        <f t="shared" si="25"/>
        <v>-1.2048192771084487E-2</v>
      </c>
      <c r="D722" s="13">
        <f t="shared" si="26"/>
        <v>-1.2048192771084487E-2</v>
      </c>
      <c r="E722" s="27">
        <v>44474</v>
      </c>
      <c r="F722" s="12">
        <v>14942.35</v>
      </c>
      <c r="G722" s="11">
        <v>8.0414760000000005E-3</v>
      </c>
      <c r="H722" s="13">
        <v>8.0000000000000002E-3</v>
      </c>
      <c r="J722" s="15"/>
      <c r="K722" s="11"/>
      <c r="L722" s="11"/>
      <c r="M722" s="11"/>
      <c r="N722" s="11"/>
    </row>
    <row r="723" spans="1:14" ht="13.2">
      <c r="A723" s="27">
        <v>44382</v>
      </c>
      <c r="B723">
        <v>8.3000000000000007</v>
      </c>
      <c r="C723" s="11">
        <f t="shared" si="25"/>
        <v>0</v>
      </c>
      <c r="D723" s="13">
        <f t="shared" si="26"/>
        <v>0</v>
      </c>
      <c r="E723" s="27">
        <v>44382</v>
      </c>
      <c r="F723" s="12">
        <v>14823.15</v>
      </c>
      <c r="G723" s="11">
        <v>6.6792079999999998E-3</v>
      </c>
      <c r="H723" s="13">
        <v>6.7000000000000002E-3</v>
      </c>
      <c r="J723" s="15"/>
      <c r="K723" s="11"/>
      <c r="L723" s="11"/>
      <c r="M723" s="11"/>
      <c r="N723" s="11"/>
    </row>
    <row r="724" spans="1:14" ht="13.2">
      <c r="A724" s="27">
        <v>44352</v>
      </c>
      <c r="B724">
        <v>8.3000000000000007</v>
      </c>
      <c r="C724" s="11">
        <f t="shared" si="25"/>
        <v>-5.9880239520956335E-3</v>
      </c>
      <c r="D724" s="13">
        <f t="shared" si="26"/>
        <v>-5.9880239520956335E-3</v>
      </c>
      <c r="E724" s="27">
        <v>44352</v>
      </c>
      <c r="F724" s="12">
        <v>14724.8</v>
      </c>
      <c r="G724" s="11">
        <v>7.3163969999999997E-3</v>
      </c>
      <c r="H724" s="13">
        <v>7.3000000000000001E-3</v>
      </c>
      <c r="J724" s="15"/>
      <c r="K724" s="11"/>
      <c r="L724" s="11"/>
      <c r="M724" s="11"/>
      <c r="N724" s="11"/>
    </row>
    <row r="725" spans="1:14" ht="13.2">
      <c r="A725" s="27">
        <v>44321</v>
      </c>
      <c r="B725">
        <v>8.35</v>
      </c>
      <c r="C725" s="11">
        <f t="shared" si="25"/>
        <v>1.2121212121211977E-2</v>
      </c>
      <c r="D725" s="13">
        <f t="shared" si="26"/>
        <v>1.2121212121211977E-2</v>
      </c>
      <c r="E725" s="27">
        <v>44321</v>
      </c>
      <c r="F725" s="12">
        <v>14617.85</v>
      </c>
      <c r="G725" s="11">
        <v>8.3709860000000004E-3</v>
      </c>
      <c r="H725" s="13">
        <v>8.3999999999999995E-3</v>
      </c>
      <c r="J725" s="15"/>
      <c r="K725" s="11"/>
      <c r="L725" s="11"/>
      <c r="M725" s="11"/>
      <c r="N725" s="11"/>
    </row>
    <row r="726" spans="1:14" ht="13.2">
      <c r="A726" s="27">
        <v>44291</v>
      </c>
      <c r="B726">
        <v>8.25</v>
      </c>
      <c r="C726" s="11">
        <f t="shared" si="25"/>
        <v>-2.3668639053254337E-2</v>
      </c>
      <c r="D726" s="13">
        <f t="shared" si="26"/>
        <v>-2.3668639053254337E-2</v>
      </c>
      <c r="E726" s="27">
        <v>44291</v>
      </c>
      <c r="F726" s="12">
        <v>14496.5</v>
      </c>
      <c r="G726" s="11">
        <v>-9.4060810000000002E-3</v>
      </c>
      <c r="H726" s="13">
        <v>-9.4000000000000004E-3</v>
      </c>
      <c r="J726" s="15"/>
      <c r="K726" s="11"/>
      <c r="L726" s="11"/>
      <c r="M726" s="11"/>
      <c r="N726" s="11"/>
    </row>
    <row r="727" spans="1:14" ht="13.2">
      <c r="A727" s="27">
        <v>44260</v>
      </c>
      <c r="B727">
        <v>8.4499999999999993</v>
      </c>
      <c r="C727" s="11">
        <f t="shared" si="25"/>
        <v>1.1976047904191489E-2</v>
      </c>
      <c r="D727" s="13">
        <f t="shared" si="26"/>
        <v>1.1976047904191489E-2</v>
      </c>
      <c r="E727" s="27">
        <v>44260</v>
      </c>
      <c r="F727" s="12">
        <v>14634.15</v>
      </c>
      <c r="G727" s="11">
        <v>2.0845999999999999E-4</v>
      </c>
      <c r="H727" s="13">
        <v>2.0000000000000001E-4</v>
      </c>
      <c r="J727" s="15"/>
      <c r="K727" s="11"/>
      <c r="L727" s="11"/>
      <c r="M727" s="11"/>
      <c r="N727" s="11"/>
    </row>
    <row r="728" spans="1:14" ht="13.2">
      <c r="A728" s="11" t="s">
        <v>515</v>
      </c>
      <c r="B728">
        <v>8.35</v>
      </c>
      <c r="C728" s="11">
        <f t="shared" si="25"/>
        <v>-5.9523809523810423E-3</v>
      </c>
      <c r="D728" s="13">
        <f t="shared" si="26"/>
        <v>-5.9523809523810423E-3</v>
      </c>
      <c r="E728" s="11" t="s">
        <v>515</v>
      </c>
      <c r="F728" s="12">
        <v>14631.1</v>
      </c>
      <c r="G728" s="11">
        <v>-1.7710759999999999E-2</v>
      </c>
      <c r="H728" s="13">
        <v>-1.77E-2</v>
      </c>
      <c r="J728" s="15"/>
      <c r="K728" s="11"/>
      <c r="L728" s="11"/>
      <c r="M728" s="11"/>
      <c r="N728" s="11"/>
    </row>
    <row r="729" spans="1:14" ht="13.2">
      <c r="A729" s="11" t="s">
        <v>516</v>
      </c>
      <c r="B729">
        <v>8.4</v>
      </c>
      <c r="C729" s="11">
        <f t="shared" si="25"/>
        <v>-2.8901734104046284E-2</v>
      </c>
      <c r="D729" s="13">
        <f t="shared" si="26"/>
        <v>-2.8901734104046284E-2</v>
      </c>
      <c r="E729" s="11" t="s">
        <v>516</v>
      </c>
      <c r="F729" s="12">
        <v>14894.9</v>
      </c>
      <c r="G729" s="11">
        <v>2.041771E-3</v>
      </c>
      <c r="H729" s="13">
        <v>2E-3</v>
      </c>
      <c r="J729" s="15"/>
      <c r="K729" s="11"/>
      <c r="L729" s="11"/>
      <c r="M729" s="11"/>
      <c r="N729" s="11"/>
    </row>
    <row r="730" spans="1:14" ht="13.2">
      <c r="A730" s="11" t="s">
        <v>517</v>
      </c>
      <c r="B730">
        <v>8.65</v>
      </c>
      <c r="C730" s="11">
        <f t="shared" si="25"/>
        <v>-5.7471264367814356E-3</v>
      </c>
      <c r="D730" s="13">
        <f t="shared" si="26"/>
        <v>-5.7471264367814356E-3</v>
      </c>
      <c r="E730" s="11" t="s">
        <v>517</v>
      </c>
      <c r="F730" s="12">
        <v>14864.55</v>
      </c>
      <c r="G730" s="11">
        <v>1.4433855000000001E-2</v>
      </c>
      <c r="H730" s="13">
        <v>1.44E-2</v>
      </c>
      <c r="J730" s="15"/>
      <c r="K730" s="11"/>
      <c r="L730" s="11"/>
      <c r="M730" s="11"/>
      <c r="N730" s="11"/>
    </row>
    <row r="731" spans="1:14" ht="13.2">
      <c r="A731" s="11" t="s">
        <v>518</v>
      </c>
      <c r="B731">
        <v>8.6999999999999993</v>
      </c>
      <c r="C731" s="11">
        <f t="shared" si="25"/>
        <v>2.9585798816567976E-2</v>
      </c>
      <c r="D731" s="13">
        <f t="shared" si="26"/>
        <v>2.9585798816567976E-2</v>
      </c>
      <c r="E731" s="11" t="s">
        <v>518</v>
      </c>
      <c r="F731" s="12">
        <v>14653.05</v>
      </c>
      <c r="G731" s="11">
        <v>1.1601657E-2</v>
      </c>
      <c r="H731" s="13">
        <v>1.1599999999999999E-2</v>
      </c>
      <c r="J731" s="15"/>
      <c r="K731" s="11"/>
      <c r="L731" s="11"/>
      <c r="M731" s="11"/>
      <c r="N731" s="11"/>
    </row>
    <row r="732" spans="1:14" ht="13.2">
      <c r="A732" s="11" t="s">
        <v>519</v>
      </c>
      <c r="B732">
        <v>8.4499999999999993</v>
      </c>
      <c r="C732" s="11">
        <f t="shared" si="25"/>
        <v>0</v>
      </c>
      <c r="D732" s="13">
        <f t="shared" si="26"/>
        <v>0</v>
      </c>
      <c r="E732" s="11" t="s">
        <v>519</v>
      </c>
      <c r="F732" s="12">
        <v>14485</v>
      </c>
      <c r="G732" s="11">
        <v>1.0016491000000001E-2</v>
      </c>
      <c r="H732" s="13">
        <v>0.01</v>
      </c>
      <c r="J732" s="15"/>
      <c r="K732" s="11"/>
      <c r="L732" s="11"/>
      <c r="M732" s="11"/>
      <c r="N732" s="11"/>
    </row>
    <row r="733" spans="1:14" ht="13.2">
      <c r="A733" s="11" t="s">
        <v>520</v>
      </c>
      <c r="B733">
        <v>8.4499999999999993</v>
      </c>
      <c r="C733" s="11">
        <f t="shared" si="25"/>
        <v>0</v>
      </c>
      <c r="D733" s="13">
        <f t="shared" si="26"/>
        <v>0</v>
      </c>
      <c r="E733" s="11" t="s">
        <v>520</v>
      </c>
      <c r="F733" s="12">
        <v>14341.35</v>
      </c>
      <c r="G733" s="11">
        <v>-4.4980790000000003E-3</v>
      </c>
      <c r="H733" s="13">
        <v>-4.4999999999999997E-3</v>
      </c>
      <c r="J733" s="15"/>
      <c r="K733" s="11"/>
      <c r="L733" s="11"/>
      <c r="M733" s="11"/>
      <c r="N733" s="11"/>
    </row>
    <row r="734" spans="1:14" ht="13.2">
      <c r="A734" s="11" t="s">
        <v>521</v>
      </c>
      <c r="B734">
        <v>8.4499999999999993</v>
      </c>
      <c r="C734" s="11">
        <f t="shared" si="25"/>
        <v>0</v>
      </c>
      <c r="D734" s="13">
        <f t="shared" si="26"/>
        <v>0</v>
      </c>
      <c r="E734" s="11" t="s">
        <v>521</v>
      </c>
      <c r="F734" s="12">
        <v>14406.15</v>
      </c>
      <c r="G734" s="11">
        <v>7.6767579999999997E-3</v>
      </c>
      <c r="H734" s="13">
        <v>7.7000000000000002E-3</v>
      </c>
      <c r="J734" s="15"/>
      <c r="K734" s="11"/>
      <c r="L734" s="11"/>
      <c r="M734" s="11"/>
      <c r="N734" s="11"/>
    </row>
    <row r="735" spans="1:14" ht="13.2">
      <c r="A735" s="11" t="s">
        <v>522</v>
      </c>
      <c r="B735">
        <v>8.4499999999999993</v>
      </c>
      <c r="C735" s="11">
        <f t="shared" si="25"/>
        <v>0</v>
      </c>
      <c r="D735" s="13">
        <f t="shared" si="26"/>
        <v>0</v>
      </c>
      <c r="E735" s="11" t="s">
        <v>522</v>
      </c>
      <c r="F735" s="12">
        <v>14296.4</v>
      </c>
      <c r="G735" s="11">
        <v>-4.3908369999999999E-3</v>
      </c>
      <c r="H735" s="13">
        <v>-4.4000000000000003E-3</v>
      </c>
      <c r="J735" s="15"/>
      <c r="K735" s="11"/>
      <c r="L735" s="11"/>
      <c r="M735" s="11"/>
      <c r="N735" s="11"/>
    </row>
    <row r="736" spans="1:14" ht="13.2">
      <c r="A736" s="11" t="s">
        <v>523</v>
      </c>
      <c r="B736">
        <v>8.4499999999999993</v>
      </c>
      <c r="C736" s="11">
        <f t="shared" si="25"/>
        <v>-4.5197740112994378E-2</v>
      </c>
      <c r="D736" s="13">
        <f t="shared" si="26"/>
        <v>-4.5197740112994378E-2</v>
      </c>
      <c r="E736" s="11" t="s">
        <v>523</v>
      </c>
      <c r="F736" s="12">
        <v>14359.45</v>
      </c>
      <c r="G736" s="11">
        <v>-1.7677017999999999E-2</v>
      </c>
      <c r="H736" s="13">
        <v>-1.77E-2</v>
      </c>
      <c r="J736" s="15"/>
      <c r="K736" s="11"/>
      <c r="L736" s="11"/>
      <c r="M736" s="11"/>
      <c r="N736" s="11"/>
    </row>
    <row r="737" spans="1:14" ht="13.2">
      <c r="A737" s="11" t="s">
        <v>524</v>
      </c>
      <c r="B737">
        <v>8.85</v>
      </c>
      <c r="C737" s="11">
        <f t="shared" si="25"/>
        <v>-1.1173184357541888E-2</v>
      </c>
      <c r="D737" s="13">
        <f t="shared" si="26"/>
        <v>-1.1173184357541888E-2</v>
      </c>
      <c r="E737" s="11" t="s">
        <v>524</v>
      </c>
      <c r="F737" s="12">
        <v>14617.85</v>
      </c>
      <c r="G737" s="11">
        <v>2.496322E-3</v>
      </c>
      <c r="H737" s="13">
        <v>2.5000000000000001E-3</v>
      </c>
      <c r="J737" s="15"/>
      <c r="K737" s="11"/>
      <c r="L737" s="11"/>
      <c r="M737" s="11"/>
      <c r="N737" s="11"/>
    </row>
    <row r="738" spans="1:14" ht="13.2">
      <c r="A738" s="11" t="s">
        <v>525</v>
      </c>
      <c r="B738">
        <v>8.9499999999999993</v>
      </c>
      <c r="C738" s="11">
        <f t="shared" si="25"/>
        <v>0</v>
      </c>
      <c r="D738" s="13">
        <f t="shared" si="26"/>
        <v>0</v>
      </c>
      <c r="E738" s="11" t="s">
        <v>525</v>
      </c>
      <c r="F738" s="12">
        <v>14581.45</v>
      </c>
      <c r="G738" s="11">
        <v>5.2844579999999997E-3</v>
      </c>
      <c r="H738" s="13">
        <v>5.3E-3</v>
      </c>
      <c r="J738" s="15"/>
      <c r="K738" s="11"/>
      <c r="L738" s="11"/>
      <c r="M738" s="11"/>
      <c r="N738" s="11"/>
    </row>
    <row r="739" spans="1:14" ht="13.2">
      <c r="A739" s="11" t="s">
        <v>526</v>
      </c>
      <c r="B739">
        <v>8.9499999999999993</v>
      </c>
      <c r="C739" s="11">
        <f t="shared" si="25"/>
        <v>2.2857142857142687E-2</v>
      </c>
      <c r="D739" s="13">
        <f t="shared" si="26"/>
        <v>2.2857142857142687E-2</v>
      </c>
      <c r="E739" s="11" t="s">
        <v>526</v>
      </c>
      <c r="F739" s="12">
        <v>14504.8</v>
      </c>
      <c r="G739" s="11">
        <v>1.3556195E-2</v>
      </c>
      <c r="H739" s="13">
        <v>1.3599999999999999E-2</v>
      </c>
      <c r="J739" s="15"/>
      <c r="K739" s="11"/>
      <c r="L739" s="11"/>
      <c r="M739" s="11"/>
      <c r="N739" s="11"/>
    </row>
    <row r="740" spans="1:14" ht="13.2">
      <c r="A740" s="27">
        <v>44534</v>
      </c>
      <c r="B740">
        <v>8.75</v>
      </c>
      <c r="C740" s="11">
        <f t="shared" si="25"/>
        <v>-6.9148936170212782E-2</v>
      </c>
      <c r="D740" s="13">
        <f t="shared" si="26"/>
        <v>-6.9148936170212782E-2</v>
      </c>
      <c r="E740" s="27">
        <v>44534</v>
      </c>
      <c r="F740" s="12">
        <v>14310.8</v>
      </c>
      <c r="G740" s="11">
        <v>-3.5325601999999998E-2</v>
      </c>
      <c r="H740" s="13">
        <v>-3.5299999999999998E-2</v>
      </c>
      <c r="J740" s="15"/>
      <c r="K740" s="11"/>
      <c r="L740" s="11"/>
      <c r="M740" s="11"/>
      <c r="N740" s="11"/>
    </row>
    <row r="741" spans="1:14" ht="13.2">
      <c r="A741" s="27">
        <v>44443</v>
      </c>
      <c r="B741">
        <v>9.4</v>
      </c>
      <c r="C741" s="11">
        <f t="shared" si="25"/>
        <v>0</v>
      </c>
      <c r="D741" s="13">
        <f t="shared" si="26"/>
        <v>0</v>
      </c>
      <c r="E741" s="27">
        <v>44443</v>
      </c>
      <c r="F741" s="12">
        <v>14834.85</v>
      </c>
      <c r="G741" s="11">
        <v>-2.6186989999999999E-3</v>
      </c>
      <c r="H741" s="13">
        <v>-2.5999999999999999E-3</v>
      </c>
      <c r="J741" s="15"/>
      <c r="K741" s="11"/>
      <c r="L741" s="11"/>
      <c r="M741" s="11"/>
      <c r="N741" s="11"/>
    </row>
    <row r="742" spans="1:14" ht="13.2">
      <c r="A742" s="27">
        <v>44412</v>
      </c>
      <c r="B742">
        <v>9.4</v>
      </c>
      <c r="C742" s="11">
        <f t="shared" si="25"/>
        <v>-3.5897435897435881E-2</v>
      </c>
      <c r="D742" s="13">
        <f t="shared" si="26"/>
        <v>-3.5897435897435881E-2</v>
      </c>
      <c r="E742" s="27">
        <v>44412</v>
      </c>
      <c r="F742" s="12">
        <v>14873.8</v>
      </c>
      <c r="G742" s="11">
        <v>3.694569E-3</v>
      </c>
      <c r="H742" s="13">
        <v>3.7000000000000002E-3</v>
      </c>
      <c r="J742" s="15"/>
      <c r="K742" s="11"/>
      <c r="L742" s="11"/>
      <c r="M742" s="11"/>
      <c r="N742" s="11"/>
    </row>
    <row r="743" spans="1:14" ht="13.2">
      <c r="A743" s="27">
        <v>44381</v>
      </c>
      <c r="B743">
        <v>9.75</v>
      </c>
      <c r="C743" s="11">
        <f t="shared" si="25"/>
        <v>5.1546391752577136E-3</v>
      </c>
      <c r="D743" s="13">
        <f t="shared" si="26"/>
        <v>5.1546391752577136E-3</v>
      </c>
      <c r="E743" s="27">
        <v>44381</v>
      </c>
      <c r="F743" s="12">
        <v>14819.05</v>
      </c>
      <c r="G743" s="11">
        <v>9.2314500000000004E-3</v>
      </c>
      <c r="H743" s="13">
        <v>9.1999999999999998E-3</v>
      </c>
      <c r="J743" s="15"/>
      <c r="K743" s="11"/>
      <c r="L743" s="11"/>
      <c r="M743" s="11"/>
      <c r="N743" s="11"/>
    </row>
    <row r="744" spans="1:14" ht="13.2">
      <c r="A744" s="27">
        <v>44351</v>
      </c>
      <c r="B744">
        <v>9.6999999999999993</v>
      </c>
      <c r="C744" s="11">
        <f t="shared" si="25"/>
        <v>1.5706806282722363E-2</v>
      </c>
      <c r="D744" s="13">
        <f t="shared" si="26"/>
        <v>1.5706806282722363E-2</v>
      </c>
      <c r="E744" s="27">
        <v>44351</v>
      </c>
      <c r="F744" s="12">
        <v>14683.5</v>
      </c>
      <c r="G744" s="11">
        <v>3.122054E-3</v>
      </c>
      <c r="H744" s="13">
        <v>3.0999999999999999E-3</v>
      </c>
      <c r="J744" s="15"/>
      <c r="K744" s="11"/>
      <c r="L744" s="11"/>
      <c r="M744" s="11"/>
      <c r="N744" s="11"/>
    </row>
    <row r="745" spans="1:14" ht="13.2">
      <c r="A745" s="27">
        <v>44320</v>
      </c>
      <c r="B745">
        <v>9.5500000000000007</v>
      </c>
      <c r="C745" s="11">
        <f t="shared" si="25"/>
        <v>-4.4999999999999929E-2</v>
      </c>
      <c r="D745" s="13">
        <f t="shared" si="26"/>
        <v>-4.4999999999999929E-2</v>
      </c>
      <c r="E745" s="27">
        <v>44320</v>
      </c>
      <c r="F745" s="12">
        <v>14637.8</v>
      </c>
      <c r="G745" s="11">
        <v>-1.5439873E-2</v>
      </c>
      <c r="H745" s="13">
        <v>-1.54E-2</v>
      </c>
      <c r="J745" s="15"/>
      <c r="K745" s="11"/>
      <c r="L745" s="11"/>
      <c r="M745" s="11"/>
      <c r="N745" s="11"/>
    </row>
    <row r="746" spans="1:14" ht="13.2">
      <c r="A746" s="27">
        <v>44200</v>
      </c>
      <c r="B746">
        <v>10</v>
      </c>
      <c r="C746" s="11"/>
      <c r="D746" s="13"/>
      <c r="E746" s="27">
        <v>44200</v>
      </c>
      <c r="F746" s="12">
        <v>14867.35</v>
      </c>
      <c r="G746" s="11">
        <f>0.012</f>
        <v>1.2E-2</v>
      </c>
      <c r="H746" s="13">
        <v>1.2E-2</v>
      </c>
      <c r="J746" s="15"/>
      <c r="K746" s="11"/>
      <c r="L746" s="11"/>
      <c r="M746" s="11"/>
      <c r="N746" s="11"/>
    </row>
    <row r="747" spans="1:14" ht="13.2">
      <c r="A747" s="11"/>
      <c r="J747" s="15"/>
      <c r="K747" s="11"/>
      <c r="L747" s="11"/>
      <c r="M747" s="11"/>
      <c r="N747" s="11"/>
    </row>
    <row r="748" spans="1:14" ht="13.2">
      <c r="A748" s="11"/>
      <c r="J748" s="15"/>
      <c r="K748" s="11"/>
      <c r="L748" s="11"/>
      <c r="M748" s="11"/>
      <c r="N748" s="11"/>
    </row>
    <row r="749" spans="1:14" ht="13.2">
      <c r="A749" s="11"/>
      <c r="J749" s="15"/>
      <c r="K749" s="11"/>
      <c r="L749" s="11"/>
      <c r="M749" s="11"/>
      <c r="N749" s="11"/>
    </row>
    <row r="750" spans="1:14" ht="13.2">
      <c r="A750" s="11"/>
      <c r="J750" s="15"/>
      <c r="K750" s="11"/>
      <c r="L750" s="11"/>
      <c r="M750" s="11"/>
      <c r="N750" s="11"/>
    </row>
    <row r="751" spans="1:14" ht="13.2">
      <c r="A751" s="11"/>
      <c r="J751" s="15"/>
      <c r="K751" s="11"/>
      <c r="L751" s="11"/>
      <c r="M751" s="11"/>
      <c r="N751" s="11"/>
    </row>
    <row r="752" spans="1:14" ht="13.2">
      <c r="A752" s="11"/>
      <c r="J752" s="15"/>
      <c r="K752" s="11"/>
      <c r="L752" s="11"/>
      <c r="M752" s="11"/>
      <c r="N752" s="11"/>
    </row>
    <row r="753" spans="1:14" ht="13.2">
      <c r="A753" s="11"/>
      <c r="J753" s="15"/>
      <c r="K753" s="11"/>
      <c r="L753" s="11"/>
      <c r="M753" s="11"/>
      <c r="N753" s="11"/>
    </row>
    <row r="754" spans="1:14" ht="13.2">
      <c r="A754" s="11"/>
      <c r="J754" s="15"/>
      <c r="K754" s="11"/>
      <c r="L754" s="11"/>
      <c r="M754" s="11"/>
      <c r="N754" s="11"/>
    </row>
    <row r="755" spans="1:14" ht="13.2">
      <c r="A755" s="11"/>
      <c r="J755" s="15"/>
      <c r="K755" s="11"/>
      <c r="L755" s="11"/>
      <c r="M755" s="11"/>
      <c r="N755" s="11"/>
    </row>
    <row r="756" spans="1:14" ht="13.2">
      <c r="A756" s="11"/>
      <c r="J756" s="15"/>
      <c r="K756" s="11"/>
      <c r="L756" s="11"/>
      <c r="M756" s="11"/>
      <c r="N756" s="11"/>
    </row>
    <row r="757" spans="1:14" ht="13.2">
      <c r="A757" s="11"/>
      <c r="J757" s="15"/>
      <c r="K757" s="11"/>
      <c r="L757" s="11"/>
      <c r="M757" s="11"/>
      <c r="N757" s="11"/>
    </row>
    <row r="758" spans="1:14" ht="13.2">
      <c r="A758" s="11"/>
      <c r="J758" s="15"/>
      <c r="K758" s="11"/>
      <c r="L758" s="11"/>
      <c r="M758" s="11"/>
      <c r="N758" s="11"/>
    </row>
    <row r="759" spans="1:14" ht="13.2">
      <c r="A759" s="11"/>
      <c r="J759" s="15"/>
      <c r="K759" s="11"/>
      <c r="L759" s="11"/>
      <c r="M759" s="11"/>
      <c r="N759" s="11"/>
    </row>
    <row r="760" spans="1:14" ht="13.2">
      <c r="A760" s="11"/>
      <c r="J760" s="15"/>
      <c r="K760" s="11"/>
      <c r="L760" s="11"/>
      <c r="M760" s="11"/>
      <c r="N760" s="11"/>
    </row>
    <row r="761" spans="1:14" ht="13.2">
      <c r="A761" s="11"/>
      <c r="J761" s="15"/>
      <c r="K761" s="11"/>
      <c r="L761" s="11"/>
      <c r="M761" s="11"/>
      <c r="N761" s="11"/>
    </row>
    <row r="762" spans="1:14" ht="13.2">
      <c r="A762" s="11"/>
      <c r="J762" s="15"/>
      <c r="K762" s="11"/>
      <c r="L762" s="11"/>
      <c r="M762" s="11"/>
      <c r="N762" s="11"/>
    </row>
    <row r="763" spans="1:14" ht="13.2">
      <c r="A763" s="11"/>
      <c r="J763" s="15"/>
      <c r="K763" s="11"/>
      <c r="L763" s="11"/>
      <c r="M763" s="11"/>
      <c r="N763" s="11"/>
    </row>
    <row r="764" spans="1:14" ht="13.2">
      <c r="A764" s="11"/>
      <c r="J764" s="15"/>
      <c r="K764" s="11"/>
      <c r="L764" s="11"/>
      <c r="M764" s="11"/>
      <c r="N764" s="11"/>
    </row>
    <row r="765" spans="1:14" ht="13.2">
      <c r="A765" s="11"/>
      <c r="J765" s="15"/>
      <c r="K765" s="11"/>
      <c r="L765" s="11"/>
      <c r="M765" s="11"/>
      <c r="N765" s="11"/>
    </row>
    <row r="766" spans="1:14" ht="13.2">
      <c r="A766" s="11"/>
      <c r="J766" s="15"/>
      <c r="K766" s="11"/>
      <c r="L766" s="11"/>
      <c r="M766" s="11"/>
      <c r="N766" s="11"/>
    </row>
    <row r="767" spans="1:14" ht="13.2">
      <c r="A767" s="11"/>
      <c r="J767" s="15"/>
      <c r="K767" s="11"/>
      <c r="L767" s="11"/>
      <c r="M767" s="11"/>
      <c r="N767" s="11"/>
    </row>
    <row r="768" spans="1:14" ht="13.2">
      <c r="A768" s="11"/>
      <c r="J768" s="15"/>
      <c r="K768" s="11"/>
      <c r="L768" s="11"/>
      <c r="M768" s="11"/>
      <c r="N768" s="11"/>
    </row>
    <row r="769" spans="1:14" ht="13.2">
      <c r="A769" s="11"/>
      <c r="J769" s="15"/>
      <c r="K769" s="11"/>
      <c r="L769" s="11"/>
      <c r="M769" s="11"/>
      <c r="N769" s="11"/>
    </row>
    <row r="770" spans="1:14" ht="13.2">
      <c r="A770" s="11"/>
      <c r="J770" s="15"/>
      <c r="K770" s="11"/>
      <c r="L770" s="11"/>
      <c r="M770" s="11"/>
      <c r="N770" s="11"/>
    </row>
    <row r="771" spans="1:14" ht="13.2">
      <c r="A771" s="11"/>
      <c r="J771" s="15"/>
      <c r="K771" s="11"/>
      <c r="L771" s="11"/>
      <c r="M771" s="11"/>
      <c r="N771" s="11"/>
    </row>
    <row r="772" spans="1:14" ht="13.2">
      <c r="A772" s="11"/>
      <c r="J772" s="15"/>
      <c r="K772" s="11"/>
      <c r="L772" s="11"/>
      <c r="M772" s="11"/>
      <c r="N772" s="11"/>
    </row>
    <row r="773" spans="1:14" ht="13.2">
      <c r="A773" s="11"/>
      <c r="J773" s="15"/>
      <c r="K773" s="11"/>
      <c r="L773" s="11"/>
      <c r="M773" s="11"/>
      <c r="N773" s="11"/>
    </row>
    <row r="774" spans="1:14" ht="13.2">
      <c r="A774" s="11"/>
      <c r="J774" s="15"/>
      <c r="K774" s="11"/>
      <c r="L774" s="11"/>
      <c r="M774" s="11"/>
      <c r="N774" s="11"/>
    </row>
    <row r="775" spans="1:14" ht="13.2">
      <c r="A775" s="11"/>
      <c r="J775" s="15"/>
      <c r="K775" s="11"/>
      <c r="L775" s="11"/>
      <c r="M775" s="11"/>
      <c r="N775" s="11"/>
    </row>
    <row r="776" spans="1:14" ht="13.2">
      <c r="A776" s="11"/>
      <c r="J776" s="15"/>
      <c r="K776" s="11"/>
      <c r="L776" s="11"/>
      <c r="M776" s="11"/>
      <c r="N776" s="11"/>
    </row>
    <row r="777" spans="1:14" ht="13.2">
      <c r="A777" s="11"/>
      <c r="J777" s="15"/>
      <c r="K777" s="11"/>
      <c r="L777" s="11"/>
      <c r="M777" s="11"/>
      <c r="N777" s="11"/>
    </row>
    <row r="778" spans="1:14" ht="13.2">
      <c r="A778" s="11"/>
      <c r="J778" s="15"/>
      <c r="K778" s="11"/>
      <c r="L778" s="11"/>
      <c r="M778" s="11"/>
      <c r="N778" s="11"/>
    </row>
    <row r="779" spans="1:14" ht="13.2">
      <c r="A779" s="11"/>
      <c r="J779" s="15"/>
      <c r="K779" s="11"/>
      <c r="L779" s="11"/>
      <c r="M779" s="11"/>
      <c r="N779" s="11"/>
    </row>
    <row r="780" spans="1:14" ht="13.2">
      <c r="A780" s="11"/>
      <c r="J780" s="15"/>
      <c r="K780" s="11"/>
      <c r="L780" s="11"/>
      <c r="M780" s="11"/>
      <c r="N780" s="11"/>
    </row>
    <row r="781" spans="1:14" ht="13.2">
      <c r="A781" s="11"/>
      <c r="J781" s="15"/>
      <c r="K781" s="11"/>
      <c r="L781" s="11"/>
      <c r="M781" s="11"/>
      <c r="N781" s="11"/>
    </row>
    <row r="782" spans="1:14" ht="13.2">
      <c r="A782" s="11"/>
      <c r="J782" s="15"/>
      <c r="K782" s="11"/>
      <c r="L782" s="11"/>
      <c r="M782" s="11"/>
      <c r="N782" s="11"/>
    </row>
    <row r="783" spans="1:14" ht="13.2">
      <c r="A783" s="11"/>
      <c r="J783" s="15"/>
      <c r="K783" s="11"/>
      <c r="L783" s="11"/>
      <c r="M783" s="11"/>
      <c r="N783" s="11"/>
    </row>
    <row r="784" spans="1:14" ht="13.2">
      <c r="A784" s="11"/>
      <c r="J784" s="15"/>
      <c r="K784" s="11"/>
      <c r="L784" s="11"/>
      <c r="M784" s="11"/>
      <c r="N784" s="11"/>
    </row>
    <row r="785" spans="1:14" ht="13.2">
      <c r="A785" s="11"/>
      <c r="J785" s="15"/>
      <c r="K785" s="11"/>
      <c r="L785" s="11"/>
      <c r="M785" s="11"/>
      <c r="N785" s="11"/>
    </row>
    <row r="786" spans="1:14" ht="13.2">
      <c r="A786" s="11"/>
      <c r="J786" s="15"/>
      <c r="K786" s="11"/>
      <c r="L786" s="11"/>
      <c r="M786" s="11"/>
      <c r="N786" s="11"/>
    </row>
    <row r="787" spans="1:14" ht="13.2">
      <c r="A787" s="11"/>
      <c r="J787" s="15"/>
      <c r="K787" s="11"/>
      <c r="L787" s="11"/>
      <c r="M787" s="11"/>
      <c r="N787" s="11"/>
    </row>
    <row r="788" spans="1:14" ht="13.2">
      <c r="A788" s="11"/>
      <c r="J788" s="15"/>
      <c r="K788" s="11"/>
      <c r="L788" s="11"/>
      <c r="M788" s="11"/>
      <c r="N788" s="11"/>
    </row>
    <row r="789" spans="1:14" ht="13.2">
      <c r="A789" s="11"/>
      <c r="J789" s="15"/>
      <c r="K789" s="11"/>
      <c r="L789" s="11"/>
      <c r="M789" s="11"/>
      <c r="N789" s="11"/>
    </row>
    <row r="790" spans="1:14" ht="13.2">
      <c r="A790" s="11"/>
      <c r="J790" s="15"/>
      <c r="K790" s="11"/>
      <c r="L790" s="11"/>
      <c r="M790" s="11"/>
      <c r="N790" s="11"/>
    </row>
    <row r="791" spans="1:14" ht="13.2">
      <c r="A791" s="11"/>
      <c r="J791" s="15"/>
      <c r="K791" s="11"/>
      <c r="L791" s="11"/>
      <c r="M791" s="11"/>
      <c r="N791" s="11"/>
    </row>
    <row r="792" spans="1:14" ht="13.2">
      <c r="A792" s="11"/>
      <c r="J792" s="15"/>
      <c r="K792" s="11"/>
      <c r="L792" s="11"/>
      <c r="M792" s="11"/>
      <c r="N792" s="11"/>
    </row>
    <row r="793" spans="1:14" ht="13.2">
      <c r="A793" s="11"/>
      <c r="J793" s="15"/>
      <c r="K793" s="11"/>
      <c r="L793" s="11"/>
      <c r="M793" s="11"/>
      <c r="N793" s="11"/>
    </row>
    <row r="794" spans="1:14" ht="13.2">
      <c r="A794" s="11"/>
      <c r="J794" s="15"/>
      <c r="K794" s="11"/>
      <c r="L794" s="11"/>
      <c r="M794" s="11"/>
      <c r="N794" s="11"/>
    </row>
    <row r="795" spans="1:14" ht="13.2">
      <c r="A795" s="11"/>
      <c r="J795" s="15"/>
      <c r="K795" s="11"/>
      <c r="L795" s="11"/>
      <c r="M795" s="11"/>
      <c r="N795" s="11"/>
    </row>
    <row r="796" spans="1:14" ht="13.2">
      <c r="A796" s="11"/>
      <c r="J796" s="15"/>
      <c r="K796" s="11"/>
      <c r="L796" s="11"/>
      <c r="M796" s="11"/>
      <c r="N796" s="11"/>
    </row>
    <row r="797" spans="1:14" ht="13.2">
      <c r="A797" s="11"/>
      <c r="J797" s="15"/>
      <c r="K797" s="11"/>
      <c r="L797" s="11"/>
      <c r="M797" s="11"/>
      <c r="N797" s="11"/>
    </row>
    <row r="798" spans="1:14" ht="13.2">
      <c r="A798" s="11"/>
      <c r="J798" s="15"/>
      <c r="K798" s="11"/>
      <c r="L798" s="11"/>
      <c r="M798" s="11"/>
      <c r="N798" s="11"/>
    </row>
    <row r="799" spans="1:14" ht="13.2">
      <c r="A799" s="11"/>
      <c r="J799" s="15"/>
      <c r="K799" s="11"/>
      <c r="L799" s="11"/>
      <c r="M799" s="11"/>
      <c r="N799" s="11"/>
    </row>
    <row r="800" spans="1:14" ht="13.2">
      <c r="A800" s="11"/>
      <c r="J800" s="15"/>
      <c r="K800" s="11"/>
      <c r="L800" s="11"/>
      <c r="M800" s="11"/>
      <c r="N800" s="11"/>
    </row>
    <row r="801" spans="1:14" ht="13.2">
      <c r="A801" s="11"/>
      <c r="J801" s="15"/>
      <c r="K801" s="11"/>
      <c r="L801" s="11"/>
      <c r="M801" s="11"/>
      <c r="N801" s="11"/>
    </row>
    <row r="802" spans="1:14" ht="13.2">
      <c r="A802" s="11"/>
      <c r="J802" s="15"/>
      <c r="K802" s="11"/>
      <c r="L802" s="11"/>
      <c r="M802" s="11"/>
      <c r="N802" s="11"/>
    </row>
    <row r="803" spans="1:14" ht="13.2">
      <c r="A803" s="11"/>
      <c r="J803" s="15"/>
      <c r="K803" s="11"/>
      <c r="L803" s="11"/>
      <c r="M803" s="11"/>
      <c r="N803" s="11"/>
    </row>
    <row r="804" spans="1:14" ht="13.2">
      <c r="A804" s="11"/>
      <c r="J804" s="15"/>
      <c r="K804" s="11"/>
      <c r="L804" s="11"/>
      <c r="M804" s="11"/>
      <c r="N804" s="11"/>
    </row>
    <row r="805" spans="1:14" ht="13.2">
      <c r="A805" s="11"/>
      <c r="J805" s="15"/>
      <c r="K805" s="11"/>
      <c r="L805" s="11"/>
      <c r="M805" s="11"/>
      <c r="N805" s="11"/>
    </row>
    <row r="806" spans="1:14" ht="13.2">
      <c r="A806" s="11"/>
      <c r="J806" s="15"/>
      <c r="K806" s="11"/>
      <c r="L806" s="11"/>
      <c r="M806" s="11"/>
      <c r="N806" s="11"/>
    </row>
    <row r="807" spans="1:14" ht="13.2">
      <c r="A807" s="11"/>
      <c r="J807" s="15"/>
      <c r="K807" s="11"/>
      <c r="L807" s="11"/>
      <c r="M807" s="11"/>
      <c r="N807" s="11"/>
    </row>
    <row r="808" spans="1:14" ht="13.2">
      <c r="A808" s="11"/>
      <c r="J808" s="15"/>
      <c r="K808" s="11"/>
      <c r="L808" s="11"/>
      <c r="M808" s="11"/>
      <c r="N808" s="11"/>
    </row>
    <row r="809" spans="1:14" ht="13.2">
      <c r="A809" s="11"/>
      <c r="J809" s="15"/>
      <c r="K809" s="11"/>
      <c r="L809" s="11"/>
      <c r="M809" s="11"/>
      <c r="N809" s="11"/>
    </row>
    <row r="810" spans="1:14" ht="13.2">
      <c r="A810" s="11"/>
      <c r="J810" s="15"/>
      <c r="K810" s="11"/>
      <c r="L810" s="11"/>
      <c r="M810" s="11"/>
      <c r="N810" s="11"/>
    </row>
    <row r="811" spans="1:14" ht="13.2">
      <c r="A811" s="11"/>
      <c r="J811" s="15"/>
      <c r="K811" s="11"/>
      <c r="L811" s="11"/>
      <c r="M811" s="11"/>
      <c r="N811" s="11"/>
    </row>
    <row r="812" spans="1:14" ht="13.2">
      <c r="A812" s="11"/>
      <c r="J812" s="15"/>
      <c r="K812" s="11"/>
      <c r="L812" s="11"/>
      <c r="M812" s="11"/>
      <c r="N812" s="11"/>
    </row>
    <row r="813" spans="1:14" ht="13.2">
      <c r="A813" s="11"/>
      <c r="J813" s="15"/>
      <c r="K813" s="11"/>
      <c r="L813" s="11"/>
      <c r="M813" s="11"/>
      <c r="N813" s="11"/>
    </row>
    <row r="814" spans="1:14" ht="13.2">
      <c r="A814" s="11"/>
      <c r="J814" s="15"/>
      <c r="K814" s="11"/>
      <c r="L814" s="11"/>
      <c r="M814" s="11"/>
      <c r="N814" s="11"/>
    </row>
    <row r="815" spans="1:14" ht="13.2">
      <c r="A815" s="11"/>
      <c r="J815" s="15"/>
      <c r="K815" s="11"/>
      <c r="L815" s="11"/>
      <c r="M815" s="11"/>
      <c r="N815" s="11"/>
    </row>
    <row r="816" spans="1:14" ht="13.2">
      <c r="A816" s="11"/>
      <c r="J816" s="15"/>
      <c r="K816" s="11"/>
      <c r="L816" s="11"/>
      <c r="M816" s="11"/>
      <c r="N816" s="11"/>
    </row>
    <row r="817" spans="1:14" ht="13.2">
      <c r="A817" s="11"/>
      <c r="J817" s="15"/>
      <c r="K817" s="11"/>
      <c r="L817" s="11"/>
      <c r="M817" s="11"/>
      <c r="N817" s="11"/>
    </row>
    <row r="818" spans="1:14" ht="13.2">
      <c r="A818" s="11"/>
      <c r="J818" s="15"/>
      <c r="K818" s="11"/>
      <c r="L818" s="11"/>
      <c r="M818" s="11"/>
      <c r="N818" s="11"/>
    </row>
    <row r="819" spans="1:14" ht="13.2">
      <c r="A819" s="11"/>
      <c r="J819" s="15"/>
      <c r="K819" s="11"/>
      <c r="L819" s="11"/>
      <c r="M819" s="11"/>
      <c r="N819" s="11"/>
    </row>
    <row r="820" spans="1:14" ht="13.2">
      <c r="A820" s="11"/>
      <c r="J820" s="15"/>
      <c r="K820" s="11"/>
      <c r="L820" s="11"/>
      <c r="M820" s="11"/>
      <c r="N820" s="11"/>
    </row>
    <row r="821" spans="1:14" ht="13.2">
      <c r="A821" s="11"/>
      <c r="J821" s="15"/>
      <c r="K821" s="11"/>
      <c r="L821" s="11"/>
      <c r="M821" s="11"/>
      <c r="N821" s="11"/>
    </row>
    <row r="822" spans="1:14" ht="13.2">
      <c r="A822" s="11"/>
      <c r="J822" s="15"/>
      <c r="K822" s="11"/>
      <c r="L822" s="11"/>
      <c r="M822" s="11"/>
      <c r="N822" s="11"/>
    </row>
    <row r="823" spans="1:14" ht="13.2">
      <c r="A823" s="11"/>
      <c r="J823" s="15"/>
      <c r="K823" s="11"/>
      <c r="L823" s="11"/>
      <c r="M823" s="11"/>
      <c r="N823" s="11"/>
    </row>
    <row r="824" spans="1:14" ht="13.2">
      <c r="A824" s="11"/>
      <c r="J824" s="15"/>
      <c r="K824" s="11"/>
      <c r="L824" s="11"/>
      <c r="M824" s="11"/>
      <c r="N824" s="11"/>
    </row>
    <row r="825" spans="1:14" ht="13.2">
      <c r="A825" s="11"/>
      <c r="J825" s="15"/>
      <c r="K825" s="11"/>
      <c r="L825" s="11"/>
      <c r="M825" s="11"/>
      <c r="N825" s="11"/>
    </row>
    <row r="826" spans="1:14" ht="13.2">
      <c r="A826" s="11"/>
      <c r="J826" s="15"/>
      <c r="K826" s="11"/>
      <c r="L826" s="11"/>
      <c r="M826" s="11"/>
      <c r="N826" s="11"/>
    </row>
    <row r="827" spans="1:14" ht="13.2">
      <c r="A827" s="11"/>
      <c r="J827" s="15"/>
      <c r="K827" s="11"/>
      <c r="L827" s="11"/>
      <c r="M827" s="11"/>
      <c r="N827" s="11"/>
    </row>
    <row r="828" spans="1:14" ht="13.2">
      <c r="A828" s="11"/>
      <c r="J828" s="15"/>
      <c r="K828" s="11"/>
      <c r="L828" s="11"/>
      <c r="M828" s="11"/>
      <c r="N828" s="11"/>
    </row>
    <row r="829" spans="1:14" ht="13.2">
      <c r="A829" s="11"/>
      <c r="J829" s="15"/>
      <c r="K829" s="11"/>
      <c r="L829" s="11"/>
      <c r="M829" s="11"/>
      <c r="N829" s="11"/>
    </row>
    <row r="830" spans="1:14" ht="13.2">
      <c r="A830" s="11"/>
      <c r="J830" s="15"/>
      <c r="K830" s="11"/>
      <c r="L830" s="11"/>
      <c r="M830" s="11"/>
      <c r="N830" s="11"/>
    </row>
    <row r="831" spans="1:14" ht="13.2">
      <c r="A831" s="11"/>
      <c r="J831" s="15"/>
      <c r="K831" s="11"/>
      <c r="L831" s="11"/>
      <c r="M831" s="11"/>
      <c r="N831" s="11"/>
    </row>
    <row r="832" spans="1:14" ht="13.2">
      <c r="A832" s="11"/>
      <c r="J832" s="15"/>
      <c r="K832" s="11"/>
      <c r="L832" s="11"/>
      <c r="M832" s="11"/>
      <c r="N832" s="11"/>
    </row>
    <row r="833" spans="1:14" ht="13.2">
      <c r="A833" s="11"/>
      <c r="J833" s="15"/>
      <c r="K833" s="11"/>
      <c r="L833" s="11"/>
      <c r="M833" s="11"/>
      <c r="N833" s="11"/>
    </row>
    <row r="834" spans="1:14" ht="13.2">
      <c r="A834" s="11"/>
      <c r="J834" s="15"/>
      <c r="K834" s="11"/>
      <c r="L834" s="11"/>
      <c r="M834" s="11"/>
      <c r="N834" s="11"/>
    </row>
    <row r="835" spans="1:14" ht="13.2">
      <c r="A835" s="11"/>
      <c r="J835" s="15"/>
      <c r="K835" s="11"/>
      <c r="L835" s="11"/>
      <c r="M835" s="11"/>
      <c r="N835" s="11"/>
    </row>
    <row r="836" spans="1:14" ht="13.2">
      <c r="A836" s="11"/>
      <c r="J836" s="15"/>
      <c r="K836" s="11"/>
      <c r="L836" s="11"/>
      <c r="M836" s="11"/>
      <c r="N836" s="11"/>
    </row>
    <row r="837" spans="1:14" ht="13.2">
      <c r="A837" s="11"/>
      <c r="J837" s="15"/>
      <c r="K837" s="11"/>
      <c r="L837" s="11"/>
      <c r="M837" s="11"/>
      <c r="N837" s="11"/>
    </row>
    <row r="838" spans="1:14" ht="13.2">
      <c r="A838" s="11"/>
      <c r="J838" s="15"/>
      <c r="K838" s="11"/>
      <c r="L838" s="11"/>
      <c r="M838" s="11"/>
      <c r="N838" s="11"/>
    </row>
    <row r="839" spans="1:14" ht="13.2">
      <c r="A839" s="11"/>
      <c r="J839" s="15"/>
      <c r="K839" s="11"/>
      <c r="L839" s="11"/>
      <c r="M839" s="11"/>
      <c r="N839" s="11"/>
    </row>
    <row r="840" spans="1:14" ht="13.2">
      <c r="A840" s="11"/>
      <c r="J840" s="15"/>
      <c r="K840" s="11"/>
      <c r="L840" s="11"/>
      <c r="M840" s="11"/>
      <c r="N840" s="11"/>
    </row>
    <row r="841" spans="1:14" ht="13.2">
      <c r="A841" s="11"/>
      <c r="J841" s="15"/>
      <c r="K841" s="11"/>
      <c r="L841" s="11"/>
      <c r="M841" s="11"/>
      <c r="N841" s="11"/>
    </row>
    <row r="842" spans="1:14" ht="13.2">
      <c r="A842" s="11"/>
      <c r="J842" s="15"/>
      <c r="K842" s="11"/>
      <c r="L842" s="11"/>
      <c r="M842" s="11"/>
      <c r="N842" s="11"/>
    </row>
    <row r="843" spans="1:14" ht="13.2">
      <c r="A843" s="11"/>
      <c r="J843" s="15"/>
      <c r="K843" s="11"/>
      <c r="L843" s="11"/>
      <c r="M843" s="11"/>
      <c r="N843" s="11"/>
    </row>
    <row r="844" spans="1:14" ht="13.2">
      <c r="A844" s="11"/>
      <c r="J844" s="15"/>
      <c r="K844" s="11"/>
      <c r="L844" s="11"/>
      <c r="M844" s="11"/>
      <c r="N844" s="11"/>
    </row>
    <row r="845" spans="1:14" ht="13.2">
      <c r="A845" s="11"/>
      <c r="J845" s="15"/>
      <c r="K845" s="11"/>
      <c r="L845" s="11"/>
      <c r="M845" s="11"/>
      <c r="N845" s="11"/>
    </row>
    <row r="846" spans="1:14" ht="13.2">
      <c r="A846" s="11"/>
      <c r="J846" s="15"/>
      <c r="K846" s="11"/>
      <c r="L846" s="11"/>
      <c r="M846" s="11"/>
      <c r="N846" s="11"/>
    </row>
    <row r="847" spans="1:14" ht="13.2">
      <c r="A847" s="11"/>
      <c r="J847" s="15"/>
      <c r="K847" s="11"/>
      <c r="L847" s="11"/>
      <c r="M847" s="11"/>
      <c r="N847" s="11"/>
    </row>
    <row r="848" spans="1:14" ht="13.2">
      <c r="A848" s="11"/>
      <c r="J848" s="15"/>
      <c r="K848" s="11"/>
      <c r="L848" s="11"/>
      <c r="M848" s="11"/>
      <c r="N848" s="11"/>
    </row>
    <row r="849" spans="1:14" ht="13.2">
      <c r="A849" s="11"/>
      <c r="J849" s="15"/>
      <c r="K849" s="11"/>
      <c r="L849" s="11"/>
      <c r="M849" s="11"/>
      <c r="N849" s="11"/>
    </row>
    <row r="850" spans="1:14" ht="13.2">
      <c r="A850" s="11"/>
      <c r="J850" s="15"/>
      <c r="K850" s="11"/>
      <c r="L850" s="11"/>
      <c r="M850" s="11"/>
      <c r="N850" s="11"/>
    </row>
    <row r="851" spans="1:14" ht="13.2">
      <c r="A851" s="11"/>
      <c r="J851" s="15"/>
      <c r="K851" s="11"/>
      <c r="L851" s="11"/>
      <c r="M851" s="11"/>
      <c r="N851" s="11"/>
    </row>
    <row r="852" spans="1:14" ht="13.2">
      <c r="A852" s="11"/>
      <c r="J852" s="15"/>
      <c r="K852" s="11"/>
      <c r="L852" s="11"/>
      <c r="M852" s="11"/>
      <c r="N852" s="11"/>
    </row>
    <row r="853" spans="1:14" ht="13.2">
      <c r="A853" s="11"/>
      <c r="J853" s="15"/>
      <c r="K853" s="11"/>
      <c r="L853" s="11"/>
      <c r="M853" s="11"/>
      <c r="N853" s="11"/>
    </row>
    <row r="854" spans="1:14" ht="13.2">
      <c r="A854" s="11"/>
      <c r="J854" s="15"/>
      <c r="K854" s="11"/>
      <c r="L854" s="11"/>
      <c r="M854" s="11"/>
      <c r="N854" s="11"/>
    </row>
    <row r="855" spans="1:14" ht="13.2">
      <c r="A855" s="11"/>
      <c r="J855" s="15"/>
      <c r="K855" s="11"/>
      <c r="L855" s="11"/>
      <c r="M855" s="11"/>
      <c r="N855" s="11"/>
    </row>
    <row r="856" spans="1:14" ht="13.2">
      <c r="A856" s="11"/>
      <c r="J856" s="15"/>
      <c r="K856" s="11"/>
      <c r="L856" s="11"/>
      <c r="M856" s="11"/>
      <c r="N856" s="11"/>
    </row>
    <row r="857" spans="1:14" ht="13.2">
      <c r="A857" s="11"/>
      <c r="J857" s="15"/>
      <c r="K857" s="11"/>
      <c r="L857" s="11"/>
      <c r="M857" s="11"/>
      <c r="N857" s="11"/>
    </row>
    <row r="858" spans="1:14" ht="13.2">
      <c r="A858" s="11"/>
      <c r="J858" s="15"/>
      <c r="K858" s="11"/>
      <c r="L858" s="11"/>
      <c r="M858" s="11"/>
      <c r="N858" s="11"/>
    </row>
    <row r="859" spans="1:14" ht="13.2">
      <c r="A859" s="11"/>
      <c r="J859" s="15"/>
      <c r="K859" s="11"/>
      <c r="L859" s="11"/>
      <c r="M859" s="11"/>
      <c r="N859" s="11"/>
    </row>
    <row r="860" spans="1:14" ht="13.2">
      <c r="A860" s="11"/>
      <c r="J860" s="15"/>
      <c r="K860" s="11"/>
      <c r="L860" s="11"/>
      <c r="M860" s="11"/>
      <c r="N860" s="11"/>
    </row>
    <row r="861" spans="1:14" ht="13.2">
      <c r="A861" s="11"/>
      <c r="J861" s="15"/>
      <c r="K861" s="11"/>
      <c r="L861" s="11"/>
      <c r="M861" s="11"/>
      <c r="N861" s="11"/>
    </row>
    <row r="862" spans="1:14" ht="13.2">
      <c r="A862" s="11"/>
      <c r="J862" s="15"/>
      <c r="K862" s="11"/>
      <c r="L862" s="11"/>
      <c r="M862" s="11"/>
      <c r="N862" s="11"/>
    </row>
    <row r="863" spans="1:14" ht="13.2">
      <c r="A863" s="11"/>
      <c r="J863" s="15"/>
      <c r="K863" s="11"/>
      <c r="L863" s="11"/>
      <c r="M863" s="11"/>
      <c r="N863" s="11"/>
    </row>
    <row r="864" spans="1:14" ht="13.2">
      <c r="A864" s="11"/>
      <c r="J864" s="15"/>
      <c r="K864" s="11"/>
      <c r="L864" s="11"/>
      <c r="M864" s="11"/>
      <c r="N864" s="11"/>
    </row>
    <row r="865" spans="1:14" ht="13.2">
      <c r="A865" s="11"/>
      <c r="J865" s="15"/>
      <c r="K865" s="11"/>
      <c r="L865" s="11"/>
      <c r="M865" s="11"/>
      <c r="N865" s="11"/>
    </row>
    <row r="866" spans="1:14" ht="13.2">
      <c r="A866" s="11"/>
      <c r="J866" s="15"/>
      <c r="K866" s="11"/>
      <c r="L866" s="11"/>
      <c r="M866" s="11"/>
      <c r="N866" s="11"/>
    </row>
    <row r="867" spans="1:14" ht="13.2">
      <c r="A867" s="11"/>
      <c r="J867" s="15"/>
      <c r="K867" s="11"/>
      <c r="L867" s="11"/>
      <c r="M867" s="11"/>
      <c r="N867" s="11"/>
    </row>
    <row r="868" spans="1:14" ht="13.2">
      <c r="A868" s="11"/>
      <c r="J868" s="15"/>
      <c r="K868" s="11"/>
      <c r="L868" s="11"/>
      <c r="M868" s="11"/>
      <c r="N868" s="11"/>
    </row>
    <row r="869" spans="1:14" ht="13.2">
      <c r="A869" s="11"/>
      <c r="J869" s="15"/>
      <c r="K869" s="11"/>
      <c r="L869" s="11"/>
      <c r="M869" s="11"/>
      <c r="N869" s="11"/>
    </row>
    <row r="870" spans="1:14" ht="13.2">
      <c r="A870" s="11"/>
      <c r="J870" s="15"/>
      <c r="K870" s="11"/>
      <c r="L870" s="11"/>
      <c r="M870" s="11"/>
      <c r="N870" s="11"/>
    </row>
    <row r="871" spans="1:14" ht="13.2">
      <c r="A871" s="11"/>
      <c r="J871" s="15"/>
      <c r="K871" s="11"/>
      <c r="L871" s="11"/>
      <c r="M871" s="11"/>
      <c r="N871" s="11"/>
    </row>
    <row r="872" spans="1:14" ht="13.2">
      <c r="A872" s="11"/>
      <c r="J872" s="15"/>
      <c r="K872" s="11"/>
      <c r="L872" s="11"/>
      <c r="M872" s="11"/>
      <c r="N872" s="11"/>
    </row>
    <row r="873" spans="1:14" ht="13.2">
      <c r="A873" s="11"/>
      <c r="J873" s="15"/>
      <c r="K873" s="11"/>
      <c r="L873" s="11"/>
      <c r="M873" s="11"/>
      <c r="N873" s="11"/>
    </row>
    <row r="874" spans="1:14" ht="13.2">
      <c r="A874" s="11"/>
      <c r="J874" s="15"/>
      <c r="K874" s="11"/>
      <c r="L874" s="11"/>
      <c r="M874" s="11"/>
      <c r="N874" s="11"/>
    </row>
    <row r="875" spans="1:14" ht="13.2">
      <c r="A875" s="11"/>
      <c r="J875" s="15"/>
      <c r="K875" s="11"/>
      <c r="L875" s="11"/>
      <c r="M875" s="11"/>
      <c r="N875" s="11"/>
    </row>
    <row r="876" spans="1:14" ht="13.2">
      <c r="A876" s="11"/>
      <c r="J876" s="15"/>
      <c r="K876" s="11"/>
      <c r="L876" s="11"/>
      <c r="M876" s="11"/>
      <c r="N876" s="11"/>
    </row>
    <row r="877" spans="1:14" ht="13.2">
      <c r="A877" s="11"/>
      <c r="J877" s="15"/>
      <c r="K877" s="11"/>
      <c r="L877" s="11"/>
      <c r="M877" s="11"/>
      <c r="N877" s="11"/>
    </row>
    <row r="878" spans="1:14" ht="13.2">
      <c r="A878" s="11"/>
      <c r="J878" s="15"/>
      <c r="K878" s="11"/>
      <c r="L878" s="11"/>
      <c r="M878" s="11"/>
      <c r="N878" s="11"/>
    </row>
    <row r="879" spans="1:14" ht="13.2">
      <c r="A879" s="11"/>
      <c r="J879" s="15"/>
      <c r="K879" s="11"/>
      <c r="L879" s="11"/>
      <c r="M879" s="11"/>
      <c r="N879" s="11"/>
    </row>
    <row r="880" spans="1:14" ht="13.2">
      <c r="A880" s="11"/>
      <c r="J880" s="15"/>
      <c r="K880" s="11"/>
      <c r="L880" s="11"/>
      <c r="M880" s="11"/>
      <c r="N880" s="11"/>
    </row>
    <row r="881" spans="1:14" ht="13.2">
      <c r="A881" s="11"/>
      <c r="J881" s="15"/>
      <c r="K881" s="11"/>
      <c r="L881" s="11"/>
      <c r="M881" s="11"/>
      <c r="N881" s="11"/>
    </row>
    <row r="882" spans="1:14" ht="13.2">
      <c r="A882" s="11"/>
      <c r="J882" s="15"/>
      <c r="K882" s="11"/>
      <c r="L882" s="11"/>
      <c r="M882" s="11"/>
      <c r="N882" s="11"/>
    </row>
    <row r="883" spans="1:14" ht="13.2">
      <c r="A883" s="11"/>
      <c r="J883" s="15"/>
      <c r="K883" s="11"/>
      <c r="L883" s="11"/>
      <c r="M883" s="11"/>
      <c r="N883" s="11"/>
    </row>
    <row r="884" spans="1:14" ht="13.2">
      <c r="A884" s="11"/>
      <c r="J884" s="15"/>
      <c r="K884" s="11"/>
      <c r="L884" s="11"/>
      <c r="M884" s="11"/>
      <c r="N884" s="11"/>
    </row>
    <row r="885" spans="1:14" ht="13.2">
      <c r="A885" s="11"/>
      <c r="J885" s="15"/>
      <c r="K885" s="11"/>
      <c r="L885" s="11"/>
      <c r="M885" s="11"/>
      <c r="N885" s="11"/>
    </row>
    <row r="886" spans="1:14" ht="13.2">
      <c r="A886" s="11"/>
      <c r="J886" s="15"/>
      <c r="K886" s="11"/>
      <c r="L886" s="11"/>
      <c r="M886" s="11"/>
      <c r="N886" s="11"/>
    </row>
    <row r="887" spans="1:14" ht="13.2">
      <c r="A887" s="11"/>
      <c r="J887" s="15"/>
      <c r="K887" s="11"/>
      <c r="L887" s="11"/>
      <c r="M887" s="11"/>
      <c r="N887" s="11"/>
    </row>
    <row r="888" spans="1:14" ht="13.2">
      <c r="A888" s="11"/>
      <c r="J888" s="15"/>
      <c r="K888" s="11"/>
      <c r="L888" s="11"/>
      <c r="M888" s="11"/>
      <c r="N888" s="11"/>
    </row>
    <row r="889" spans="1:14" ht="13.2">
      <c r="A889" s="11"/>
      <c r="J889" s="15"/>
      <c r="K889" s="11"/>
      <c r="L889" s="11"/>
      <c r="M889" s="11"/>
      <c r="N889" s="11"/>
    </row>
    <row r="890" spans="1:14" ht="13.2">
      <c r="A890" s="11"/>
      <c r="J890" s="15"/>
      <c r="K890" s="11"/>
      <c r="L890" s="11"/>
      <c r="M890" s="11"/>
      <c r="N890" s="11"/>
    </row>
    <row r="891" spans="1:14" ht="13.2">
      <c r="A891" s="11"/>
      <c r="J891" s="15"/>
      <c r="K891" s="11"/>
      <c r="L891" s="11"/>
      <c r="M891" s="11"/>
      <c r="N891" s="11"/>
    </row>
    <row r="892" spans="1:14" ht="13.2">
      <c r="A892" s="11"/>
      <c r="J892" s="15"/>
      <c r="K892" s="11"/>
      <c r="L892" s="11"/>
      <c r="M892" s="11"/>
      <c r="N892" s="11"/>
    </row>
    <row r="893" spans="1:14" ht="13.2">
      <c r="A893" s="11"/>
      <c r="J893" s="15"/>
      <c r="K893" s="11"/>
      <c r="L893" s="11"/>
      <c r="M893" s="11"/>
      <c r="N893" s="11"/>
    </row>
    <row r="894" spans="1:14" ht="13.2">
      <c r="A894" s="11"/>
      <c r="J894" s="15"/>
      <c r="K894" s="11"/>
      <c r="L894" s="11"/>
      <c r="M894" s="11"/>
      <c r="N894" s="11"/>
    </row>
    <row r="895" spans="1:14" ht="13.2">
      <c r="A895" s="11"/>
      <c r="J895" s="15"/>
      <c r="K895" s="11"/>
      <c r="L895" s="11"/>
      <c r="M895" s="11"/>
      <c r="N895" s="11"/>
    </row>
    <row r="896" spans="1:14" ht="13.2">
      <c r="A896" s="11"/>
      <c r="J896" s="15"/>
      <c r="K896" s="11"/>
      <c r="L896" s="11"/>
      <c r="M896" s="11"/>
      <c r="N896" s="11"/>
    </row>
    <row r="897" spans="1:14" ht="13.2">
      <c r="A897" s="11"/>
      <c r="J897" s="15"/>
      <c r="K897" s="11"/>
      <c r="L897" s="11"/>
      <c r="M897" s="11"/>
      <c r="N897" s="11"/>
    </row>
    <row r="898" spans="1:14" ht="13.2">
      <c r="A898" s="11"/>
      <c r="J898" s="15"/>
      <c r="K898" s="11"/>
      <c r="L898" s="11"/>
      <c r="M898" s="11"/>
      <c r="N898" s="11"/>
    </row>
    <row r="899" spans="1:14" ht="13.2">
      <c r="A899" s="11"/>
      <c r="J899" s="15"/>
      <c r="K899" s="11"/>
      <c r="L899" s="11"/>
      <c r="M899" s="11"/>
      <c r="N899" s="11"/>
    </row>
    <row r="900" spans="1:14" ht="13.2">
      <c r="A900" s="11"/>
      <c r="J900" s="15"/>
      <c r="K900" s="11"/>
      <c r="L900" s="11"/>
      <c r="M900" s="11"/>
      <c r="N900" s="11"/>
    </row>
    <row r="901" spans="1:14" ht="13.2">
      <c r="A901" s="11"/>
      <c r="J901" s="15"/>
      <c r="K901" s="11"/>
      <c r="L901" s="11"/>
      <c r="M901" s="11"/>
      <c r="N901" s="11"/>
    </row>
    <row r="902" spans="1:14" ht="13.2">
      <c r="A902" s="11"/>
      <c r="J902" s="15"/>
      <c r="K902" s="11"/>
      <c r="L902" s="11"/>
      <c r="M902" s="11"/>
      <c r="N902" s="11"/>
    </row>
    <row r="903" spans="1:14" ht="13.2">
      <c r="A903" s="11"/>
      <c r="J903" s="15"/>
      <c r="K903" s="11"/>
      <c r="L903" s="11"/>
      <c r="M903" s="11"/>
      <c r="N903" s="11"/>
    </row>
    <row r="904" spans="1:14" ht="13.2">
      <c r="A904" s="11"/>
      <c r="J904" s="15"/>
      <c r="K904" s="11"/>
      <c r="L904" s="11"/>
      <c r="M904" s="11"/>
      <c r="N904" s="11"/>
    </row>
    <row r="905" spans="1:14" ht="13.2">
      <c r="A905" s="11"/>
      <c r="J905" s="15"/>
      <c r="K905" s="11"/>
      <c r="L905" s="11"/>
      <c r="M905" s="11"/>
      <c r="N905" s="11"/>
    </row>
    <row r="906" spans="1:14" ht="13.2">
      <c r="A906" s="11"/>
      <c r="J906" s="15"/>
      <c r="K906" s="11"/>
      <c r="L906" s="11"/>
      <c r="M906" s="11"/>
      <c r="N906" s="11"/>
    </row>
    <row r="907" spans="1:14" ht="13.2">
      <c r="A907" s="11"/>
      <c r="J907" s="15"/>
      <c r="K907" s="11"/>
      <c r="L907" s="11"/>
      <c r="M907" s="11"/>
      <c r="N907" s="11"/>
    </row>
    <row r="908" spans="1:14" ht="13.2">
      <c r="A908" s="11"/>
      <c r="J908" s="15"/>
      <c r="K908" s="11"/>
      <c r="L908" s="11"/>
      <c r="M908" s="11"/>
      <c r="N908" s="11"/>
    </row>
    <row r="909" spans="1:14" ht="13.2">
      <c r="A909" s="11"/>
      <c r="J909" s="15"/>
      <c r="K909" s="11"/>
      <c r="L909" s="11"/>
      <c r="M909" s="11"/>
      <c r="N909" s="11"/>
    </row>
    <row r="910" spans="1:14" ht="13.2">
      <c r="A910" s="11"/>
      <c r="J910" s="15"/>
      <c r="K910" s="11"/>
      <c r="L910" s="11"/>
      <c r="M910" s="11"/>
      <c r="N910" s="11"/>
    </row>
    <row r="911" spans="1:14" ht="13.2">
      <c r="A911" s="11"/>
      <c r="J911" s="15"/>
      <c r="K911" s="11"/>
      <c r="L911" s="11"/>
      <c r="M911" s="11"/>
      <c r="N911" s="11"/>
    </row>
    <row r="912" spans="1:14" ht="13.2">
      <c r="A912" s="11"/>
      <c r="J912" s="15"/>
      <c r="K912" s="11"/>
      <c r="L912" s="11"/>
      <c r="M912" s="11"/>
      <c r="N912" s="11"/>
    </row>
    <row r="913" spans="1:14" ht="13.2">
      <c r="A913" s="11"/>
      <c r="J913" s="15"/>
      <c r="K913" s="11"/>
      <c r="L913" s="11"/>
      <c r="M913" s="11"/>
      <c r="N913" s="11"/>
    </row>
    <row r="914" spans="1:14" ht="13.2">
      <c r="A914" s="11"/>
      <c r="J914" s="15"/>
      <c r="K914" s="11"/>
      <c r="L914" s="11"/>
      <c r="M914" s="11"/>
      <c r="N914" s="11"/>
    </row>
    <row r="915" spans="1:14" ht="13.2">
      <c r="A915" s="11"/>
      <c r="J915" s="15"/>
      <c r="K915" s="11"/>
      <c r="L915" s="11"/>
      <c r="M915" s="11"/>
      <c r="N915" s="11"/>
    </row>
    <row r="916" spans="1:14" ht="13.2">
      <c r="A916" s="11"/>
      <c r="J916" s="15"/>
      <c r="K916" s="11"/>
      <c r="L916" s="11"/>
      <c r="M916" s="11"/>
      <c r="N916" s="11"/>
    </row>
    <row r="917" spans="1:14" ht="13.2">
      <c r="A917" s="11"/>
      <c r="J917" s="15"/>
      <c r="K917" s="11"/>
      <c r="L917" s="11"/>
      <c r="M917" s="11"/>
      <c r="N917" s="11"/>
    </row>
    <row r="918" spans="1:14" ht="13.2">
      <c r="A918" s="11"/>
      <c r="J918" s="15"/>
      <c r="K918" s="11"/>
      <c r="L918" s="11"/>
      <c r="M918" s="11"/>
      <c r="N918" s="11"/>
    </row>
    <row r="919" spans="1:14" ht="13.2">
      <c r="A919" s="11"/>
      <c r="J919" s="15"/>
      <c r="K919" s="11"/>
      <c r="L919" s="11"/>
      <c r="M919" s="11"/>
      <c r="N919" s="11"/>
    </row>
    <row r="920" spans="1:14" ht="13.2">
      <c r="A920" s="11"/>
      <c r="J920" s="15"/>
      <c r="K920" s="11"/>
      <c r="L920" s="11"/>
      <c r="M920" s="11"/>
      <c r="N920" s="11"/>
    </row>
    <row r="921" spans="1:14" ht="13.2">
      <c r="A921" s="11"/>
      <c r="J921" s="15"/>
      <c r="K921" s="11"/>
      <c r="L921" s="11"/>
      <c r="M921" s="11"/>
      <c r="N921" s="11"/>
    </row>
    <row r="922" spans="1:14" ht="13.2">
      <c r="A922" s="11"/>
      <c r="J922" s="15"/>
      <c r="K922" s="11"/>
      <c r="L922" s="11"/>
      <c r="M922" s="11"/>
      <c r="N922" s="11"/>
    </row>
    <row r="923" spans="1:14" ht="13.2">
      <c r="A923" s="11"/>
      <c r="J923" s="15"/>
      <c r="K923" s="11"/>
      <c r="L923" s="11"/>
      <c r="M923" s="11"/>
      <c r="N923" s="11"/>
    </row>
    <row r="924" spans="1:14" ht="13.2">
      <c r="A924" s="11"/>
      <c r="J924" s="15"/>
      <c r="K924" s="11"/>
      <c r="L924" s="11"/>
      <c r="M924" s="11"/>
      <c r="N924" s="11"/>
    </row>
    <row r="925" spans="1:14" ht="13.2">
      <c r="A925" s="11"/>
      <c r="J925" s="15"/>
      <c r="K925" s="11"/>
      <c r="L925" s="11"/>
      <c r="M925" s="11"/>
      <c r="N925" s="11"/>
    </row>
    <row r="926" spans="1:14" ht="13.2">
      <c r="A926" s="11"/>
      <c r="J926" s="15"/>
      <c r="K926" s="11"/>
      <c r="L926" s="11"/>
      <c r="M926" s="11"/>
      <c r="N926" s="11"/>
    </row>
    <row r="927" spans="1:14" ht="13.2">
      <c r="A927" s="11"/>
      <c r="J927" s="15"/>
      <c r="K927" s="11"/>
      <c r="L927" s="11"/>
      <c r="M927" s="11"/>
      <c r="N927" s="11"/>
    </row>
    <row r="928" spans="1:14" ht="13.2">
      <c r="A928" s="11"/>
      <c r="J928" s="15"/>
      <c r="K928" s="11"/>
      <c r="L928" s="11"/>
      <c r="M928" s="11"/>
      <c r="N928" s="11"/>
    </row>
    <row r="929" spans="1:14" ht="13.2">
      <c r="A929" s="11"/>
      <c r="J929" s="15"/>
      <c r="K929" s="11"/>
      <c r="L929" s="11"/>
      <c r="M929" s="11"/>
      <c r="N929" s="11"/>
    </row>
    <row r="930" spans="1:14" ht="13.2">
      <c r="A930" s="11"/>
      <c r="J930" s="15"/>
      <c r="K930" s="11"/>
      <c r="L930" s="11"/>
      <c r="M930" s="11"/>
      <c r="N930" s="11"/>
    </row>
    <row r="931" spans="1:14" ht="13.2">
      <c r="A931" s="11"/>
      <c r="J931" s="15"/>
      <c r="K931" s="11"/>
      <c r="L931" s="11"/>
      <c r="M931" s="11"/>
      <c r="N931" s="11"/>
    </row>
    <row r="932" spans="1:14" ht="13.2">
      <c r="A932" s="11"/>
      <c r="J932" s="15"/>
      <c r="K932" s="11"/>
      <c r="L932" s="11"/>
      <c r="M932" s="11"/>
      <c r="N932" s="11"/>
    </row>
    <row r="933" spans="1:14" ht="13.2">
      <c r="A933" s="11"/>
      <c r="J933" s="15"/>
      <c r="K933" s="11"/>
      <c r="L933" s="11"/>
      <c r="M933" s="11"/>
      <c r="N933" s="11"/>
    </row>
    <row r="934" spans="1:14" ht="13.2">
      <c r="A934" s="11"/>
      <c r="J934" s="15"/>
      <c r="K934" s="11"/>
      <c r="L934" s="11"/>
      <c r="M934" s="11"/>
      <c r="N934" s="11"/>
    </row>
    <row r="935" spans="1:14" ht="13.2">
      <c r="A935" s="11"/>
      <c r="J935" s="15"/>
      <c r="K935" s="11"/>
      <c r="L935" s="11"/>
      <c r="M935" s="11"/>
      <c r="N935" s="11"/>
    </row>
    <row r="936" spans="1:14" ht="13.2">
      <c r="A936" s="11"/>
      <c r="J936" s="15"/>
      <c r="K936" s="11"/>
      <c r="L936" s="11"/>
      <c r="M936" s="11"/>
      <c r="N936" s="11"/>
    </row>
    <row r="937" spans="1:14" ht="13.2">
      <c r="A937" s="11"/>
      <c r="J937" s="15"/>
      <c r="K937" s="11"/>
      <c r="L937" s="11"/>
      <c r="M937" s="11"/>
      <c r="N937" s="11"/>
    </row>
    <row r="938" spans="1:14" ht="13.2">
      <c r="A938" s="11"/>
      <c r="J938" s="15"/>
      <c r="K938" s="11"/>
      <c r="L938" s="11"/>
      <c r="M938" s="11"/>
      <c r="N938" s="11"/>
    </row>
    <row r="939" spans="1:14" ht="13.2">
      <c r="A939" s="11"/>
      <c r="J939" s="15"/>
      <c r="K939" s="11"/>
      <c r="L939" s="11"/>
      <c r="M939" s="11"/>
      <c r="N939" s="11"/>
    </row>
    <row r="940" spans="1:14" ht="13.2">
      <c r="A940" s="11"/>
      <c r="J940" s="15"/>
      <c r="K940" s="11"/>
      <c r="L940" s="11"/>
      <c r="M940" s="11"/>
      <c r="N940" s="11"/>
    </row>
    <row r="941" spans="1:14" ht="13.2">
      <c r="A941" s="11"/>
      <c r="J941" s="15"/>
      <c r="K941" s="11"/>
      <c r="L941" s="11"/>
      <c r="M941" s="11"/>
      <c r="N941" s="11"/>
    </row>
    <row r="942" spans="1:14" ht="13.2">
      <c r="A942" s="11"/>
      <c r="J942" s="15"/>
      <c r="K942" s="11"/>
      <c r="L942" s="11"/>
      <c r="M942" s="11"/>
      <c r="N942" s="11"/>
    </row>
    <row r="943" spans="1:14" ht="13.2">
      <c r="A943" s="11"/>
      <c r="J943" s="15"/>
      <c r="K943" s="11"/>
      <c r="L943" s="11"/>
      <c r="M943" s="11"/>
      <c r="N943" s="11"/>
    </row>
    <row r="944" spans="1:14" ht="13.2">
      <c r="A944" s="11"/>
      <c r="J944" s="15"/>
      <c r="K944" s="11"/>
      <c r="L944" s="11"/>
      <c r="M944" s="11"/>
      <c r="N944" s="11"/>
    </row>
    <row r="945" spans="1:14" ht="13.2">
      <c r="A945" s="11"/>
      <c r="J945" s="15"/>
      <c r="K945" s="11"/>
      <c r="L945" s="11"/>
      <c r="M945" s="11"/>
      <c r="N945" s="11"/>
    </row>
    <row r="946" spans="1:14" ht="13.2">
      <c r="A946" s="11"/>
      <c r="J946" s="15"/>
      <c r="K946" s="11"/>
      <c r="L946" s="11"/>
      <c r="M946" s="11"/>
      <c r="N946" s="11"/>
    </row>
    <row r="947" spans="1:14" ht="13.2"/>
    <row r="948" spans="1:14" ht="13.2"/>
    <row r="949" spans="1:14" ht="13.2"/>
    <row r="950" spans="1:14" ht="13.2"/>
    <row r="951" spans="1:14" ht="13.2"/>
    <row r="952" spans="1:14" ht="13.2"/>
    <row r="953" spans="1:14" ht="13.2"/>
    <row r="954" spans="1:14" ht="13.2"/>
    <row r="955" spans="1:14" ht="13.2"/>
    <row r="956" spans="1:14" ht="13.2"/>
    <row r="957" spans="1:14" ht="13.2"/>
    <row r="958" spans="1:14" ht="13.2"/>
    <row r="959" spans="1:14" ht="13.2"/>
    <row r="960" spans="1:14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I1" workbookViewId="0">
      <selection activeCell="M37" sqref="M37"/>
    </sheetView>
  </sheetViews>
  <sheetFormatPr defaultColWidth="12.6640625" defaultRowHeight="15" customHeight="1"/>
  <cols>
    <col min="1" max="1" width="10.77734375" customWidth="1"/>
    <col min="3" max="3" width="17.44140625" customWidth="1"/>
    <col min="4" max="4" width="12.44140625" customWidth="1"/>
    <col min="5" max="5" width="12.6640625" customWidth="1"/>
    <col min="6" max="6" width="16" customWidth="1"/>
    <col min="10" max="10" width="21.21875" customWidth="1"/>
    <col min="11" max="11" width="22.33203125" customWidth="1"/>
    <col min="12" max="12" width="12.109375" customWidth="1"/>
    <col min="13" max="13" width="15.109375" customWidth="1"/>
    <col min="14" max="14" width="23.109375" customWidth="1"/>
  </cols>
  <sheetData>
    <row r="1" spans="1:23" ht="26.25" customHeight="1">
      <c r="A1" s="3"/>
      <c r="B1" s="3"/>
      <c r="C1" s="3"/>
      <c r="D1" s="4" t="s">
        <v>550</v>
      </c>
      <c r="E1" s="3"/>
      <c r="F1" s="5"/>
      <c r="G1" s="3"/>
      <c r="H1" s="3"/>
      <c r="I1" s="3"/>
      <c r="J1" s="63" t="s">
        <v>577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>
      <c r="A2" s="7"/>
      <c r="B2" s="7"/>
      <c r="C2" s="7"/>
      <c r="D2" s="7"/>
      <c r="E2" s="7"/>
      <c r="F2" s="7"/>
      <c r="G2" s="7"/>
      <c r="H2" s="7"/>
      <c r="I2" s="8"/>
      <c r="J2" s="9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</row>
    <row r="3" spans="1:23" ht="15.75" customHeight="1">
      <c r="A3" s="7" t="s">
        <v>10</v>
      </c>
      <c r="B3" s="7" t="s">
        <v>11</v>
      </c>
      <c r="C3" s="7" t="s">
        <v>12</v>
      </c>
      <c r="D3" s="7" t="s">
        <v>13</v>
      </c>
      <c r="E3" s="7" t="s">
        <v>10</v>
      </c>
      <c r="F3" s="7" t="s">
        <v>11</v>
      </c>
      <c r="G3" s="7" t="s">
        <v>12</v>
      </c>
      <c r="H3" s="7" t="s">
        <v>13</v>
      </c>
      <c r="I3" s="8"/>
      <c r="J3" s="9"/>
      <c r="K3" s="6"/>
      <c r="L3" s="6"/>
      <c r="M3" s="6"/>
      <c r="N3" s="6"/>
      <c r="O3" s="10"/>
      <c r="P3" s="10"/>
      <c r="Q3" s="10"/>
      <c r="R3" s="10"/>
      <c r="S3" s="10"/>
      <c r="T3" s="10"/>
      <c r="U3" s="10"/>
      <c r="V3" s="10"/>
      <c r="W3" s="10"/>
    </row>
    <row r="4" spans="1:23" ht="15.75" customHeight="1">
      <c r="A4" s="11" t="s">
        <v>15</v>
      </c>
      <c r="B4">
        <v>656.4</v>
      </c>
      <c r="C4" s="11">
        <f>B4/B5-1</f>
        <v>-7.0342636714317841E-3</v>
      </c>
      <c r="D4" s="13">
        <f>C4</f>
        <v>-7.0342636714317841E-3</v>
      </c>
      <c r="E4" s="11" t="s">
        <v>15</v>
      </c>
      <c r="F4" s="12">
        <v>22326.9</v>
      </c>
      <c r="G4" s="11">
        <v>9.1870010000000002E-3</v>
      </c>
      <c r="H4" s="13">
        <v>9.1999999999999998E-3</v>
      </c>
      <c r="I4" s="14"/>
    </row>
    <row r="5" spans="1:23" ht="15.75" customHeight="1">
      <c r="A5" s="11" t="s">
        <v>17</v>
      </c>
      <c r="B5">
        <v>661.05</v>
      </c>
      <c r="C5" s="11">
        <f t="shared" ref="C5:C68" si="0">B5/B6-1</f>
        <v>-1.7756315007429468E-2</v>
      </c>
      <c r="D5" s="13">
        <f t="shared" ref="D5:D68" si="1">C5</f>
        <v>-1.7756315007429468E-2</v>
      </c>
      <c r="E5" s="11" t="s">
        <v>17</v>
      </c>
      <c r="F5" s="12">
        <v>22123.65</v>
      </c>
      <c r="G5" s="11">
        <v>5.4056629999999998E-3</v>
      </c>
      <c r="H5" s="13">
        <v>5.4000000000000003E-3</v>
      </c>
      <c r="I5" s="11"/>
      <c r="J5" s="15"/>
      <c r="K5" s="16">
        <f>(B4/B746)^(1/3)</f>
        <v>1.5786315823884745</v>
      </c>
      <c r="L5" s="11"/>
      <c r="M5" s="11"/>
      <c r="N5" s="11"/>
    </row>
    <row r="6" spans="1:23" ht="15.75" customHeight="1">
      <c r="A6" s="11" t="s">
        <v>18</v>
      </c>
      <c r="B6">
        <v>673</v>
      </c>
      <c r="C6" s="11">
        <f t="shared" si="0"/>
        <v>-2.0378457059679778E-2</v>
      </c>
      <c r="D6" s="13">
        <f t="shared" si="1"/>
        <v>-2.0378457059679778E-2</v>
      </c>
      <c r="E6" s="11" t="s">
        <v>18</v>
      </c>
      <c r="F6" s="12">
        <v>22004.7</v>
      </c>
      <c r="G6" s="11">
        <v>-4.1657710000000004E-3</v>
      </c>
      <c r="H6" s="13">
        <v>-4.1999999999999997E-3</v>
      </c>
      <c r="J6" s="17" t="s">
        <v>19</v>
      </c>
      <c r="K6" s="16">
        <f>K5-1</f>
        <v>0.57863158238847445</v>
      </c>
      <c r="L6" s="11"/>
      <c r="M6" s="11"/>
      <c r="N6" s="18">
        <f>(7.08+7.29+4.64)/3</f>
        <v>6.3366666666666669</v>
      </c>
    </row>
    <row r="7" spans="1:23" ht="15.75" customHeight="1">
      <c r="A7" s="11" t="s">
        <v>20</v>
      </c>
      <c r="B7">
        <v>687</v>
      </c>
      <c r="C7" s="11">
        <f t="shared" si="0"/>
        <v>-8.3002526163840074E-3</v>
      </c>
      <c r="D7" s="13">
        <f t="shared" si="1"/>
        <v>-8.3002526163840074E-3</v>
      </c>
      <c r="E7" s="11" t="s">
        <v>20</v>
      </c>
      <c r="F7" s="12">
        <v>22096.75</v>
      </c>
      <c r="G7" s="11">
        <v>3.852453E-3</v>
      </c>
      <c r="H7" s="13">
        <v>3.8999999999999998E-3</v>
      </c>
      <c r="J7" s="15"/>
      <c r="K7" s="57">
        <f>K6</f>
        <v>0.57863158238847445</v>
      </c>
      <c r="L7" s="15"/>
      <c r="M7" s="19" t="s">
        <v>21</v>
      </c>
      <c r="N7" s="20">
        <v>6.3299999999999995E-2</v>
      </c>
      <c r="O7" s="18" t="s">
        <v>22</v>
      </c>
      <c r="P7" s="18"/>
      <c r="Q7" s="18"/>
    </row>
    <row r="8" spans="1:23" ht="15.75" customHeight="1">
      <c r="A8" s="11" t="s">
        <v>23</v>
      </c>
      <c r="B8">
        <v>692.75</v>
      </c>
      <c r="C8" s="11">
        <f t="shared" si="0"/>
        <v>1.1830862484481175E-2</v>
      </c>
      <c r="D8" s="13">
        <f t="shared" si="1"/>
        <v>1.1830862484481175E-2</v>
      </c>
      <c r="E8" s="11" t="s">
        <v>23</v>
      </c>
      <c r="F8" s="12">
        <v>22011.95</v>
      </c>
      <c r="G8" s="11">
        <v>7.9147030000000004E-3</v>
      </c>
      <c r="H8" s="13">
        <v>7.9000000000000008E-3</v>
      </c>
      <c r="J8" s="15"/>
      <c r="K8" s="11"/>
      <c r="L8" s="11"/>
      <c r="M8" s="11"/>
      <c r="N8" s="19">
        <v>6.3299999999999995E-2</v>
      </c>
    </row>
    <row r="9" spans="1:23" ht="15.75" customHeight="1">
      <c r="A9" s="11" t="s">
        <v>24</v>
      </c>
      <c r="B9">
        <v>684.65</v>
      </c>
      <c r="C9" s="11">
        <f t="shared" si="0"/>
        <v>-1.1621192435397831E-2</v>
      </c>
      <c r="D9" s="13">
        <f t="shared" si="1"/>
        <v>-1.1621192435397831E-2</v>
      </c>
      <c r="E9" s="11" t="s">
        <v>24</v>
      </c>
      <c r="F9" s="12">
        <v>21839.1</v>
      </c>
      <c r="G9" s="11">
        <v>9.9232500000000006E-4</v>
      </c>
      <c r="H9" s="13">
        <v>1E-3</v>
      </c>
      <c r="J9" s="21" t="s">
        <v>25</v>
      </c>
      <c r="K9" s="19">
        <f>_xlfn.COVARIANCE.P(C4:C745,G4:G745)/_xlfn.VAR.P(G4:G745)</f>
        <v>1.1978652442799769</v>
      </c>
      <c r="L9" s="11"/>
      <c r="M9" s="11"/>
      <c r="N9" s="11"/>
    </row>
    <row r="10" spans="1:23" ht="15.75" customHeight="1">
      <c r="A10" s="11" t="s">
        <v>26</v>
      </c>
      <c r="B10">
        <v>692.7</v>
      </c>
      <c r="C10" s="11">
        <f t="shared" si="0"/>
        <v>-1.9879731163777836E-2</v>
      </c>
      <c r="D10" s="13">
        <f t="shared" si="1"/>
        <v>-1.9879731163777836E-2</v>
      </c>
      <c r="E10" s="11" t="s">
        <v>26</v>
      </c>
      <c r="F10" s="12">
        <v>21817.45</v>
      </c>
      <c r="G10" s="11">
        <v>-1.0802196E-2</v>
      </c>
      <c r="H10" s="13">
        <v>-1.0800000000000001E-2</v>
      </c>
      <c r="J10" s="21" t="s">
        <v>27</v>
      </c>
      <c r="K10" s="19">
        <f>SLOPE(C4:C745,G4:G745)</f>
        <v>1.1978652442799755</v>
      </c>
      <c r="L10" s="11"/>
      <c r="M10" s="11"/>
      <c r="N10" s="11" t="s">
        <v>28</v>
      </c>
      <c r="O10" s="22" t="s">
        <v>29</v>
      </c>
      <c r="P10" s="22" t="s">
        <v>30</v>
      </c>
      <c r="Q10" s="22" t="s">
        <v>31</v>
      </c>
    </row>
    <row r="11" spans="1:23" ht="15.75" customHeight="1">
      <c r="A11" s="11" t="s">
        <v>32</v>
      </c>
      <c r="B11">
        <v>706.75</v>
      </c>
      <c r="C11" s="11">
        <f t="shared" si="0"/>
        <v>-1.0846745976207162E-2</v>
      </c>
      <c r="D11" s="13">
        <f t="shared" si="1"/>
        <v>-1.0846745976207162E-2</v>
      </c>
      <c r="E11" s="11" t="s">
        <v>32</v>
      </c>
      <c r="F11" s="12">
        <v>22055.7</v>
      </c>
      <c r="G11" s="11">
        <v>1.4688959999999999E-3</v>
      </c>
      <c r="H11" s="13">
        <v>1.5E-3</v>
      </c>
      <c r="J11" s="21" t="s">
        <v>33</v>
      </c>
      <c r="K11" s="19">
        <f>K10</f>
        <v>1.1978652442799755</v>
      </c>
      <c r="L11" s="11"/>
      <c r="M11" s="11"/>
      <c r="N11" s="11" t="s">
        <v>34</v>
      </c>
      <c r="O11" s="22">
        <f>AVERAGE(C499:C746)</f>
        <v>4.5875063851525382E-3</v>
      </c>
      <c r="P11" s="22">
        <f>AVERAGE(C250:C498)</f>
        <v>1.6845648280663613E-3</v>
      </c>
      <c r="Q11" s="22">
        <f>AVERAGE(C4:C249)</f>
        <v>7.4350028049227526E-4</v>
      </c>
    </row>
    <row r="12" spans="1:23" ht="15.75" customHeight="1">
      <c r="A12" s="11" t="s">
        <v>35</v>
      </c>
      <c r="B12">
        <v>714.5</v>
      </c>
      <c r="C12" s="11">
        <f t="shared" si="0"/>
        <v>1.2398157987956182E-2</v>
      </c>
      <c r="D12" s="13">
        <f t="shared" si="1"/>
        <v>1.2398157987956182E-2</v>
      </c>
      <c r="E12" s="11" t="s">
        <v>35</v>
      </c>
      <c r="F12" s="12">
        <v>22023.35</v>
      </c>
      <c r="G12" s="11">
        <v>-5.5674330000000001E-3</v>
      </c>
      <c r="H12" s="13">
        <v>-5.5999999999999999E-3</v>
      </c>
      <c r="J12" s="15" t="s">
        <v>36</v>
      </c>
      <c r="K12" s="11">
        <f>K6-N8</f>
        <v>0.51533158238847443</v>
      </c>
      <c r="N12" s="11" t="s">
        <v>34</v>
      </c>
      <c r="O12" s="23">
        <f t="shared" ref="O12" si="2">AVERAGE(C500:C747)</f>
        <v>4.4038742545763516E-3</v>
      </c>
      <c r="P12" s="23">
        <f t="shared" ref="P12:Q12" si="3">P11</f>
        <v>1.6845648280663613E-3</v>
      </c>
      <c r="Q12" s="24">
        <f t="shared" si="3"/>
        <v>7.4350028049227526E-4</v>
      </c>
    </row>
    <row r="13" spans="1:23" ht="15.75" customHeight="1">
      <c r="A13" s="11" t="s">
        <v>37</v>
      </c>
      <c r="B13">
        <v>705.75</v>
      </c>
      <c r="C13" s="11">
        <f t="shared" si="0"/>
        <v>4.8818546589389333E-2</v>
      </c>
      <c r="D13" s="13">
        <f t="shared" si="1"/>
        <v>4.8818546589389333E-2</v>
      </c>
      <c r="E13" s="11" t="s">
        <v>37</v>
      </c>
      <c r="F13" s="12">
        <v>22146.65</v>
      </c>
      <c r="G13" s="11">
        <v>6.7711619999999998E-3</v>
      </c>
      <c r="H13" s="13">
        <v>6.7999999999999996E-3</v>
      </c>
      <c r="J13" s="15" t="s">
        <v>38</v>
      </c>
      <c r="K13" s="11">
        <f>K12*K9</f>
        <v>0.61729779182295696</v>
      </c>
      <c r="N13" s="11" t="s">
        <v>39</v>
      </c>
      <c r="O13" s="23">
        <f>AVERAGE(O12:Q12)</f>
        <v>2.2773131210449961E-3</v>
      </c>
      <c r="P13" s="25"/>
      <c r="Q13" s="25"/>
    </row>
    <row r="14" spans="1:23" ht="15.75" customHeight="1">
      <c r="A14" s="11" t="s">
        <v>40</v>
      </c>
      <c r="B14">
        <v>672.9</v>
      </c>
      <c r="C14" s="11">
        <f t="shared" si="0"/>
        <v>-5.3453368968912618E-2</v>
      </c>
      <c r="D14" s="13">
        <f t="shared" si="1"/>
        <v>-5.3453368968912618E-2</v>
      </c>
      <c r="E14" s="11" t="s">
        <v>40</v>
      </c>
      <c r="F14" s="12">
        <v>21997.7</v>
      </c>
      <c r="G14" s="11">
        <v>-1.5132725E-2</v>
      </c>
      <c r="H14" s="13">
        <v>-1.5100000000000001E-2</v>
      </c>
      <c r="J14" s="26" t="s">
        <v>41</v>
      </c>
      <c r="K14" s="11">
        <f>K13+N8</f>
        <v>0.68059779182295699</v>
      </c>
      <c r="N14" s="11" t="s">
        <v>42</v>
      </c>
      <c r="O14" s="25">
        <f>B499/B746-1</f>
        <v>1.5576865448007191</v>
      </c>
      <c r="P14" s="25">
        <f>B249/B498-1</f>
        <v>0.35687981252092404</v>
      </c>
      <c r="Q14" s="25">
        <f>B4/B249-1</f>
        <v>7.9694053787317864E-2</v>
      </c>
    </row>
    <row r="15" spans="1:23" ht="15.75" customHeight="1">
      <c r="A15" s="27">
        <v>45629</v>
      </c>
      <c r="B15">
        <v>710.9</v>
      </c>
      <c r="C15" s="11">
        <f t="shared" si="0"/>
        <v>-2.7496580027359774E-2</v>
      </c>
      <c r="D15" s="13">
        <f t="shared" si="1"/>
        <v>-2.7496580027359774E-2</v>
      </c>
      <c r="E15" s="27">
        <v>45629</v>
      </c>
      <c r="F15" s="12">
        <v>22335.7</v>
      </c>
      <c r="G15" s="11">
        <v>1.3657099999999999E-4</v>
      </c>
      <c r="H15" s="13">
        <v>1E-4</v>
      </c>
      <c r="J15" s="26" t="s">
        <v>43</v>
      </c>
      <c r="K15" s="28">
        <f>K14</f>
        <v>0.68059779182295699</v>
      </c>
      <c r="N15" s="11" t="s">
        <v>44</v>
      </c>
      <c r="O15" s="23">
        <f t="shared" ref="O15:P15" si="4">O14</f>
        <v>1.5576865448007191</v>
      </c>
      <c r="P15" s="23">
        <f t="shared" si="4"/>
        <v>0.35687981252092404</v>
      </c>
      <c r="Q15" s="23">
        <f>Q14</f>
        <v>7.9694053787317864E-2</v>
      </c>
    </row>
    <row r="16" spans="1:23" ht="15.75" customHeight="1">
      <c r="A16" s="27">
        <v>45599</v>
      </c>
      <c r="B16">
        <v>731</v>
      </c>
      <c r="C16" s="11">
        <f t="shared" si="0"/>
        <v>-4.5941007569825221E-2</v>
      </c>
      <c r="D16" s="13">
        <f t="shared" si="1"/>
        <v>-4.5941007569825221E-2</v>
      </c>
      <c r="E16" s="27">
        <v>45599</v>
      </c>
      <c r="F16" s="12">
        <v>22332.65</v>
      </c>
      <c r="G16" s="11">
        <v>-7.1531620000000002E-3</v>
      </c>
      <c r="H16" s="13">
        <v>-7.1999999999999998E-3</v>
      </c>
      <c r="J16" s="15"/>
      <c r="K16" s="11"/>
      <c r="L16" s="11"/>
      <c r="M16" s="11"/>
      <c r="N16" s="11" t="s">
        <v>45</v>
      </c>
      <c r="O16" s="23">
        <f>AVERAGE(O15:Q15)</f>
        <v>0.66475347036965371</v>
      </c>
      <c r="P16" s="25"/>
      <c r="Q16" s="25"/>
    </row>
    <row r="17" spans="1:19" ht="13.2">
      <c r="A17" s="27">
        <v>45476</v>
      </c>
      <c r="B17">
        <v>766.2</v>
      </c>
      <c r="C17" s="11">
        <f t="shared" si="0"/>
        <v>5.1317233809001328E-2</v>
      </c>
      <c r="D17" s="13">
        <f t="shared" si="1"/>
        <v>5.1317233809001328E-2</v>
      </c>
      <c r="E17" s="27">
        <v>45476</v>
      </c>
      <c r="F17" s="12">
        <v>22493.55</v>
      </c>
      <c r="G17" s="11">
        <v>8.6766700000000003E-4</v>
      </c>
      <c r="H17" s="13">
        <v>8.9999999999999998E-4</v>
      </c>
      <c r="J17" s="15"/>
      <c r="K17" s="11"/>
      <c r="L17" s="11"/>
      <c r="M17" s="11"/>
      <c r="N17" s="11"/>
      <c r="O17" s="25"/>
      <c r="P17" s="25"/>
      <c r="Q17" s="25"/>
    </row>
    <row r="18" spans="1:19" ht="13.2">
      <c r="A18" s="27">
        <v>45446</v>
      </c>
      <c r="B18">
        <v>728.8</v>
      </c>
      <c r="C18" s="11">
        <f t="shared" si="0"/>
        <v>-2.1153717010274686E-2</v>
      </c>
      <c r="D18" s="13">
        <f t="shared" si="1"/>
        <v>-2.1153717010274686E-2</v>
      </c>
      <c r="E18" s="27">
        <v>45446</v>
      </c>
      <c r="F18" s="12">
        <v>22474.05</v>
      </c>
      <c r="G18" s="11">
        <v>5.266972E-3</v>
      </c>
      <c r="H18" s="13">
        <v>5.3E-3</v>
      </c>
      <c r="J18" s="15"/>
      <c r="K18" s="11"/>
      <c r="L18" s="11"/>
      <c r="M18" s="11"/>
      <c r="N18" s="11"/>
    </row>
    <row r="19" spans="1:19" ht="13.2">
      <c r="A19" s="27">
        <v>45415</v>
      </c>
      <c r="B19">
        <v>744.55</v>
      </c>
      <c r="C19" s="11">
        <f t="shared" si="0"/>
        <v>-1.7355153754784358E-2</v>
      </c>
      <c r="D19" s="13">
        <f t="shared" si="1"/>
        <v>-1.7355153754784358E-2</v>
      </c>
      <c r="E19" s="27">
        <v>45415</v>
      </c>
      <c r="F19" s="12">
        <v>22356.3</v>
      </c>
      <c r="G19" s="11">
        <v>-2.200343E-3</v>
      </c>
      <c r="H19" s="13">
        <v>-2.2000000000000001E-3</v>
      </c>
      <c r="J19" s="15"/>
      <c r="K19" s="11"/>
      <c r="L19" s="11"/>
      <c r="M19" s="11"/>
      <c r="N19" s="11"/>
    </row>
    <row r="20" spans="1:19" ht="13.2">
      <c r="A20" s="27">
        <v>45385</v>
      </c>
      <c r="B20">
        <v>757.7</v>
      </c>
      <c r="C20" s="11">
        <f t="shared" si="0"/>
        <v>6.0412932350795145E-3</v>
      </c>
      <c r="D20" s="13">
        <f t="shared" si="1"/>
        <v>6.0412932350795145E-3</v>
      </c>
      <c r="E20" s="27">
        <v>45385</v>
      </c>
      <c r="F20" s="12">
        <v>22405.599999999999</v>
      </c>
      <c r="G20" s="11">
        <v>1.215458E-3</v>
      </c>
      <c r="H20" s="13">
        <v>1.1999999999999999E-3</v>
      </c>
      <c r="J20" s="15"/>
      <c r="K20" s="11"/>
      <c r="L20" s="11"/>
      <c r="M20" s="11"/>
      <c r="N20" s="11"/>
    </row>
    <row r="21" spans="1:19" ht="13.2">
      <c r="A21" s="27">
        <v>45325</v>
      </c>
      <c r="B21">
        <v>753.15</v>
      </c>
      <c r="C21" s="11">
        <f t="shared" si="0"/>
        <v>6.0108194750549959E-3</v>
      </c>
      <c r="D21" s="13">
        <f t="shared" si="1"/>
        <v>6.0108194750549959E-3</v>
      </c>
      <c r="E21" s="27">
        <v>45325</v>
      </c>
      <c r="F21" s="12">
        <v>22378.400000000001</v>
      </c>
      <c r="G21" s="11">
        <v>1.774943E-3</v>
      </c>
      <c r="H21" s="13">
        <v>1.8E-3</v>
      </c>
      <c r="J21" s="15"/>
      <c r="K21" s="11"/>
      <c r="L21" s="11"/>
      <c r="M21" s="11"/>
      <c r="N21" s="11"/>
    </row>
    <row r="22" spans="1:19" ht="13.2">
      <c r="A22" s="27">
        <v>45294</v>
      </c>
      <c r="B22">
        <v>748.65</v>
      </c>
      <c r="C22" s="11">
        <f t="shared" si="0"/>
        <v>2.611490558457108E-3</v>
      </c>
      <c r="D22" s="13">
        <f t="shared" si="1"/>
        <v>2.611490558457108E-3</v>
      </c>
      <c r="E22" s="27">
        <v>45294</v>
      </c>
      <c r="F22" s="12">
        <v>22338.75</v>
      </c>
      <c r="G22" s="11">
        <v>1.6192205000000001E-2</v>
      </c>
      <c r="H22" s="13">
        <v>1.6199999999999999E-2</v>
      </c>
      <c r="J22" s="15"/>
      <c r="K22" s="11"/>
      <c r="L22" s="11"/>
      <c r="M22" s="11"/>
      <c r="N22" s="11"/>
    </row>
    <row r="23" spans="1:19" ht="13.2">
      <c r="A23" s="11" t="s">
        <v>46</v>
      </c>
      <c r="B23">
        <v>746.7</v>
      </c>
      <c r="C23" s="11">
        <f t="shared" si="0"/>
        <v>-4.8643966149130025E-3</v>
      </c>
      <c r="D23" s="13">
        <f t="shared" si="1"/>
        <v>-4.8643966149130025E-3</v>
      </c>
      <c r="E23" s="11" t="s">
        <v>46</v>
      </c>
      <c r="F23" s="12">
        <v>21982.799999999999</v>
      </c>
      <c r="G23" s="11">
        <v>1.441838E-3</v>
      </c>
      <c r="H23" s="13">
        <v>1.4E-3</v>
      </c>
      <c r="J23" s="15"/>
      <c r="K23" s="11"/>
      <c r="L23" s="11"/>
      <c r="M23" s="11"/>
      <c r="N23" s="11"/>
    </row>
    <row r="24" spans="1:19" ht="13.2">
      <c r="A24" s="11" t="s">
        <v>47</v>
      </c>
      <c r="B24">
        <v>750.35</v>
      </c>
      <c r="C24" s="11">
        <f t="shared" si="0"/>
        <v>2.346041055718473E-2</v>
      </c>
      <c r="D24" s="13">
        <f t="shared" si="1"/>
        <v>2.346041055718473E-2</v>
      </c>
      <c r="E24" s="11" t="s">
        <v>47</v>
      </c>
      <c r="F24" s="12">
        <v>21951.15</v>
      </c>
      <c r="G24" s="11">
        <v>-1.1135963E-2</v>
      </c>
      <c r="H24" s="13">
        <v>-1.11E-2</v>
      </c>
      <c r="J24" s="29"/>
      <c r="K24" s="11"/>
      <c r="L24" s="11"/>
      <c r="M24" s="11"/>
      <c r="N24" s="11"/>
    </row>
    <row r="25" spans="1:19" ht="13.2">
      <c r="A25" s="11" t="s">
        <v>49</v>
      </c>
      <c r="B25">
        <v>733.15</v>
      </c>
      <c r="C25" s="11">
        <f t="shared" si="0"/>
        <v>-1.6104140106018905E-2</v>
      </c>
      <c r="D25" s="13">
        <f t="shared" si="1"/>
        <v>-1.6104140106018905E-2</v>
      </c>
      <c r="E25" s="11" t="s">
        <v>49</v>
      </c>
      <c r="F25" s="12">
        <v>22198.35</v>
      </c>
      <c r="G25" s="11">
        <v>3.4490469999999998E-3</v>
      </c>
      <c r="H25" s="13">
        <v>3.3999999999999998E-3</v>
      </c>
      <c r="J25" s="15"/>
      <c r="K25" s="11"/>
      <c r="L25" s="11"/>
      <c r="M25" s="11"/>
      <c r="N25" s="11"/>
    </row>
    <row r="26" spans="1:19" ht="13.2">
      <c r="A26" s="11" t="s">
        <v>52</v>
      </c>
      <c r="B26">
        <v>745.15</v>
      </c>
      <c r="C26" s="11">
        <f t="shared" si="0"/>
        <v>-9.1749218801940868E-3</v>
      </c>
      <c r="D26" s="13">
        <f t="shared" si="1"/>
        <v>-9.1749218801940868E-3</v>
      </c>
      <c r="E26" s="11" t="s">
        <v>52</v>
      </c>
      <c r="F26" s="12">
        <v>22122.05</v>
      </c>
      <c r="G26" s="11">
        <v>-4.0809990000000001E-3</v>
      </c>
      <c r="H26" s="13">
        <v>-4.1000000000000003E-3</v>
      </c>
      <c r="J26" s="15"/>
      <c r="K26" s="11"/>
      <c r="L26" s="11"/>
      <c r="M26" s="11"/>
      <c r="N26" s="11"/>
    </row>
    <row r="27" spans="1:19" ht="13.2">
      <c r="A27" s="11" t="s">
        <v>54</v>
      </c>
      <c r="B27">
        <v>752.05</v>
      </c>
      <c r="C27" s="11">
        <f t="shared" si="0"/>
        <v>1.5314955386869222E-3</v>
      </c>
      <c r="D27" s="13">
        <f t="shared" si="1"/>
        <v>1.5314955386869222E-3</v>
      </c>
      <c r="E27" s="11" t="s">
        <v>54</v>
      </c>
      <c r="F27" s="12">
        <v>22212.7</v>
      </c>
      <c r="G27" s="11">
        <v>-2.1379600000000001E-4</v>
      </c>
      <c r="H27" s="13">
        <v>-2.0000000000000001E-4</v>
      </c>
      <c r="J27" s="15"/>
      <c r="K27" s="11"/>
      <c r="L27" s="11"/>
      <c r="M27" s="11"/>
      <c r="N27" s="11"/>
    </row>
    <row r="28" spans="1:19" ht="13.2">
      <c r="A28" s="11" t="s">
        <v>60</v>
      </c>
      <c r="B28">
        <v>750.9</v>
      </c>
      <c r="C28" s="11">
        <f t="shared" si="0"/>
        <v>5.3297801465679306E-4</v>
      </c>
      <c r="D28" s="13">
        <f t="shared" si="1"/>
        <v>5.3297801465679306E-4</v>
      </c>
      <c r="E28" s="11" t="s">
        <v>60</v>
      </c>
      <c r="F28" s="12">
        <v>22217.45</v>
      </c>
      <c r="G28" s="11">
        <v>7.3633930000000002E-3</v>
      </c>
      <c r="H28" s="13">
        <v>7.4000000000000003E-3</v>
      </c>
      <c r="J28" s="15"/>
      <c r="K28" s="13"/>
      <c r="L28" s="13"/>
      <c r="M28" s="13"/>
      <c r="N28" s="13"/>
    </row>
    <row r="29" spans="1:19" ht="13.2">
      <c r="A29" s="11" t="s">
        <v>62</v>
      </c>
      <c r="B29">
        <v>750.5</v>
      </c>
      <c r="C29" s="11">
        <f t="shared" si="0"/>
        <v>1.7282277194171414E-2</v>
      </c>
      <c r="D29" s="13">
        <f t="shared" si="1"/>
        <v>1.7282277194171414E-2</v>
      </c>
      <c r="E29" s="11" t="s">
        <v>62</v>
      </c>
      <c r="F29" s="12">
        <v>22055.05</v>
      </c>
      <c r="G29" s="11">
        <v>-6.3927699999999999E-3</v>
      </c>
      <c r="H29" s="13">
        <v>-6.4000000000000003E-3</v>
      </c>
      <c r="J29" s="15"/>
      <c r="K29" s="21"/>
      <c r="L29" s="21"/>
      <c r="M29" s="21"/>
      <c r="N29" s="11"/>
      <c r="P29" s="18" t="s">
        <v>64</v>
      </c>
      <c r="Q29" s="18"/>
      <c r="R29" s="18"/>
      <c r="S29" s="18"/>
    </row>
    <row r="30" spans="1:19" ht="13.2">
      <c r="A30" s="11" t="s">
        <v>65</v>
      </c>
      <c r="B30">
        <v>737.75</v>
      </c>
      <c r="C30" s="11">
        <f t="shared" si="0"/>
        <v>-3.6464312242555641E-3</v>
      </c>
      <c r="D30" s="13">
        <f t="shared" si="1"/>
        <v>-3.6464312242555641E-3</v>
      </c>
      <c r="E30" s="11" t="s">
        <v>65</v>
      </c>
      <c r="F30" s="12">
        <v>22196.95</v>
      </c>
      <c r="G30" s="11">
        <v>3.3766909999999998E-3</v>
      </c>
      <c r="H30" s="13">
        <v>3.3999999999999998E-3</v>
      </c>
      <c r="J30" s="15"/>
      <c r="K30" s="11"/>
      <c r="L30" s="11"/>
      <c r="M30" s="11"/>
      <c r="N30" s="11"/>
      <c r="P30" s="18"/>
      <c r="Q30" s="18"/>
      <c r="R30" s="18"/>
      <c r="S30" s="18"/>
    </row>
    <row r="31" spans="1:19" ht="13.2">
      <c r="A31" s="11" t="s">
        <v>67</v>
      </c>
      <c r="B31">
        <v>740.45</v>
      </c>
      <c r="C31" s="11">
        <f t="shared" si="0"/>
        <v>-1.0886989046219542E-2</v>
      </c>
      <c r="D31" s="13">
        <f t="shared" si="1"/>
        <v>-1.0886989046219542E-2</v>
      </c>
      <c r="E31" s="11" t="s">
        <v>67</v>
      </c>
      <c r="F31" s="12">
        <v>22122.25</v>
      </c>
      <c r="G31" s="11">
        <v>3.6999730000000001E-3</v>
      </c>
      <c r="H31" s="13">
        <v>3.7000000000000002E-3</v>
      </c>
      <c r="J31" s="15"/>
      <c r="K31" s="30"/>
      <c r="L31" s="30"/>
      <c r="M31" s="30"/>
      <c r="N31" s="30"/>
    </row>
    <row r="32" spans="1:19" ht="13.2">
      <c r="A32" s="11" t="s">
        <v>69</v>
      </c>
      <c r="B32">
        <v>748.6</v>
      </c>
      <c r="C32" s="11">
        <f t="shared" si="0"/>
        <v>1.3676371022342648E-2</v>
      </c>
      <c r="D32" s="13">
        <f t="shared" si="1"/>
        <v>1.3676371022342648E-2</v>
      </c>
      <c r="E32" s="11" t="s">
        <v>69</v>
      </c>
      <c r="F32" s="12">
        <v>22040.7</v>
      </c>
      <c r="G32" s="11">
        <v>5.930879E-3</v>
      </c>
      <c r="H32" s="13">
        <v>5.8999999999999999E-3</v>
      </c>
      <c r="J32" s="15"/>
      <c r="K32" s="13"/>
      <c r="L32" s="13"/>
      <c r="M32" s="13"/>
      <c r="N32" s="13"/>
    </row>
    <row r="33" spans="1:14" ht="13.2">
      <c r="A33" s="11" t="s">
        <v>71</v>
      </c>
      <c r="B33">
        <v>738.5</v>
      </c>
      <c r="C33" s="11">
        <f t="shared" si="0"/>
        <v>4.0800507363822236E-2</v>
      </c>
      <c r="D33" s="13">
        <f t="shared" si="1"/>
        <v>4.0800507363822236E-2</v>
      </c>
      <c r="E33" s="11" t="s">
        <v>71</v>
      </c>
      <c r="F33" s="12">
        <v>21910.75</v>
      </c>
      <c r="G33" s="11">
        <v>3.237172E-3</v>
      </c>
      <c r="H33" s="13">
        <v>3.2000000000000002E-3</v>
      </c>
      <c r="J33" s="15"/>
      <c r="K33" s="11"/>
      <c r="L33" s="11"/>
      <c r="M33" s="11"/>
      <c r="N33" s="11"/>
    </row>
    <row r="34" spans="1:14" ht="13.2">
      <c r="A34" s="11" t="s">
        <v>73</v>
      </c>
      <c r="B34">
        <v>709.55</v>
      </c>
      <c r="C34" s="11">
        <f t="shared" si="0"/>
        <v>3.917691857059169E-2</v>
      </c>
      <c r="D34" s="13">
        <f t="shared" si="1"/>
        <v>3.917691857059169E-2</v>
      </c>
      <c r="E34" s="11" t="s">
        <v>73</v>
      </c>
      <c r="F34" s="12">
        <v>21840.05</v>
      </c>
      <c r="G34" s="11">
        <v>4.451956E-3</v>
      </c>
      <c r="H34" s="13">
        <v>4.4999999999999997E-3</v>
      </c>
      <c r="J34" s="15"/>
      <c r="K34" s="11"/>
      <c r="L34" s="11"/>
      <c r="M34" s="11"/>
      <c r="N34" s="11"/>
    </row>
    <row r="35" spans="1:14" ht="13.2">
      <c r="A35" s="11" t="s">
        <v>75</v>
      </c>
      <c r="B35">
        <v>682.8</v>
      </c>
      <c r="C35" s="11">
        <f t="shared" si="0"/>
        <v>-9.2861288450378776E-3</v>
      </c>
      <c r="D35" s="13">
        <f t="shared" si="1"/>
        <v>-9.2861288450378776E-3</v>
      </c>
      <c r="E35" s="11" t="s">
        <v>75</v>
      </c>
      <c r="F35" s="12">
        <v>21743.25</v>
      </c>
      <c r="G35" s="11">
        <v>5.8845160000000002E-3</v>
      </c>
      <c r="H35" s="13">
        <v>5.8999999999999999E-3</v>
      </c>
      <c r="J35" s="15"/>
      <c r="K35" s="11"/>
      <c r="L35" s="11"/>
      <c r="M35" s="11"/>
      <c r="N35" s="11"/>
    </row>
    <row r="36" spans="1:14" ht="13.2">
      <c r="A36" s="27">
        <v>45628</v>
      </c>
      <c r="B36">
        <v>689.2</v>
      </c>
      <c r="C36" s="11">
        <f t="shared" si="0"/>
        <v>-5.2450677115556399E-2</v>
      </c>
      <c r="D36" s="13">
        <f t="shared" si="1"/>
        <v>-5.2450677115556399E-2</v>
      </c>
      <c r="E36" s="27">
        <v>45628</v>
      </c>
      <c r="F36" s="12">
        <v>21616.05</v>
      </c>
      <c r="G36" s="11">
        <v>-7.6414550000000001E-3</v>
      </c>
      <c r="H36" s="13">
        <v>-7.6E-3</v>
      </c>
      <c r="J36" s="15"/>
      <c r="K36" s="11"/>
      <c r="L36" s="11"/>
      <c r="M36" s="11"/>
      <c r="N36" s="11"/>
    </row>
    <row r="37" spans="1:14" ht="13.2">
      <c r="A37" s="27">
        <v>45537</v>
      </c>
      <c r="B37">
        <v>727.35</v>
      </c>
      <c r="C37" s="11">
        <f t="shared" si="0"/>
        <v>-2.7606951871657737E-2</v>
      </c>
      <c r="D37" s="13">
        <f t="shared" si="1"/>
        <v>-2.7606951871657737E-2</v>
      </c>
      <c r="E37" s="27">
        <v>45537</v>
      </c>
      <c r="F37" s="12">
        <v>21782.5</v>
      </c>
      <c r="G37" s="11">
        <v>2.9721959999999999E-3</v>
      </c>
      <c r="H37" s="13">
        <v>3.0000000000000001E-3</v>
      </c>
      <c r="J37" s="15"/>
      <c r="K37" s="11"/>
      <c r="L37" s="11"/>
      <c r="M37" s="11"/>
      <c r="N37" s="11"/>
    </row>
    <row r="38" spans="1:14" ht="13.2">
      <c r="A38" s="27">
        <v>45506</v>
      </c>
      <c r="B38">
        <v>748</v>
      </c>
      <c r="C38" s="11">
        <f t="shared" si="0"/>
        <v>-1.8823375090181726E-2</v>
      </c>
      <c r="D38" s="13">
        <f t="shared" si="1"/>
        <v>-1.8823375090181726E-2</v>
      </c>
      <c r="E38" s="27">
        <v>45506</v>
      </c>
      <c r="F38" s="12">
        <v>21717.95</v>
      </c>
      <c r="G38" s="11">
        <v>-9.6919810000000006E-3</v>
      </c>
      <c r="H38" s="13">
        <v>-9.7000000000000003E-3</v>
      </c>
      <c r="J38" s="15"/>
      <c r="K38" s="11"/>
      <c r="L38" s="11"/>
      <c r="M38" s="11"/>
      <c r="N38" s="11"/>
    </row>
    <row r="39" spans="1:14" ht="13.2">
      <c r="A39" s="27">
        <v>45475</v>
      </c>
      <c r="B39">
        <v>762.35</v>
      </c>
      <c r="C39" s="11">
        <f t="shared" si="0"/>
        <v>4.0168576320296356E-3</v>
      </c>
      <c r="D39" s="13">
        <f t="shared" si="1"/>
        <v>4.0168576320296356E-3</v>
      </c>
      <c r="E39" s="27">
        <v>45475</v>
      </c>
      <c r="F39" s="12">
        <v>21930.5</v>
      </c>
      <c r="G39" s="31">
        <v>5.0161000000000003E-5</v>
      </c>
      <c r="H39" s="13">
        <v>1E-4</v>
      </c>
      <c r="J39" s="15"/>
      <c r="K39" s="13"/>
      <c r="L39" s="13"/>
      <c r="M39" s="13"/>
      <c r="N39" s="13"/>
    </row>
    <row r="40" spans="1:14" ht="13.2">
      <c r="A40" s="27">
        <v>45445</v>
      </c>
      <c r="B40">
        <v>759.3</v>
      </c>
      <c r="C40" s="11">
        <f t="shared" si="0"/>
        <v>7.7642842922553967E-3</v>
      </c>
      <c r="D40" s="13">
        <f t="shared" si="1"/>
        <v>7.7642842922553967E-3</v>
      </c>
      <c r="E40" s="27">
        <v>45445</v>
      </c>
      <c r="F40" s="12">
        <v>21929.4</v>
      </c>
      <c r="G40" s="11">
        <v>7.2433480000000001E-3</v>
      </c>
      <c r="H40" s="13">
        <v>7.1999999999999998E-3</v>
      </c>
      <c r="I40" s="11"/>
      <c r="J40" s="15"/>
      <c r="K40" s="11"/>
      <c r="L40" s="11"/>
      <c r="M40" s="11"/>
      <c r="N40" s="11"/>
    </row>
    <row r="41" spans="1:14" ht="13.2">
      <c r="A41" s="27">
        <v>45414</v>
      </c>
      <c r="B41">
        <v>753.45</v>
      </c>
      <c r="C41" s="11">
        <f t="shared" si="0"/>
        <v>-1.9838688695199669E-2</v>
      </c>
      <c r="D41" s="13">
        <f t="shared" si="1"/>
        <v>-1.9838688695199669E-2</v>
      </c>
      <c r="E41" s="27">
        <v>45414</v>
      </c>
      <c r="F41" s="12">
        <v>21771.7</v>
      </c>
      <c r="G41" s="11">
        <v>-3.756784E-3</v>
      </c>
      <c r="H41" s="13">
        <v>-3.8E-3</v>
      </c>
      <c r="J41" s="32"/>
      <c r="K41" s="33"/>
      <c r="L41" s="11"/>
      <c r="M41" s="11"/>
      <c r="N41" s="11"/>
    </row>
    <row r="42" spans="1:14" ht="13.2">
      <c r="A42" s="27">
        <v>45324</v>
      </c>
      <c r="B42">
        <v>768.7</v>
      </c>
      <c r="C42" s="11">
        <f t="shared" si="0"/>
        <v>-2.4008824865354716E-3</v>
      </c>
      <c r="D42" s="13">
        <f t="shared" si="1"/>
        <v>-2.4008824865354716E-3</v>
      </c>
      <c r="E42" s="27">
        <v>45324</v>
      </c>
      <c r="F42" s="12">
        <v>21853.8</v>
      </c>
      <c r="G42" s="11">
        <v>7.2059159999999997E-3</v>
      </c>
      <c r="H42" s="13">
        <v>7.1999999999999998E-3</v>
      </c>
    </row>
    <row r="43" spans="1:14" ht="13.2">
      <c r="A43" s="27">
        <v>45293</v>
      </c>
      <c r="B43">
        <v>770.55</v>
      </c>
      <c r="C43" s="11">
        <f t="shared" si="0"/>
        <v>-1.8970017187599608E-2</v>
      </c>
      <c r="D43" s="13">
        <f t="shared" si="1"/>
        <v>-1.8970017187599608E-2</v>
      </c>
      <c r="E43" s="27">
        <v>45293</v>
      </c>
      <c r="F43" s="12">
        <v>21697.45</v>
      </c>
      <c r="G43" s="11">
        <v>-1.300303E-3</v>
      </c>
      <c r="H43" s="13">
        <v>-1.2999999999999999E-3</v>
      </c>
    </row>
    <row r="44" spans="1:14" ht="13.2">
      <c r="A44" s="11" t="s">
        <v>82</v>
      </c>
      <c r="B44">
        <v>785.45</v>
      </c>
      <c r="C44" s="11">
        <f t="shared" si="0"/>
        <v>4.9856312236850941E-2</v>
      </c>
      <c r="D44" s="13">
        <f t="shared" si="1"/>
        <v>4.9856312236850941E-2</v>
      </c>
      <c r="E44" s="11" t="s">
        <v>82</v>
      </c>
      <c r="F44" s="12">
        <v>21725.7</v>
      </c>
      <c r="G44" s="11">
        <v>9.4600429999999996E-3</v>
      </c>
      <c r="H44" s="13">
        <v>9.4999999999999998E-3</v>
      </c>
    </row>
    <row r="45" spans="1:14" ht="13.2">
      <c r="A45" s="11" t="s">
        <v>83</v>
      </c>
      <c r="B45">
        <v>748.15</v>
      </c>
      <c r="C45" s="11">
        <f t="shared" si="0"/>
        <v>-1.012172532415978E-2</v>
      </c>
      <c r="D45" s="13">
        <f t="shared" si="1"/>
        <v>-1.012172532415978E-2</v>
      </c>
      <c r="E45" s="11" t="s">
        <v>83</v>
      </c>
      <c r="F45" s="12">
        <v>21522.1</v>
      </c>
      <c r="G45" s="11">
        <v>-9.9136980000000003E-3</v>
      </c>
      <c r="H45" s="13">
        <v>-9.9000000000000008E-3</v>
      </c>
    </row>
    <row r="46" spans="1:14" ht="13.2">
      <c r="A46" s="11" t="s">
        <v>84</v>
      </c>
      <c r="B46">
        <v>755.8</v>
      </c>
      <c r="C46" s="11">
        <f t="shared" si="0"/>
        <v>-1.9968879668049944E-2</v>
      </c>
      <c r="D46" s="13">
        <f t="shared" si="1"/>
        <v>-1.9968879668049944E-2</v>
      </c>
      <c r="E46" s="11" t="s">
        <v>84</v>
      </c>
      <c r="F46" s="12">
        <v>21737.599999999999</v>
      </c>
      <c r="G46" s="11">
        <v>1.8030590999999999E-2</v>
      </c>
      <c r="H46" s="13">
        <v>1.7999999999999999E-2</v>
      </c>
    </row>
    <row r="47" spans="1:14" ht="13.2">
      <c r="A47" s="11" t="s">
        <v>85</v>
      </c>
      <c r="B47">
        <v>771.2</v>
      </c>
      <c r="C47" s="11">
        <f t="shared" si="0"/>
        <v>-1.8142466102234356E-2</v>
      </c>
      <c r="D47" s="13">
        <f t="shared" si="1"/>
        <v>-1.8142466102234356E-2</v>
      </c>
      <c r="E47" s="11" t="s">
        <v>85</v>
      </c>
      <c r="F47" s="12">
        <v>21352.6</v>
      </c>
      <c r="G47" s="11">
        <v>-4.7240720000000002E-3</v>
      </c>
      <c r="H47" s="13">
        <v>-4.7000000000000002E-3</v>
      </c>
    </row>
    <row r="48" spans="1:14" ht="13.2">
      <c r="A48" s="11" t="s">
        <v>86</v>
      </c>
      <c r="B48">
        <v>785.45</v>
      </c>
      <c r="C48" s="11">
        <f t="shared" si="0"/>
        <v>5.6422326832548775E-2</v>
      </c>
      <c r="D48" s="13">
        <f t="shared" si="1"/>
        <v>5.6422326832548775E-2</v>
      </c>
      <c r="E48" s="11" t="s">
        <v>86</v>
      </c>
      <c r="F48" s="12">
        <v>21453.95</v>
      </c>
      <c r="G48" s="11">
        <v>1.0130045000000001E-2</v>
      </c>
      <c r="H48" s="13">
        <v>1.01E-2</v>
      </c>
    </row>
    <row r="49" spans="1:14" ht="13.2">
      <c r="A49" s="11" t="s">
        <v>87</v>
      </c>
      <c r="B49">
        <v>743.5</v>
      </c>
      <c r="C49" s="11">
        <f t="shared" si="0"/>
        <v>-8.4923076923076879E-2</v>
      </c>
      <c r="D49" s="13">
        <f t="shared" si="1"/>
        <v>-8.4923076923076879E-2</v>
      </c>
      <c r="E49" s="11" t="s">
        <v>87</v>
      </c>
      <c r="F49" s="12">
        <v>21238.799999999999</v>
      </c>
      <c r="G49" s="11">
        <v>-1.543682E-2</v>
      </c>
      <c r="H49" s="13">
        <v>-1.54E-2</v>
      </c>
    </row>
    <row r="50" spans="1:14" ht="13.2">
      <c r="A50" s="11" t="s">
        <v>88</v>
      </c>
      <c r="B50">
        <v>812.5</v>
      </c>
      <c r="C50" s="11">
        <f t="shared" si="0"/>
        <v>-5.726054417822124E-2</v>
      </c>
      <c r="D50" s="13">
        <f t="shared" si="1"/>
        <v>-5.726054417822124E-2</v>
      </c>
      <c r="E50" s="11" t="s">
        <v>88</v>
      </c>
      <c r="F50" s="12">
        <v>21571.8</v>
      </c>
      <c r="G50" s="11">
        <v>-2.3401659999999999E-3</v>
      </c>
      <c r="H50" s="13">
        <v>-2.3E-3</v>
      </c>
    </row>
    <row r="51" spans="1:14" ht="13.2">
      <c r="A51" s="11" t="s">
        <v>89</v>
      </c>
      <c r="B51">
        <v>861.85</v>
      </c>
      <c r="C51" s="11">
        <f t="shared" si="0"/>
        <v>1.5613952392175445E-2</v>
      </c>
      <c r="D51" s="13">
        <f t="shared" si="1"/>
        <v>1.5613952392175445E-2</v>
      </c>
      <c r="E51" s="11" t="s">
        <v>89</v>
      </c>
      <c r="F51" s="12">
        <v>21622.400000000001</v>
      </c>
      <c r="G51" s="11">
        <v>7.4619389999999999E-3</v>
      </c>
      <c r="H51" s="13">
        <v>7.4999999999999997E-3</v>
      </c>
    </row>
    <row r="52" spans="1:14" ht="13.2">
      <c r="A52" s="11" t="s">
        <v>90</v>
      </c>
      <c r="B52">
        <v>848.6</v>
      </c>
      <c r="C52" s="11">
        <f t="shared" si="0"/>
        <v>-6.7883895131085614E-3</v>
      </c>
      <c r="D52" s="13">
        <f t="shared" si="1"/>
        <v>-6.7883895131085614E-3</v>
      </c>
      <c r="E52" s="11" t="s">
        <v>90</v>
      </c>
      <c r="F52" s="12">
        <v>21462.25</v>
      </c>
      <c r="G52" s="11">
        <v>-5.0853080000000002E-3</v>
      </c>
      <c r="H52" s="13">
        <v>-5.1000000000000004E-3</v>
      </c>
    </row>
    <row r="53" spans="1:14" ht="13.2">
      <c r="A53" s="11" t="s">
        <v>91</v>
      </c>
      <c r="B53">
        <v>854.4</v>
      </c>
      <c r="C53" s="11">
        <f t="shared" si="0"/>
        <v>5.827300017658299E-3</v>
      </c>
      <c r="D53" s="13">
        <f t="shared" si="1"/>
        <v>5.827300017658299E-3</v>
      </c>
      <c r="E53" s="11" t="s">
        <v>91</v>
      </c>
      <c r="F53" s="12">
        <v>21571.95</v>
      </c>
      <c r="G53" s="11">
        <v>-2.0894322999999999E-2</v>
      </c>
      <c r="H53" s="13">
        <v>-2.0899999999999998E-2</v>
      </c>
    </row>
    <row r="54" spans="1:14" ht="13.2">
      <c r="A54" s="11" t="s">
        <v>92</v>
      </c>
      <c r="B54">
        <v>849.45</v>
      </c>
      <c r="C54" s="11">
        <f t="shared" si="0"/>
        <v>-9.1566546133208249E-3</v>
      </c>
      <c r="D54" s="13">
        <f t="shared" si="1"/>
        <v>-9.1566546133208249E-3</v>
      </c>
      <c r="E54" s="11" t="s">
        <v>92</v>
      </c>
      <c r="F54" s="12">
        <v>22032.3</v>
      </c>
      <c r="G54" s="11">
        <v>-2.9483040000000001E-3</v>
      </c>
      <c r="H54" s="13">
        <v>-2.8999999999999998E-3</v>
      </c>
    </row>
    <row r="55" spans="1:14" ht="13.2">
      <c r="A55" s="11" t="s">
        <v>93</v>
      </c>
      <c r="B55">
        <v>857.3</v>
      </c>
      <c r="C55" s="11">
        <f t="shared" si="0"/>
        <v>-3.6608751234820103E-3</v>
      </c>
      <c r="D55" s="13">
        <f t="shared" si="1"/>
        <v>-3.6608751234820103E-3</v>
      </c>
      <c r="E55" s="11" t="s">
        <v>93</v>
      </c>
      <c r="F55" s="12">
        <v>22097.45</v>
      </c>
      <c r="G55" s="11">
        <v>9.2671460000000004E-3</v>
      </c>
      <c r="H55" s="13">
        <v>9.2999999999999992E-3</v>
      </c>
    </row>
    <row r="56" spans="1:14" ht="13.2">
      <c r="A56" s="27">
        <v>45627</v>
      </c>
      <c r="B56">
        <v>860.45</v>
      </c>
      <c r="C56" s="11">
        <f t="shared" si="0"/>
        <v>1.2800372374468516E-3</v>
      </c>
      <c r="D56" s="13">
        <f t="shared" si="1"/>
        <v>1.2800372374468516E-3</v>
      </c>
      <c r="E56" s="27">
        <v>45627</v>
      </c>
      <c r="F56" s="12">
        <v>21894.55</v>
      </c>
      <c r="G56" s="11">
        <v>1.142642E-2</v>
      </c>
      <c r="H56" s="13">
        <v>1.14E-2</v>
      </c>
    </row>
    <row r="57" spans="1:14" ht="13.2">
      <c r="A57" s="27">
        <v>45597</v>
      </c>
      <c r="B57">
        <v>859.35</v>
      </c>
      <c r="C57" s="11">
        <f t="shared" si="0"/>
        <v>-5.2092377148810209E-3</v>
      </c>
      <c r="D57" s="13">
        <f t="shared" si="1"/>
        <v>-5.2092377148810209E-3</v>
      </c>
      <c r="E57" s="27">
        <v>45597</v>
      </c>
      <c r="F57" s="12">
        <v>21647.200000000001</v>
      </c>
      <c r="G57" s="11">
        <v>1.3183030000000001E-3</v>
      </c>
      <c r="H57" s="13">
        <v>1.2999999999999999E-3</v>
      </c>
      <c r="J57" s="15"/>
      <c r="K57" s="11"/>
      <c r="L57" s="11"/>
      <c r="M57" s="11"/>
      <c r="N57" s="11"/>
    </row>
    <row r="58" spans="1:14" ht="13.2">
      <c r="A58" s="27">
        <v>45566</v>
      </c>
      <c r="B58">
        <v>863.85</v>
      </c>
      <c r="C58" s="11">
        <f t="shared" si="0"/>
        <v>2.1461716937354325E-3</v>
      </c>
      <c r="D58" s="13">
        <f t="shared" si="1"/>
        <v>2.1461716937354325E-3</v>
      </c>
      <c r="E58" s="27">
        <v>45566</v>
      </c>
      <c r="F58" s="12">
        <v>21618.7</v>
      </c>
      <c r="G58" s="11">
        <v>3.4277330000000001E-3</v>
      </c>
      <c r="H58" s="13">
        <v>3.3999999999999998E-3</v>
      </c>
      <c r="J58" s="15"/>
      <c r="K58" s="11"/>
      <c r="L58" s="11"/>
      <c r="M58" s="11"/>
      <c r="N58" s="11"/>
    </row>
    <row r="59" spans="1:14" ht="13.2">
      <c r="A59" s="27">
        <v>45536</v>
      </c>
      <c r="B59">
        <v>862</v>
      </c>
      <c r="C59" s="11">
        <f t="shared" si="0"/>
        <v>-8.7966423273730943E-3</v>
      </c>
      <c r="D59" s="13">
        <f t="shared" si="1"/>
        <v>-8.7966423273730943E-3</v>
      </c>
      <c r="E59" s="27">
        <v>45536</v>
      </c>
      <c r="F59" s="12">
        <v>21544.85</v>
      </c>
      <c r="G59" s="11">
        <v>1.4805E-3</v>
      </c>
      <c r="H59" s="13">
        <v>1.5E-3</v>
      </c>
      <c r="J59" s="15"/>
      <c r="K59" s="11"/>
      <c r="L59" s="11"/>
      <c r="M59" s="11"/>
      <c r="N59" s="11"/>
    </row>
    <row r="60" spans="1:14" ht="13.2">
      <c r="A60" s="27">
        <v>45505</v>
      </c>
      <c r="B60">
        <v>869.65</v>
      </c>
      <c r="C60" s="11">
        <f t="shared" si="0"/>
        <v>4.6208051753018342E-3</v>
      </c>
      <c r="D60" s="13">
        <f t="shared" si="1"/>
        <v>4.6208051753018342E-3</v>
      </c>
      <c r="E60" s="27">
        <v>45505</v>
      </c>
      <c r="F60" s="12">
        <v>21513</v>
      </c>
      <c r="G60" s="11">
        <v>-9.1106729999999997E-3</v>
      </c>
      <c r="H60" s="13">
        <v>-9.1000000000000004E-3</v>
      </c>
      <c r="J60" s="15"/>
      <c r="K60" s="11"/>
      <c r="L60" s="11"/>
      <c r="M60" s="11"/>
      <c r="N60" s="11"/>
    </row>
    <row r="61" spans="1:14" ht="13.2">
      <c r="A61" s="27">
        <v>45413</v>
      </c>
      <c r="B61">
        <v>865.65</v>
      </c>
      <c r="C61" s="11">
        <f t="shared" si="0"/>
        <v>9.4455133811439662E-3</v>
      </c>
      <c r="D61" s="13">
        <f t="shared" si="1"/>
        <v>9.4455133811439662E-3</v>
      </c>
      <c r="E61" s="27">
        <v>45413</v>
      </c>
      <c r="F61" s="12">
        <v>21710.799999999999</v>
      </c>
      <c r="G61" s="11">
        <v>2.4101280000000001E-3</v>
      </c>
      <c r="H61" s="13">
        <v>2.3999999999999998E-3</v>
      </c>
      <c r="J61" s="15"/>
      <c r="K61" s="11"/>
      <c r="L61" s="11"/>
      <c r="M61" s="11"/>
      <c r="N61" s="11"/>
    </row>
    <row r="62" spans="1:14" ht="13.2">
      <c r="A62" s="27">
        <v>45383</v>
      </c>
      <c r="B62">
        <v>857.55</v>
      </c>
      <c r="C62" s="11">
        <f t="shared" si="0"/>
        <v>5.569887429643483E-3</v>
      </c>
      <c r="D62" s="13">
        <f t="shared" si="1"/>
        <v>5.569887429643483E-3</v>
      </c>
      <c r="E62" s="27">
        <v>45383</v>
      </c>
      <c r="F62" s="12">
        <v>21658.6</v>
      </c>
      <c r="G62" s="11">
        <v>6.5644700000000002E-3</v>
      </c>
      <c r="H62" s="13">
        <v>6.6E-3</v>
      </c>
      <c r="J62" s="15"/>
      <c r="K62" s="11"/>
      <c r="L62" s="11"/>
      <c r="M62" s="11"/>
      <c r="N62" s="11"/>
    </row>
    <row r="63" spans="1:14" ht="13.2">
      <c r="A63" s="27">
        <v>45352</v>
      </c>
      <c r="B63">
        <v>852.8</v>
      </c>
      <c r="C63" s="11">
        <f t="shared" si="0"/>
        <v>-1.0558069381598867E-2</v>
      </c>
      <c r="D63" s="13">
        <f t="shared" si="1"/>
        <v>-1.0558069381598867E-2</v>
      </c>
      <c r="E63" s="27">
        <v>45352</v>
      </c>
      <c r="F63" s="12">
        <v>21517.35</v>
      </c>
      <c r="G63" s="11">
        <v>-6.851813E-3</v>
      </c>
      <c r="H63" s="13">
        <v>-6.8999999999999999E-3</v>
      </c>
      <c r="J63" s="15"/>
      <c r="K63" s="11"/>
      <c r="L63" s="11"/>
      <c r="M63" s="11"/>
      <c r="N63" s="11"/>
    </row>
    <row r="64" spans="1:14" ht="13.2">
      <c r="A64" s="27">
        <v>45323</v>
      </c>
      <c r="B64">
        <v>861.9</v>
      </c>
      <c r="C64" s="11">
        <f t="shared" si="0"/>
        <v>-1.2545110843787621E-2</v>
      </c>
      <c r="D64" s="13">
        <f t="shared" si="1"/>
        <v>-1.2545110843787621E-2</v>
      </c>
      <c r="E64" s="27">
        <v>45323</v>
      </c>
      <c r="F64" s="12">
        <v>21665.8</v>
      </c>
      <c r="G64" s="11">
        <v>-3.5001540000000001E-3</v>
      </c>
      <c r="H64" s="13">
        <v>-3.5000000000000001E-3</v>
      </c>
      <c r="I64" s="11"/>
      <c r="J64" s="15"/>
      <c r="K64" s="11"/>
      <c r="L64" s="11"/>
      <c r="M64" s="11"/>
      <c r="N64" s="11"/>
    </row>
    <row r="65" spans="1:14" ht="13.2">
      <c r="A65" s="27">
        <v>45292</v>
      </c>
      <c r="B65">
        <v>872.85</v>
      </c>
      <c r="C65" s="11">
        <f t="shared" si="0"/>
        <v>3.6219385995170938E-3</v>
      </c>
      <c r="D65" s="13">
        <f t="shared" si="1"/>
        <v>3.6219385995170938E-3</v>
      </c>
      <c r="E65" s="27">
        <v>45292</v>
      </c>
      <c r="F65" s="12">
        <v>21741.9</v>
      </c>
      <c r="G65" s="11">
        <v>4.8317199999999997E-4</v>
      </c>
      <c r="H65" s="13">
        <v>5.0000000000000001E-4</v>
      </c>
      <c r="I65" s="11"/>
      <c r="J65" s="17" t="s">
        <v>95</v>
      </c>
      <c r="K65" s="16" t="s">
        <v>96</v>
      </c>
      <c r="L65" s="6"/>
      <c r="N65" s="6"/>
    </row>
    <row r="66" spans="1:14" ht="13.2">
      <c r="A66" s="11" t="s">
        <v>97</v>
      </c>
      <c r="B66">
        <v>869.7</v>
      </c>
      <c r="C66" s="11">
        <f t="shared" si="0"/>
        <v>8.8156826354250928E-3</v>
      </c>
      <c r="D66" s="13">
        <f t="shared" si="1"/>
        <v>8.8156826354250928E-3</v>
      </c>
      <c r="E66" s="11" t="s">
        <v>97</v>
      </c>
      <c r="F66" s="12">
        <v>21731.4</v>
      </c>
      <c r="G66" s="11">
        <v>-2.1718470000000002E-3</v>
      </c>
      <c r="H66" s="13">
        <v>-2.2000000000000001E-3</v>
      </c>
      <c r="I66" s="11"/>
      <c r="J66" s="34">
        <f>_xlfn.VAR.S(C4:C745)</f>
        <v>8.1883671144478273E-4</v>
      </c>
      <c r="K66" s="35">
        <f>_xlfn.VAR.P(G3:G745)</f>
        <v>7.4564323229624205E-5</v>
      </c>
      <c r="L66" s="11"/>
      <c r="N66" s="11"/>
    </row>
    <row r="67" spans="1:14" ht="13.2">
      <c r="A67" s="11" t="s">
        <v>98</v>
      </c>
      <c r="B67">
        <v>862.1</v>
      </c>
      <c r="C67" s="11">
        <f t="shared" si="0"/>
        <v>-4.5609375902083693E-3</v>
      </c>
      <c r="D67" s="13">
        <f t="shared" si="1"/>
        <v>-4.5609375902083693E-3</v>
      </c>
      <c r="E67" s="11" t="s">
        <v>98</v>
      </c>
      <c r="F67" s="12">
        <v>21778.7</v>
      </c>
      <c r="G67" s="11">
        <v>5.7239170000000002E-3</v>
      </c>
      <c r="H67" s="13">
        <v>5.7000000000000002E-3</v>
      </c>
      <c r="I67" s="11"/>
      <c r="J67" s="15"/>
      <c r="K67" s="11"/>
      <c r="L67" s="11"/>
      <c r="M67" s="11"/>
      <c r="N67" s="11"/>
    </row>
    <row r="68" spans="1:14" ht="13.2">
      <c r="A68" s="11" t="s">
        <v>99</v>
      </c>
      <c r="B68">
        <v>866.05</v>
      </c>
      <c r="C68" s="11">
        <f t="shared" si="0"/>
        <v>1.2391139166520349E-2</v>
      </c>
      <c r="D68" s="13">
        <f t="shared" si="1"/>
        <v>1.2391139166520349E-2</v>
      </c>
      <c r="E68" s="11" t="s">
        <v>99</v>
      </c>
      <c r="F68" s="12">
        <v>21654.75</v>
      </c>
      <c r="G68" s="11">
        <v>9.9527320000000006E-3</v>
      </c>
      <c r="H68" s="13">
        <v>0.01</v>
      </c>
      <c r="I68" s="11"/>
      <c r="J68" s="36" t="s">
        <v>101</v>
      </c>
      <c r="K68" s="37">
        <f>J66-K69</f>
        <v>7.1184577006819119E-4</v>
      </c>
      <c r="L68" s="11"/>
    </row>
    <row r="69" spans="1:14" ht="13.2">
      <c r="A69" s="11" t="s">
        <v>102</v>
      </c>
      <c r="B69">
        <v>855.45</v>
      </c>
      <c r="C69" s="11">
        <f t="shared" ref="C69:C132" si="5">B69/B70-1</f>
        <v>2.049900433407581E-3</v>
      </c>
      <c r="D69" s="13">
        <f t="shared" ref="D69:D132" si="6">C69</f>
        <v>2.049900433407581E-3</v>
      </c>
      <c r="E69" s="11" t="s">
        <v>102</v>
      </c>
      <c r="F69" s="12">
        <v>21441.35</v>
      </c>
      <c r="G69" s="11">
        <v>4.3069129999999999E-3</v>
      </c>
      <c r="H69" s="13">
        <v>4.3E-3</v>
      </c>
      <c r="J69" s="38" t="s">
        <v>103</v>
      </c>
      <c r="K69" s="39">
        <f>K66*K9^2</f>
        <v>1.0699094137659151E-4</v>
      </c>
    </row>
    <row r="70" spans="1:14" ht="13.2">
      <c r="A70" s="11" t="s">
        <v>104</v>
      </c>
      <c r="B70">
        <v>853.7</v>
      </c>
      <c r="C70" s="11">
        <f t="shared" si="5"/>
        <v>7.7318066458125223E-3</v>
      </c>
      <c r="D70" s="13">
        <f t="shared" si="6"/>
        <v>7.7318066458125223E-3</v>
      </c>
      <c r="E70" s="11" t="s">
        <v>104</v>
      </c>
      <c r="F70" s="12">
        <v>21349.4</v>
      </c>
      <c r="G70" s="11">
        <v>4.4389449999999997E-3</v>
      </c>
      <c r="H70" s="13">
        <v>4.4000000000000003E-3</v>
      </c>
      <c r="K70" s="11"/>
    </row>
    <row r="71" spans="1:14" ht="13.2">
      <c r="A71" s="11" t="s">
        <v>105</v>
      </c>
      <c r="B71">
        <v>847.15</v>
      </c>
      <c r="C71" s="11">
        <f t="shared" si="5"/>
        <v>2.0416767044085571E-2</v>
      </c>
      <c r="D71" s="13">
        <f t="shared" si="6"/>
        <v>2.0416767044085571E-2</v>
      </c>
      <c r="E71" s="11" t="s">
        <v>105</v>
      </c>
      <c r="F71" s="12">
        <v>21255.05</v>
      </c>
      <c r="G71" s="11">
        <v>4.9597759999999999E-3</v>
      </c>
      <c r="H71" s="13">
        <v>5.0000000000000001E-3</v>
      </c>
    </row>
    <row r="72" spans="1:14" ht="13.2">
      <c r="A72" s="11" t="s">
        <v>106</v>
      </c>
      <c r="B72">
        <v>830.2</v>
      </c>
      <c r="C72" s="11">
        <f t="shared" si="5"/>
        <v>3.4447331842630824E-3</v>
      </c>
      <c r="D72" s="13">
        <f t="shared" si="6"/>
        <v>3.4447331842630824E-3</v>
      </c>
      <c r="E72" s="11" t="s">
        <v>106</v>
      </c>
      <c r="F72" s="12">
        <v>21150.15</v>
      </c>
      <c r="G72" s="11">
        <v>-1.4121501999999999E-2</v>
      </c>
      <c r="H72" s="13">
        <v>-1.41E-2</v>
      </c>
      <c r="I72" s="11"/>
      <c r="J72" s="15"/>
      <c r="K72" s="11"/>
      <c r="L72" s="11"/>
    </row>
    <row r="73" spans="1:14" ht="13.2">
      <c r="A73" s="11" t="s">
        <v>108</v>
      </c>
      <c r="B73">
        <v>827.35</v>
      </c>
      <c r="C73" s="11">
        <f t="shared" si="5"/>
        <v>-1.2591001312805772E-2</v>
      </c>
      <c r="D73" s="13">
        <f t="shared" si="6"/>
        <v>-1.2591001312805772E-2</v>
      </c>
      <c r="E73" s="11" t="s">
        <v>108</v>
      </c>
      <c r="F73" s="12">
        <v>21453.1</v>
      </c>
      <c r="G73" s="11">
        <v>1.6084109999999999E-3</v>
      </c>
      <c r="H73" s="13">
        <v>1.6000000000000001E-3</v>
      </c>
      <c r="J73" s="15"/>
      <c r="K73" s="11"/>
      <c r="L73" s="11"/>
      <c r="M73" s="11"/>
      <c r="N73" s="11"/>
    </row>
    <row r="74" spans="1:14" ht="13.2">
      <c r="A74" s="11" t="s">
        <v>109</v>
      </c>
      <c r="B74">
        <v>837.9</v>
      </c>
      <c r="C74" s="11">
        <f t="shared" si="5"/>
        <v>2.338931297709923E-2</v>
      </c>
      <c r="D74" s="13">
        <f t="shared" si="6"/>
        <v>2.338931297709923E-2</v>
      </c>
      <c r="E74" s="11" t="s">
        <v>109</v>
      </c>
      <c r="F74" s="12">
        <v>21418.65</v>
      </c>
      <c r="G74" s="11">
        <v>-1.7710130000000001E-3</v>
      </c>
      <c r="H74" s="13">
        <v>-1.8E-3</v>
      </c>
      <c r="J74" s="15"/>
      <c r="K74" s="11"/>
      <c r="L74" s="11"/>
      <c r="M74" s="11"/>
      <c r="N74" s="11"/>
    </row>
    <row r="75" spans="1:14" ht="13.2">
      <c r="A75" s="11" t="s">
        <v>110</v>
      </c>
      <c r="B75">
        <v>818.75</v>
      </c>
      <c r="C75" s="11">
        <f t="shared" si="5"/>
        <v>2.0193366784970745E-3</v>
      </c>
      <c r="D75" s="13">
        <f t="shared" si="6"/>
        <v>2.0193366784970745E-3</v>
      </c>
      <c r="E75" s="11" t="s">
        <v>110</v>
      </c>
      <c r="F75" s="12">
        <v>21456.65</v>
      </c>
      <c r="G75" s="11">
        <v>1.2932723E-2</v>
      </c>
      <c r="H75" s="13">
        <v>1.29E-2</v>
      </c>
      <c r="J75" s="15"/>
      <c r="K75" s="11"/>
      <c r="L75" s="11"/>
      <c r="M75" s="11"/>
      <c r="N75" s="11"/>
    </row>
    <row r="76" spans="1:14" ht="13.2">
      <c r="A76" s="11" t="s">
        <v>111</v>
      </c>
      <c r="B76">
        <v>817.1</v>
      </c>
      <c r="C76" s="11">
        <f t="shared" si="5"/>
        <v>-3.8402925937214283E-3</v>
      </c>
      <c r="D76" s="13">
        <f t="shared" si="6"/>
        <v>-3.8402925937214283E-3</v>
      </c>
      <c r="E76" s="11" t="s">
        <v>111</v>
      </c>
      <c r="F76" s="12">
        <v>21182.7</v>
      </c>
      <c r="G76" s="11">
        <v>1.2250106E-2</v>
      </c>
      <c r="H76" s="13">
        <v>1.23E-2</v>
      </c>
      <c r="J76" s="15"/>
      <c r="K76" s="11"/>
      <c r="L76" s="11"/>
      <c r="M76" s="11"/>
      <c r="N76" s="11"/>
    </row>
    <row r="77" spans="1:14" ht="13.2">
      <c r="A77" s="11" t="s">
        <v>112</v>
      </c>
      <c r="B77">
        <v>820.25</v>
      </c>
      <c r="C77" s="11">
        <f t="shared" si="5"/>
        <v>4.9004594180703798E-3</v>
      </c>
      <c r="D77" s="13">
        <f t="shared" si="6"/>
        <v>4.9004594180703798E-3</v>
      </c>
      <c r="E77" s="11" t="s">
        <v>112</v>
      </c>
      <c r="F77" s="12">
        <v>20926.349999999999</v>
      </c>
      <c r="G77" s="11">
        <v>9.5425299999999996E-4</v>
      </c>
      <c r="H77" s="13">
        <v>1E-3</v>
      </c>
      <c r="J77" s="15"/>
      <c r="K77" s="11"/>
      <c r="L77" s="11"/>
      <c r="M77" s="11"/>
      <c r="N77" s="11"/>
    </row>
    <row r="78" spans="1:14" ht="13.2">
      <c r="A78" s="40">
        <v>45272</v>
      </c>
      <c r="B78">
        <v>816.25</v>
      </c>
      <c r="C78" s="11">
        <f t="shared" si="5"/>
        <v>1.3494448874440401E-3</v>
      </c>
      <c r="D78" s="13">
        <f t="shared" si="6"/>
        <v>1.3494448874440401E-3</v>
      </c>
      <c r="E78" s="40">
        <v>45272</v>
      </c>
      <c r="F78" s="12">
        <v>20906.400000000001</v>
      </c>
      <c r="G78" s="11">
        <v>-4.3196440000000001E-3</v>
      </c>
      <c r="H78" s="13">
        <v>-4.3E-3</v>
      </c>
      <c r="J78" s="15"/>
      <c r="K78" s="11"/>
      <c r="L78" s="11"/>
      <c r="M78" s="11"/>
      <c r="N78" s="11"/>
    </row>
    <row r="79" spans="1:14" ht="13.2">
      <c r="A79" s="40">
        <v>45242</v>
      </c>
      <c r="B79">
        <v>815.15</v>
      </c>
      <c r="C79" s="11">
        <f t="shared" si="5"/>
        <v>-2.1311081762516504E-2</v>
      </c>
      <c r="D79" s="13">
        <f t="shared" si="6"/>
        <v>-2.1311081762516504E-2</v>
      </c>
      <c r="E79" s="40">
        <v>45242</v>
      </c>
      <c r="F79" s="12">
        <v>20997.1</v>
      </c>
      <c r="G79" s="11">
        <v>1.3209719999999999E-3</v>
      </c>
      <c r="H79" s="13">
        <v>1.2999999999999999E-3</v>
      </c>
      <c r="J79" s="15"/>
      <c r="K79" s="11"/>
      <c r="L79" s="11"/>
      <c r="M79" s="11"/>
      <c r="N79" s="11"/>
    </row>
    <row r="80" spans="1:14" ht="13.2">
      <c r="A80" s="27">
        <v>45150</v>
      </c>
      <c r="B80">
        <v>832.9</v>
      </c>
      <c r="C80" s="11">
        <f t="shared" si="5"/>
        <v>1.5030361329886333E-3</v>
      </c>
      <c r="D80" s="13">
        <f t="shared" si="6"/>
        <v>1.5030361329886333E-3</v>
      </c>
      <c r="E80" s="27">
        <v>45150</v>
      </c>
      <c r="F80" s="12">
        <v>20969.400000000001</v>
      </c>
      <c r="G80" s="11">
        <v>3.265371E-3</v>
      </c>
      <c r="H80" s="13">
        <v>3.3E-3</v>
      </c>
      <c r="J80" s="15"/>
      <c r="K80" s="11"/>
      <c r="L80" s="11"/>
      <c r="M80" s="11"/>
      <c r="N80" s="11"/>
    </row>
    <row r="81" spans="1:14" ht="13.2">
      <c r="A81" s="27">
        <v>45119</v>
      </c>
      <c r="B81">
        <v>831.65</v>
      </c>
      <c r="C81" s="11">
        <f t="shared" si="5"/>
        <v>1.6376413076688134E-2</v>
      </c>
      <c r="D81" s="13">
        <f t="shared" si="6"/>
        <v>1.6376413076688134E-2</v>
      </c>
      <c r="E81" s="27">
        <v>45119</v>
      </c>
      <c r="F81" s="12">
        <v>20901.150000000001</v>
      </c>
      <c r="G81" s="11">
        <v>-1.745655E-3</v>
      </c>
      <c r="H81" s="13">
        <v>-1.6999999999999999E-3</v>
      </c>
      <c r="J81" s="15"/>
      <c r="K81" s="11"/>
      <c r="L81" s="11"/>
      <c r="M81" s="11"/>
      <c r="N81" s="11"/>
    </row>
    <row r="82" spans="1:14" ht="13.2">
      <c r="A82" s="27">
        <v>45089</v>
      </c>
      <c r="B82">
        <v>818.25</v>
      </c>
      <c r="C82" s="11">
        <f t="shared" si="5"/>
        <v>-4.804183896862102E-3</v>
      </c>
      <c r="D82" s="13">
        <f t="shared" si="6"/>
        <v>-4.804183896862102E-3</v>
      </c>
      <c r="E82" s="27">
        <v>45089</v>
      </c>
      <c r="F82" s="12">
        <v>20937.7</v>
      </c>
      <c r="G82" s="11">
        <v>3.9606620000000002E-3</v>
      </c>
      <c r="H82" s="13">
        <v>4.0000000000000001E-3</v>
      </c>
      <c r="J82" s="15"/>
      <c r="K82" s="11"/>
      <c r="L82" s="11"/>
      <c r="M82" s="11"/>
      <c r="N82" s="11"/>
    </row>
    <row r="83" spans="1:14" ht="13.2">
      <c r="A83" s="27">
        <v>45058</v>
      </c>
      <c r="B83">
        <v>822.2</v>
      </c>
      <c r="C83" s="11">
        <f t="shared" si="5"/>
        <v>-6.4048338368579705E-3</v>
      </c>
      <c r="D83" s="13">
        <f t="shared" si="6"/>
        <v>-6.4048338368579705E-3</v>
      </c>
      <c r="E83" s="27">
        <v>45058</v>
      </c>
      <c r="F83" s="12">
        <v>20855.099999999999</v>
      </c>
      <c r="G83" s="11">
        <v>8.1356229999999998E-3</v>
      </c>
      <c r="H83" s="13">
        <v>8.0999999999999996E-3</v>
      </c>
      <c r="I83" s="11"/>
      <c r="J83" s="15"/>
      <c r="K83" s="11"/>
      <c r="L83" s="11"/>
      <c r="M83" s="11"/>
      <c r="N83" s="11"/>
    </row>
    <row r="84" spans="1:14" ht="13.2">
      <c r="A84" s="27">
        <v>45028</v>
      </c>
      <c r="B84">
        <v>827.5</v>
      </c>
      <c r="C84" s="11">
        <f t="shared" si="5"/>
        <v>1.9214188939524535E-2</v>
      </c>
      <c r="D84" s="13">
        <f t="shared" si="6"/>
        <v>1.9214188939524535E-2</v>
      </c>
      <c r="E84" s="27">
        <v>45028</v>
      </c>
      <c r="F84" s="12">
        <v>20686.8</v>
      </c>
      <c r="G84" s="11">
        <v>2.066815E-2</v>
      </c>
      <c r="H84" s="13">
        <v>2.07E-2</v>
      </c>
      <c r="J84" s="41"/>
      <c r="K84" s="11"/>
      <c r="L84" s="11"/>
      <c r="M84" s="11"/>
      <c r="N84" s="11"/>
    </row>
    <row r="85" spans="1:14" ht="13.2">
      <c r="A85" s="27">
        <v>44938</v>
      </c>
      <c r="B85">
        <v>811.9</v>
      </c>
      <c r="C85" s="11">
        <f t="shared" si="5"/>
        <v>1.8375666353088738E-2</v>
      </c>
      <c r="D85" s="13">
        <f t="shared" si="6"/>
        <v>1.8375666353088738E-2</v>
      </c>
      <c r="E85" s="27">
        <v>44938</v>
      </c>
      <c r="F85" s="12">
        <v>20267.900000000001</v>
      </c>
      <c r="G85" s="11">
        <v>6.6929420000000003E-3</v>
      </c>
      <c r="H85" s="13">
        <v>6.7000000000000002E-3</v>
      </c>
      <c r="J85" s="15"/>
      <c r="K85" s="11"/>
      <c r="L85" s="11"/>
      <c r="M85" s="11"/>
      <c r="N85" s="11"/>
    </row>
    <row r="86" spans="1:14" ht="13.2">
      <c r="A86" s="11" t="s">
        <v>116</v>
      </c>
      <c r="B86">
        <v>797.25</v>
      </c>
      <c r="C86" s="11">
        <f t="shared" si="5"/>
        <v>-1.6279506605721972E-3</v>
      </c>
      <c r="D86" s="13">
        <f t="shared" si="6"/>
        <v>-1.6279506605721972E-3</v>
      </c>
      <c r="E86" s="11" t="s">
        <v>116</v>
      </c>
      <c r="F86" s="12">
        <v>20133.150000000001</v>
      </c>
      <c r="G86" s="11">
        <v>1.818716E-3</v>
      </c>
      <c r="H86" s="13">
        <v>1.8E-3</v>
      </c>
      <c r="J86" s="15"/>
      <c r="K86" s="11"/>
      <c r="L86" s="11"/>
      <c r="M86" s="13"/>
      <c r="N86" s="11"/>
    </row>
    <row r="87" spans="1:14" ht="13.2">
      <c r="A87" s="11" t="s">
        <v>117</v>
      </c>
      <c r="B87">
        <v>798.55</v>
      </c>
      <c r="C87" s="11">
        <f t="shared" si="5"/>
        <v>-4.8601158950714041E-3</v>
      </c>
      <c r="D87" s="13">
        <f t="shared" si="6"/>
        <v>-4.8601158950714041E-3</v>
      </c>
      <c r="E87" s="11" t="s">
        <v>117</v>
      </c>
      <c r="F87" s="12">
        <v>20096.599999999999</v>
      </c>
      <c r="G87" s="11">
        <v>1.0402369E-2</v>
      </c>
      <c r="H87" s="13">
        <v>1.04E-2</v>
      </c>
      <c r="J87" s="15"/>
      <c r="K87" s="11"/>
      <c r="L87" s="11"/>
      <c r="M87" s="13"/>
      <c r="N87" s="11"/>
    </row>
    <row r="88" spans="1:14" ht="13.2">
      <c r="A88" s="11" t="s">
        <v>118</v>
      </c>
      <c r="B88">
        <v>802.45</v>
      </c>
      <c r="C88" s="11">
        <f t="shared" si="5"/>
        <v>-1.3098019923748594E-2</v>
      </c>
      <c r="D88" s="13">
        <f t="shared" si="6"/>
        <v>-1.3098019923748594E-2</v>
      </c>
      <c r="E88" s="11" t="s">
        <v>118</v>
      </c>
      <c r="F88" s="12">
        <v>19889.7</v>
      </c>
      <c r="G88" s="11">
        <v>4.7992640000000001E-3</v>
      </c>
      <c r="H88" s="13">
        <v>4.7999999999999996E-3</v>
      </c>
      <c r="J88" s="15"/>
      <c r="K88" s="11"/>
      <c r="L88" s="11"/>
      <c r="M88" s="13"/>
      <c r="N88" s="11"/>
    </row>
    <row r="89" spans="1:14" ht="13.2">
      <c r="A89" s="11" t="s">
        <v>119</v>
      </c>
      <c r="B89">
        <v>813.1</v>
      </c>
      <c r="C89" s="11">
        <f t="shared" si="5"/>
        <v>-1.0586517400827389E-2</v>
      </c>
      <c r="D89" s="13">
        <f t="shared" si="6"/>
        <v>-1.0586517400827389E-2</v>
      </c>
      <c r="E89" s="11" t="s">
        <v>119</v>
      </c>
      <c r="F89" s="12">
        <v>19794.7</v>
      </c>
      <c r="G89" s="11">
        <v>-3.6864999999999999E-4</v>
      </c>
      <c r="H89" s="13">
        <v>-4.0000000000000002E-4</v>
      </c>
      <c r="J89" s="9"/>
      <c r="K89" s="42"/>
      <c r="L89" s="6"/>
      <c r="M89" s="43"/>
      <c r="N89" s="11"/>
    </row>
    <row r="90" spans="1:14" ht="13.2">
      <c r="A90" s="11" t="s">
        <v>120</v>
      </c>
      <c r="B90">
        <v>821.8</v>
      </c>
      <c r="C90" s="11">
        <f t="shared" si="5"/>
        <v>8.9625537139348399E-3</v>
      </c>
      <c r="D90" s="13">
        <f t="shared" si="6"/>
        <v>8.9625537139348399E-3</v>
      </c>
      <c r="E90" s="11" t="s">
        <v>120</v>
      </c>
      <c r="F90" s="12">
        <v>19802</v>
      </c>
      <c r="G90" s="11">
        <v>-4.9717700000000001E-4</v>
      </c>
      <c r="H90" s="13">
        <v>-5.0000000000000001E-4</v>
      </c>
      <c r="J90" s="15"/>
      <c r="K90" s="11"/>
      <c r="L90" s="11"/>
      <c r="M90" s="11"/>
      <c r="N90" s="11"/>
    </row>
    <row r="91" spans="1:14" ht="13.2">
      <c r="A91" s="11" t="s">
        <v>121</v>
      </c>
      <c r="B91">
        <v>814.5</v>
      </c>
      <c r="C91" s="11">
        <f t="shared" si="5"/>
        <v>-1.1888875409438282E-2</v>
      </c>
      <c r="D91" s="13">
        <f t="shared" si="6"/>
        <v>-1.1888875409438282E-2</v>
      </c>
      <c r="E91" s="11" t="s">
        <v>121</v>
      </c>
      <c r="F91" s="12">
        <v>19811.849999999999</v>
      </c>
      <c r="G91" s="11">
        <v>1.4380739999999999E-3</v>
      </c>
      <c r="H91" s="13">
        <v>1.4E-3</v>
      </c>
      <c r="J91" s="15"/>
      <c r="K91" s="11"/>
      <c r="L91" s="11"/>
      <c r="M91" s="11"/>
      <c r="N91" s="11"/>
    </row>
    <row r="92" spans="1:14" ht="13.2">
      <c r="A92" s="11" t="s">
        <v>122</v>
      </c>
      <c r="B92">
        <v>824.3</v>
      </c>
      <c r="C92" s="11">
        <f t="shared" si="5"/>
        <v>-4.1077685151625909E-3</v>
      </c>
      <c r="D92" s="13">
        <f t="shared" si="6"/>
        <v>-4.1077685151625909E-3</v>
      </c>
      <c r="E92" s="11" t="s">
        <v>122</v>
      </c>
      <c r="F92" s="12">
        <v>19783.400000000001</v>
      </c>
      <c r="G92" s="11">
        <v>4.5394540000000001E-3</v>
      </c>
      <c r="H92" s="13">
        <v>4.4999999999999997E-3</v>
      </c>
      <c r="J92" s="15"/>
      <c r="K92" s="11"/>
      <c r="L92" s="11"/>
      <c r="M92" s="11"/>
      <c r="N92" s="11"/>
    </row>
    <row r="93" spans="1:14" ht="13.2">
      <c r="A93" s="11" t="s">
        <v>123</v>
      </c>
      <c r="B93">
        <v>827.7</v>
      </c>
      <c r="C93" s="11">
        <f t="shared" si="5"/>
        <v>-7.0777351247600651E-3</v>
      </c>
      <c r="D93" s="13">
        <f t="shared" si="6"/>
        <v>-7.0777351247600651E-3</v>
      </c>
      <c r="E93" s="11" t="s">
        <v>123</v>
      </c>
      <c r="F93" s="12">
        <v>19694</v>
      </c>
      <c r="G93" s="11">
        <v>-1.9156889999999999E-3</v>
      </c>
      <c r="H93" s="13">
        <v>-1.9E-3</v>
      </c>
      <c r="J93" s="15"/>
      <c r="K93" s="11"/>
      <c r="L93" s="11"/>
      <c r="M93" s="11"/>
      <c r="N93" s="11"/>
    </row>
    <row r="94" spans="1:14" ht="13.2">
      <c r="A94" s="11" t="s">
        <v>124</v>
      </c>
      <c r="B94">
        <v>833.6</v>
      </c>
      <c r="C94" s="11">
        <f t="shared" si="5"/>
        <v>-3.9431234317122144E-3</v>
      </c>
      <c r="D94" s="13">
        <f t="shared" si="6"/>
        <v>-3.9431234317122144E-3</v>
      </c>
      <c r="E94" s="11" t="s">
        <v>124</v>
      </c>
      <c r="F94" s="12">
        <v>19731.8</v>
      </c>
      <c r="G94" s="11">
        <v>-1.6898390000000001E-3</v>
      </c>
      <c r="H94" s="13">
        <v>-1.6999999999999999E-3</v>
      </c>
      <c r="J94" s="15"/>
      <c r="K94" s="11"/>
      <c r="L94" s="11"/>
      <c r="M94" s="11"/>
      <c r="N94" s="11"/>
    </row>
    <row r="95" spans="1:14" ht="13.2">
      <c r="A95" s="11" t="s">
        <v>125</v>
      </c>
      <c r="B95">
        <v>836.9</v>
      </c>
      <c r="C95" s="11">
        <f t="shared" si="5"/>
        <v>-5.2300011886365905E-3</v>
      </c>
      <c r="D95" s="13">
        <f t="shared" si="6"/>
        <v>-5.2300011886365905E-3</v>
      </c>
      <c r="E95" s="11" t="s">
        <v>125</v>
      </c>
      <c r="F95" s="12">
        <v>19765.2</v>
      </c>
      <c r="G95" s="11">
        <v>4.5615220000000001E-3</v>
      </c>
      <c r="H95" s="13">
        <v>4.5999999999999999E-3</v>
      </c>
      <c r="J95" s="15"/>
      <c r="K95" s="11"/>
      <c r="L95" s="11"/>
      <c r="M95" s="11"/>
      <c r="N95" s="11"/>
    </row>
    <row r="96" spans="1:14" ht="13.2">
      <c r="A96" s="11" t="s">
        <v>126</v>
      </c>
      <c r="B96">
        <v>841.3</v>
      </c>
      <c r="C96" s="11">
        <f t="shared" si="5"/>
        <v>8.9227291654281338E-4</v>
      </c>
      <c r="D96" s="13">
        <f t="shared" si="6"/>
        <v>8.9227291654281338E-4</v>
      </c>
      <c r="E96" s="11" t="s">
        <v>126</v>
      </c>
      <c r="F96" s="12">
        <v>19675.45</v>
      </c>
      <c r="G96" s="11">
        <v>1.1926834000000001E-2</v>
      </c>
      <c r="H96" s="13">
        <v>1.1900000000000001E-2</v>
      </c>
      <c r="J96" s="15"/>
      <c r="K96" s="11"/>
      <c r="L96" s="11"/>
      <c r="M96" s="11"/>
      <c r="N96" s="11"/>
    </row>
    <row r="97" spans="1:16" ht="13.2">
      <c r="A97" s="11" t="s">
        <v>127</v>
      </c>
      <c r="B97">
        <v>840.55</v>
      </c>
      <c r="C97" s="11">
        <f t="shared" si="5"/>
        <v>-1.169900058788953E-2</v>
      </c>
      <c r="D97" s="13">
        <f t="shared" si="6"/>
        <v>-1.169900058788953E-2</v>
      </c>
      <c r="E97" s="11" t="s">
        <v>127</v>
      </c>
      <c r="F97" s="12">
        <v>19443.55</v>
      </c>
      <c r="G97" s="11">
        <v>-4.1996259999999997E-3</v>
      </c>
      <c r="H97" s="13">
        <v>-4.1999999999999997E-3</v>
      </c>
      <c r="J97" s="15"/>
      <c r="K97" s="11"/>
      <c r="L97" s="11"/>
      <c r="M97" s="11"/>
      <c r="N97" s="11"/>
    </row>
    <row r="98" spans="1:16" ht="13.2">
      <c r="A98" s="40">
        <v>45271</v>
      </c>
      <c r="B98">
        <v>850.5</v>
      </c>
      <c r="C98" s="11">
        <f t="shared" si="5"/>
        <v>8.3585274764359507E-3</v>
      </c>
      <c r="D98" s="13">
        <f t="shared" si="6"/>
        <v>8.3585274764359507E-3</v>
      </c>
      <c r="E98" s="40">
        <v>45271</v>
      </c>
      <c r="F98" s="12">
        <v>19525.55</v>
      </c>
      <c r="G98" s="11">
        <v>5.1582080000000001E-3</v>
      </c>
      <c r="H98" s="13">
        <v>5.1999999999999998E-3</v>
      </c>
      <c r="J98" s="15"/>
      <c r="K98" s="11"/>
      <c r="L98" s="11"/>
      <c r="M98" s="11"/>
      <c r="N98" s="11"/>
    </row>
    <row r="99" spans="1:16" ht="13.2">
      <c r="A99" s="40">
        <v>45210</v>
      </c>
      <c r="B99">
        <v>843.45</v>
      </c>
      <c r="C99" s="11">
        <f t="shared" si="5"/>
        <v>2.4959885897664069E-3</v>
      </c>
      <c r="D99" s="13">
        <f t="shared" si="6"/>
        <v>2.4959885897664069E-3</v>
      </c>
      <c r="E99" s="40">
        <v>45210</v>
      </c>
      <c r="F99" s="12">
        <v>19425.349999999999</v>
      </c>
      <c r="G99" s="11">
        <v>1.549344E-3</v>
      </c>
      <c r="H99" s="13">
        <v>1.5E-3</v>
      </c>
      <c r="J99" s="44"/>
      <c r="K99" s="11"/>
      <c r="L99" s="11"/>
      <c r="M99" s="11"/>
      <c r="N99" s="11"/>
    </row>
    <row r="100" spans="1:16" ht="13.2">
      <c r="A100" s="27">
        <v>45180</v>
      </c>
      <c r="B100">
        <v>841.35</v>
      </c>
      <c r="C100" s="11">
        <f t="shared" si="5"/>
        <v>-7.6664504334492678E-3</v>
      </c>
      <c r="D100" s="13">
        <f t="shared" si="6"/>
        <v>-7.6664504334492678E-3</v>
      </c>
      <c r="E100" s="27">
        <v>45180</v>
      </c>
      <c r="F100" s="12">
        <v>19395.3</v>
      </c>
      <c r="G100" s="11">
        <v>-2.4789780000000002E-3</v>
      </c>
      <c r="H100" s="13">
        <v>-2.5000000000000001E-3</v>
      </c>
      <c r="J100" s="15"/>
      <c r="K100" s="11"/>
      <c r="L100" s="11"/>
      <c r="M100" s="11"/>
      <c r="N100" s="11"/>
    </row>
    <row r="101" spans="1:16" ht="13.2">
      <c r="A101" s="27">
        <v>45149</v>
      </c>
      <c r="B101">
        <v>847.85</v>
      </c>
      <c r="C101" s="11">
        <f t="shared" si="5"/>
        <v>-9.4267365816291804E-4</v>
      </c>
      <c r="D101" s="13">
        <f t="shared" si="6"/>
        <v>-9.4267365816291804E-4</v>
      </c>
      <c r="E101" s="27">
        <v>45149</v>
      </c>
      <c r="F101" s="12">
        <v>19443.5</v>
      </c>
      <c r="G101" s="11">
        <v>1.896252E-3</v>
      </c>
      <c r="H101" s="13">
        <v>1.9E-3</v>
      </c>
      <c r="J101" s="15"/>
      <c r="K101" s="11"/>
      <c r="L101" s="11"/>
      <c r="M101" s="11"/>
      <c r="N101" s="11"/>
    </row>
    <row r="102" spans="1:16" ht="13.2">
      <c r="A102" s="27">
        <v>45118</v>
      </c>
      <c r="B102">
        <v>848.65</v>
      </c>
      <c r="C102" s="11">
        <f t="shared" si="5"/>
        <v>1.767825574543469E-4</v>
      </c>
      <c r="D102" s="13">
        <f t="shared" si="6"/>
        <v>1.767825574543469E-4</v>
      </c>
      <c r="E102" s="27">
        <v>45118</v>
      </c>
      <c r="F102" s="12">
        <v>19406.7</v>
      </c>
      <c r="G102" s="11">
        <v>-2.6015199999999999E-4</v>
      </c>
      <c r="H102" s="13">
        <v>-2.9999999999999997E-4</v>
      </c>
      <c r="J102" s="45"/>
      <c r="K102" s="45"/>
      <c r="L102" s="45"/>
      <c r="M102" s="45"/>
      <c r="N102" s="45"/>
      <c r="O102" s="45"/>
      <c r="P102" s="45"/>
    </row>
    <row r="103" spans="1:16" ht="13.2">
      <c r="A103" s="27">
        <v>45088</v>
      </c>
      <c r="B103">
        <v>848.5</v>
      </c>
      <c r="C103" s="11">
        <f t="shared" si="5"/>
        <v>4.9150233907739871E-3</v>
      </c>
      <c r="D103" s="13">
        <f t="shared" si="6"/>
        <v>4.9150233907739871E-3</v>
      </c>
      <c r="E103" s="27">
        <v>45088</v>
      </c>
      <c r="F103" s="12">
        <v>19411.75</v>
      </c>
      <c r="G103" s="11">
        <v>9.4198830000000004E-3</v>
      </c>
      <c r="H103" s="13">
        <v>9.4000000000000004E-3</v>
      </c>
      <c r="J103" s="44"/>
    </row>
    <row r="104" spans="1:16" ht="13.2">
      <c r="A104" s="27">
        <v>44996</v>
      </c>
      <c r="B104">
        <v>844.35</v>
      </c>
      <c r="C104" s="11">
        <f t="shared" si="5"/>
        <v>1.0670460608215304E-3</v>
      </c>
      <c r="D104" s="13">
        <f t="shared" si="6"/>
        <v>1.0670460608215304E-3</v>
      </c>
      <c r="E104" s="27">
        <v>44996</v>
      </c>
      <c r="F104" s="12">
        <v>19230.599999999999</v>
      </c>
      <c r="G104" s="11">
        <v>5.088001E-3</v>
      </c>
      <c r="H104" s="13">
        <v>5.1000000000000004E-3</v>
      </c>
    </row>
    <row r="105" spans="1:16" ht="13.2">
      <c r="A105" s="27">
        <v>44968</v>
      </c>
      <c r="B105">
        <v>843.45</v>
      </c>
      <c r="C105" s="11">
        <f t="shared" si="5"/>
        <v>-4.3088183213315645E-3</v>
      </c>
      <c r="D105" s="13">
        <f t="shared" si="6"/>
        <v>-4.3088183213315645E-3</v>
      </c>
      <c r="E105" s="27">
        <v>44968</v>
      </c>
      <c r="F105" s="12">
        <v>19133.25</v>
      </c>
      <c r="G105" s="11">
        <v>7.588544E-3</v>
      </c>
      <c r="H105" s="13">
        <v>7.6E-3</v>
      </c>
      <c r="I105" s="11"/>
      <c r="J105" s="44"/>
      <c r="K105" s="11"/>
      <c r="L105" s="11"/>
      <c r="M105" s="11"/>
      <c r="N105" s="11"/>
    </row>
    <row r="106" spans="1:16" ht="13.2">
      <c r="A106" s="27">
        <v>44937</v>
      </c>
      <c r="B106">
        <v>847.1</v>
      </c>
      <c r="C106" s="11">
        <f t="shared" si="5"/>
        <v>-1.1609591039029143E-2</v>
      </c>
      <c r="D106" s="13">
        <f t="shared" si="6"/>
        <v>-1.1609591039029143E-2</v>
      </c>
      <c r="E106" s="27">
        <v>44937</v>
      </c>
      <c r="F106" s="12">
        <v>18989.150000000001</v>
      </c>
      <c r="G106" s="11">
        <v>-4.7406649999999998E-3</v>
      </c>
      <c r="H106" s="13">
        <v>-4.7000000000000002E-3</v>
      </c>
      <c r="J106" s="44"/>
    </row>
    <row r="107" spans="1:16" ht="13.2">
      <c r="A107" s="11" t="s">
        <v>132</v>
      </c>
      <c r="B107">
        <v>857.05</v>
      </c>
      <c r="C107" s="11">
        <f t="shared" si="5"/>
        <v>-8.6176980913823531E-3</v>
      </c>
      <c r="D107" s="13">
        <f t="shared" si="6"/>
        <v>-8.6176980913823531E-3</v>
      </c>
      <c r="E107" s="11" t="s">
        <v>132</v>
      </c>
      <c r="F107" s="12">
        <v>19079.599999999999</v>
      </c>
      <c r="G107" s="11">
        <v>-3.202566E-3</v>
      </c>
      <c r="H107" s="13">
        <v>-3.2000000000000002E-3</v>
      </c>
      <c r="J107" s="44"/>
    </row>
    <row r="108" spans="1:16" ht="13.2">
      <c r="A108" s="11" t="s">
        <v>134</v>
      </c>
      <c r="B108">
        <v>864.5</v>
      </c>
      <c r="C108" s="11">
        <f t="shared" si="5"/>
        <v>9.1636024047161424E-3</v>
      </c>
      <c r="D108" s="13">
        <f t="shared" si="6"/>
        <v>9.1636024047161424E-3</v>
      </c>
      <c r="E108" s="11" t="s">
        <v>134</v>
      </c>
      <c r="F108" s="12">
        <v>19140.900000000001</v>
      </c>
      <c r="G108" s="11">
        <v>4.9167200000000003E-3</v>
      </c>
      <c r="H108" s="13">
        <v>4.8999999999999998E-3</v>
      </c>
      <c r="J108" s="44"/>
    </row>
    <row r="109" spans="1:16" ht="13.2">
      <c r="A109" s="11" t="s">
        <v>136</v>
      </c>
      <c r="B109">
        <v>856.65</v>
      </c>
      <c r="C109" s="11">
        <f t="shared" si="5"/>
        <v>1.168702156255419E-3</v>
      </c>
      <c r="D109" s="13">
        <f t="shared" si="6"/>
        <v>1.168702156255419E-3</v>
      </c>
      <c r="E109" s="11" t="s">
        <v>136</v>
      </c>
      <c r="F109" s="12">
        <v>19047.25</v>
      </c>
      <c r="G109" s="11">
        <v>1.00757E-2</v>
      </c>
      <c r="H109" s="13">
        <v>1.01E-2</v>
      </c>
      <c r="J109" s="45"/>
      <c r="K109" s="14"/>
      <c r="L109" s="14"/>
      <c r="M109" s="14"/>
      <c r="N109" s="14"/>
    </row>
    <row r="110" spans="1:16" ht="13.2">
      <c r="A110" s="11" t="s">
        <v>138</v>
      </c>
      <c r="B110">
        <v>855.65</v>
      </c>
      <c r="C110" s="11">
        <f t="shared" si="5"/>
        <v>1.2004730928444785E-2</v>
      </c>
      <c r="D110" s="13">
        <f t="shared" si="6"/>
        <v>1.2004730928444785E-2</v>
      </c>
      <c r="E110" s="11" t="s">
        <v>138</v>
      </c>
      <c r="F110" s="12">
        <v>18857.25</v>
      </c>
      <c r="G110" s="11">
        <v>-1.3853045E-2</v>
      </c>
      <c r="H110" s="13">
        <v>-1.3899999999999999E-2</v>
      </c>
      <c r="J110" s="45"/>
      <c r="K110" s="14"/>
      <c r="L110" s="14"/>
      <c r="M110" s="14"/>
      <c r="N110" s="14"/>
    </row>
    <row r="111" spans="1:16" ht="13.2">
      <c r="A111" s="11" t="s">
        <v>140</v>
      </c>
      <c r="B111">
        <v>845.5</v>
      </c>
      <c r="C111" s="11">
        <f t="shared" si="5"/>
        <v>2.1196932181895001E-2</v>
      </c>
      <c r="D111" s="13">
        <f t="shared" si="6"/>
        <v>2.1196932181895001E-2</v>
      </c>
      <c r="E111" s="11" t="s">
        <v>140</v>
      </c>
      <c r="F111" s="12">
        <v>19122.150000000001</v>
      </c>
      <c r="G111" s="11">
        <v>-8.2772569999999997E-3</v>
      </c>
      <c r="H111" s="13">
        <v>-8.3000000000000001E-3</v>
      </c>
      <c r="J111" s="46"/>
    </row>
    <row r="112" spans="1:16" ht="13.2">
      <c r="A112" s="11" t="s">
        <v>142</v>
      </c>
      <c r="B112">
        <v>827.95</v>
      </c>
      <c r="C112" s="11">
        <f t="shared" si="5"/>
        <v>-6.4621815511495151E-2</v>
      </c>
      <c r="D112" s="13">
        <f t="shared" si="6"/>
        <v>-6.4621815511495151E-2</v>
      </c>
      <c r="E112" s="11" t="s">
        <v>142</v>
      </c>
      <c r="F112" s="12">
        <v>19281.75</v>
      </c>
      <c r="G112" s="11">
        <v>-1.3350288E-2</v>
      </c>
      <c r="H112" s="13">
        <v>-1.34E-2</v>
      </c>
      <c r="J112" s="44"/>
    </row>
    <row r="113" spans="1:14" ht="13.2">
      <c r="A113" s="11" t="s">
        <v>143</v>
      </c>
      <c r="B113">
        <v>885.15</v>
      </c>
      <c r="C113" s="11">
        <f t="shared" si="5"/>
        <v>-4.8903878583473892E-3</v>
      </c>
      <c r="D113" s="13">
        <f t="shared" si="6"/>
        <v>-4.8903878583473892E-3</v>
      </c>
      <c r="E113" s="11" t="s">
        <v>143</v>
      </c>
      <c r="F113" s="12">
        <v>19542.650000000001</v>
      </c>
      <c r="G113" s="11">
        <v>-4.1809560000000004E-3</v>
      </c>
      <c r="H113" s="13">
        <v>-4.1999999999999997E-3</v>
      </c>
      <c r="I113" s="11"/>
    </row>
    <row r="114" spans="1:14" ht="13.2">
      <c r="A114" s="11" t="s">
        <v>144</v>
      </c>
      <c r="B114">
        <v>889.5</v>
      </c>
      <c r="C114" s="11">
        <f t="shared" si="5"/>
        <v>1.2463718627283571E-2</v>
      </c>
      <c r="D114" s="13">
        <f t="shared" si="6"/>
        <v>1.2463718627283571E-2</v>
      </c>
      <c r="E114" s="11" t="s">
        <v>144</v>
      </c>
      <c r="F114" s="12">
        <v>19624.7</v>
      </c>
      <c r="G114" s="11">
        <v>-2.3587899999999999E-3</v>
      </c>
      <c r="H114" s="13">
        <v>-2.3999999999999998E-3</v>
      </c>
    </row>
    <row r="115" spans="1:14" ht="13.2">
      <c r="A115" s="11" t="s">
        <v>145</v>
      </c>
      <c r="B115">
        <v>878.55</v>
      </c>
      <c r="C115" s="11">
        <f t="shared" si="5"/>
        <v>2.5104125064185911E-3</v>
      </c>
      <c r="D115" s="13">
        <f t="shared" si="6"/>
        <v>2.5104125064185911E-3</v>
      </c>
      <c r="E115" s="11" t="s">
        <v>145</v>
      </c>
      <c r="F115" s="12">
        <v>19671.099999999999</v>
      </c>
      <c r="G115" s="11">
        <v>-7.0867930000000001E-3</v>
      </c>
      <c r="H115" s="13">
        <v>-7.1000000000000004E-3</v>
      </c>
    </row>
    <row r="116" spans="1:14" ht="13.2">
      <c r="A116" s="11" t="s">
        <v>146</v>
      </c>
      <c r="B116">
        <v>876.35</v>
      </c>
      <c r="C116" s="11">
        <f t="shared" si="5"/>
        <v>7.82013685239491E-3</v>
      </c>
      <c r="D116" s="13">
        <f t="shared" si="6"/>
        <v>7.82013685239491E-3</v>
      </c>
      <c r="E116" s="11" t="s">
        <v>146</v>
      </c>
      <c r="F116" s="12">
        <v>19811.5</v>
      </c>
      <c r="G116" s="11">
        <v>4.0417090000000001E-3</v>
      </c>
      <c r="H116" s="13">
        <v>4.0000000000000001E-3</v>
      </c>
    </row>
    <row r="117" spans="1:14" ht="13.2">
      <c r="A117" s="11" t="s">
        <v>147</v>
      </c>
      <c r="B117">
        <v>869.55</v>
      </c>
      <c r="C117" s="11">
        <f t="shared" si="5"/>
        <v>-1.8366527004534117E-3</v>
      </c>
      <c r="D117" s="13">
        <f t="shared" si="6"/>
        <v>-1.8366527004534117E-3</v>
      </c>
      <c r="E117" s="11" t="s">
        <v>147</v>
      </c>
      <c r="F117" s="12">
        <v>19731.75</v>
      </c>
      <c r="G117" s="11">
        <v>-9.7716300000000008E-4</v>
      </c>
      <c r="H117" s="13">
        <v>-1E-3</v>
      </c>
      <c r="J117" s="44"/>
      <c r="K117" s="11"/>
      <c r="L117" s="11"/>
    </row>
    <row r="118" spans="1:14" ht="13.2">
      <c r="A118" s="11" t="s">
        <v>148</v>
      </c>
      <c r="B118">
        <v>871.15</v>
      </c>
      <c r="C118" s="11">
        <f t="shared" si="5"/>
        <v>-1.5148945791645496E-2</v>
      </c>
      <c r="D118" s="13">
        <f t="shared" si="6"/>
        <v>-1.5148945791645496E-2</v>
      </c>
      <c r="E118" s="11" t="s">
        <v>148</v>
      </c>
      <c r="F118" s="12">
        <v>19751.05</v>
      </c>
      <c r="G118" s="11">
        <v>-2.1698490000000002E-3</v>
      </c>
      <c r="H118" s="13">
        <v>-2.2000000000000001E-3</v>
      </c>
      <c r="K118" s="11"/>
      <c r="L118" s="11"/>
    </row>
    <row r="119" spans="1:14" ht="13.2">
      <c r="A119" s="40">
        <v>45270</v>
      </c>
      <c r="B119">
        <v>884.55</v>
      </c>
      <c r="C119" s="11">
        <f t="shared" si="5"/>
        <v>4.5996592844974593E-3</v>
      </c>
      <c r="D119" s="13">
        <f t="shared" si="6"/>
        <v>4.5996592844974593E-3</v>
      </c>
      <c r="E119" s="40">
        <v>45270</v>
      </c>
      <c r="F119" s="12">
        <v>19794</v>
      </c>
      <c r="G119" s="11">
        <v>-8.7576099999999997E-4</v>
      </c>
      <c r="H119" s="13">
        <v>-8.9999999999999998E-4</v>
      </c>
      <c r="J119" s="15"/>
      <c r="K119" s="11"/>
      <c r="L119" s="11"/>
      <c r="M119" s="11"/>
      <c r="N119" s="11"/>
    </row>
    <row r="120" spans="1:14" ht="13.2">
      <c r="A120" s="40">
        <v>45240</v>
      </c>
      <c r="B120">
        <v>880.5</v>
      </c>
      <c r="C120" s="11">
        <f t="shared" si="5"/>
        <v>1.8774534903567286E-3</v>
      </c>
      <c r="D120" s="13">
        <f t="shared" si="6"/>
        <v>1.8774534903567286E-3</v>
      </c>
      <c r="E120" s="40">
        <v>45240</v>
      </c>
      <c r="F120" s="12">
        <v>19811.349999999999</v>
      </c>
      <c r="G120" s="11">
        <v>6.1706920000000002E-3</v>
      </c>
      <c r="H120" s="13">
        <v>6.1999999999999998E-3</v>
      </c>
      <c r="J120" s="15"/>
      <c r="K120" s="11"/>
      <c r="L120" s="11"/>
      <c r="M120" s="11"/>
      <c r="N120" s="11"/>
    </row>
    <row r="121" spans="1:14" ht="13.2">
      <c r="A121" s="40">
        <v>45209</v>
      </c>
      <c r="B121">
        <v>878.85</v>
      </c>
      <c r="C121" s="11">
        <f t="shared" si="5"/>
        <v>1.1509466536226087E-2</v>
      </c>
      <c r="D121" s="13">
        <f t="shared" si="6"/>
        <v>1.1509466536226087E-2</v>
      </c>
      <c r="E121" s="40">
        <v>45209</v>
      </c>
      <c r="F121" s="12">
        <v>19689.849999999999</v>
      </c>
      <c r="G121" s="11">
        <v>9.0968030000000005E-3</v>
      </c>
      <c r="H121" s="13">
        <v>9.1000000000000004E-3</v>
      </c>
      <c r="J121" s="15"/>
      <c r="K121" s="11"/>
      <c r="L121" s="11"/>
      <c r="M121" s="11"/>
      <c r="N121" s="11"/>
    </row>
    <row r="122" spans="1:14" ht="13.2">
      <c r="A122" s="27">
        <v>45179</v>
      </c>
      <c r="B122">
        <v>868.85</v>
      </c>
      <c r="C122" s="11">
        <f t="shared" si="5"/>
        <v>-3.0679979918558642E-2</v>
      </c>
      <c r="D122" s="13">
        <f t="shared" si="6"/>
        <v>-3.0679979918558642E-2</v>
      </c>
      <c r="E122" s="27">
        <v>45179</v>
      </c>
      <c r="F122" s="12">
        <v>19512.349999999999</v>
      </c>
      <c r="G122" s="11">
        <v>-7.1819270000000003E-3</v>
      </c>
      <c r="H122" s="13">
        <v>-7.1999999999999998E-3</v>
      </c>
      <c r="J122" s="15"/>
      <c r="K122" s="11"/>
      <c r="L122" s="11"/>
      <c r="M122" s="11"/>
      <c r="N122" s="11"/>
    </row>
    <row r="123" spans="1:14" ht="13.2">
      <c r="A123" s="27">
        <v>45087</v>
      </c>
      <c r="B123">
        <v>896.35</v>
      </c>
      <c r="C123" s="11">
        <f t="shared" si="5"/>
        <v>8.8918903708705699E-3</v>
      </c>
      <c r="D123" s="13">
        <f t="shared" si="6"/>
        <v>8.8918903708705699E-3</v>
      </c>
      <c r="E123" s="27">
        <v>45087</v>
      </c>
      <c r="F123" s="12">
        <v>19653.5</v>
      </c>
      <c r="G123" s="11">
        <v>5.5127070000000004E-3</v>
      </c>
      <c r="H123" s="13">
        <v>5.4999999999999997E-3</v>
      </c>
      <c r="J123" s="15"/>
      <c r="K123" s="11"/>
      <c r="L123" s="11"/>
      <c r="M123" s="11"/>
      <c r="N123" s="11"/>
    </row>
    <row r="124" spans="1:14" ht="13.2">
      <c r="A124" s="27">
        <v>45056</v>
      </c>
      <c r="B124">
        <v>888.45</v>
      </c>
      <c r="C124" s="11">
        <f t="shared" si="5"/>
        <v>-1.124290291753316E-3</v>
      </c>
      <c r="D124" s="13">
        <f t="shared" si="6"/>
        <v>-1.124290291753316E-3</v>
      </c>
      <c r="E124" s="27">
        <v>45056</v>
      </c>
      <c r="F124" s="12">
        <v>19545.75</v>
      </c>
      <c r="G124" s="11">
        <v>5.641564E-3</v>
      </c>
      <c r="H124" s="13">
        <v>5.5999999999999999E-3</v>
      </c>
      <c r="J124" s="15"/>
      <c r="K124" s="11"/>
      <c r="L124" s="11"/>
      <c r="M124" s="11"/>
      <c r="N124" s="11"/>
    </row>
    <row r="125" spans="1:14" ht="13.2">
      <c r="A125" s="27">
        <v>45026</v>
      </c>
      <c r="B125">
        <v>889.45</v>
      </c>
      <c r="C125" s="11">
        <f t="shared" si="5"/>
        <v>-3.8638145369020993E-3</v>
      </c>
      <c r="D125" s="13">
        <f t="shared" si="6"/>
        <v>-3.8638145369020993E-3</v>
      </c>
      <c r="E125" s="27">
        <v>45026</v>
      </c>
      <c r="F125" s="12">
        <v>19436.099999999999</v>
      </c>
      <c r="G125" s="11">
        <v>-4.7442869999999998E-3</v>
      </c>
      <c r="H125" s="13">
        <v>-4.7000000000000002E-3</v>
      </c>
      <c r="J125" s="15"/>
      <c r="K125" s="11"/>
      <c r="L125" s="11"/>
      <c r="M125" s="11"/>
      <c r="N125" s="11"/>
    </row>
    <row r="126" spans="1:14" ht="13.2">
      <c r="A126" s="27">
        <v>44995</v>
      </c>
      <c r="B126">
        <v>892.9</v>
      </c>
      <c r="C126" s="11">
        <f t="shared" si="5"/>
        <v>2.0049123207859676E-2</v>
      </c>
      <c r="D126" s="13">
        <f t="shared" si="6"/>
        <v>2.0049123207859676E-2</v>
      </c>
      <c r="E126" s="27">
        <v>44995</v>
      </c>
      <c r="F126" s="12">
        <v>19528.75</v>
      </c>
      <c r="G126" s="11">
        <v>-5.5783849999999999E-3</v>
      </c>
      <c r="H126" s="13">
        <v>-5.5999999999999999E-3</v>
      </c>
      <c r="J126" s="15"/>
      <c r="K126" s="11"/>
      <c r="L126" s="11"/>
      <c r="M126" s="11"/>
      <c r="N126" s="11"/>
    </row>
    <row r="127" spans="1:14" ht="13.2">
      <c r="A127" s="11" t="s">
        <v>149</v>
      </c>
      <c r="B127">
        <v>875.35</v>
      </c>
      <c r="C127" s="11">
        <f t="shared" si="5"/>
        <v>2.0340366010024535E-2</v>
      </c>
      <c r="D127" s="13">
        <f t="shared" si="6"/>
        <v>2.0340366010024535E-2</v>
      </c>
      <c r="E127" s="11" t="s">
        <v>149</v>
      </c>
      <c r="F127" s="12">
        <v>19638.3</v>
      </c>
      <c r="G127" s="11">
        <v>5.8775169999999996E-3</v>
      </c>
      <c r="H127" s="13">
        <v>5.8999999999999999E-3</v>
      </c>
      <c r="J127" s="15"/>
      <c r="K127" s="11"/>
      <c r="L127" s="11"/>
      <c r="M127" s="11"/>
      <c r="N127" s="11"/>
    </row>
    <row r="128" spans="1:14" ht="13.2">
      <c r="A128" s="11" t="s">
        <v>150</v>
      </c>
      <c r="B128">
        <v>857.9</v>
      </c>
      <c r="C128" s="11">
        <f t="shared" si="5"/>
        <v>2.1610887214531527E-3</v>
      </c>
      <c r="D128" s="13">
        <f t="shared" si="6"/>
        <v>2.1610887214531527E-3</v>
      </c>
      <c r="E128" s="11" t="s">
        <v>150</v>
      </c>
      <c r="F128" s="12">
        <v>19523.55</v>
      </c>
      <c r="G128" s="11">
        <v>-9.7837089999999998E-3</v>
      </c>
      <c r="H128" s="13">
        <v>-9.7999999999999997E-3</v>
      </c>
      <c r="J128" s="15"/>
      <c r="K128" s="11"/>
      <c r="L128" s="11"/>
      <c r="M128" s="11"/>
      <c r="N128" s="11"/>
    </row>
    <row r="129" spans="1:14" ht="13.2">
      <c r="A129" s="11" t="s">
        <v>151</v>
      </c>
      <c r="B129">
        <v>856.05</v>
      </c>
      <c r="C129" s="11">
        <f t="shared" si="5"/>
        <v>2.0200214515552206E-2</v>
      </c>
      <c r="D129" s="13">
        <f t="shared" si="6"/>
        <v>2.0200214515552206E-2</v>
      </c>
      <c r="E129" s="11" t="s">
        <v>151</v>
      </c>
      <c r="F129" s="12">
        <v>19716.45</v>
      </c>
      <c r="G129" s="11">
        <v>2.631619E-3</v>
      </c>
      <c r="H129" s="13">
        <v>2.5999999999999999E-3</v>
      </c>
      <c r="J129" s="15"/>
      <c r="K129" s="11"/>
      <c r="L129" s="11"/>
      <c r="M129" s="11"/>
      <c r="N129" s="11"/>
    </row>
    <row r="130" spans="1:14" ht="13.2">
      <c r="A130" s="11" t="s">
        <v>152</v>
      </c>
      <c r="B130">
        <v>839.1</v>
      </c>
      <c r="C130" s="11">
        <f t="shared" si="5"/>
        <v>1.0842067220816709E-2</v>
      </c>
      <c r="D130" s="13">
        <f t="shared" si="6"/>
        <v>1.0842067220816709E-2</v>
      </c>
      <c r="E130" s="11" t="s">
        <v>152</v>
      </c>
      <c r="F130" s="12">
        <v>19664.7</v>
      </c>
      <c r="G130" s="11">
        <v>-5.0064700000000001E-4</v>
      </c>
      <c r="H130" s="13">
        <v>-5.0000000000000001E-4</v>
      </c>
      <c r="J130" s="15"/>
      <c r="K130" s="11"/>
      <c r="L130" s="11"/>
      <c r="M130" s="11"/>
      <c r="N130" s="11"/>
    </row>
    <row r="131" spans="1:14" ht="13.2">
      <c r="A131" s="11" t="s">
        <v>153</v>
      </c>
      <c r="B131">
        <v>830.1</v>
      </c>
      <c r="C131" s="11">
        <f t="shared" si="5"/>
        <v>4.3557168784029709E-3</v>
      </c>
      <c r="D131" s="13">
        <f t="shared" si="6"/>
        <v>4.3557168784029709E-3</v>
      </c>
      <c r="E131" s="11" t="s">
        <v>153</v>
      </c>
      <c r="F131" s="12">
        <v>19674.55</v>
      </c>
      <c r="G131" s="31">
        <v>1.52484E-5</v>
      </c>
      <c r="H131" s="13">
        <v>0</v>
      </c>
      <c r="J131" s="15"/>
      <c r="K131" s="11"/>
      <c r="L131" s="11"/>
      <c r="M131" s="11"/>
      <c r="N131" s="11"/>
    </row>
    <row r="132" spans="1:14" ht="13.2">
      <c r="A132" s="11" t="s">
        <v>154</v>
      </c>
      <c r="B132">
        <v>826.5</v>
      </c>
      <c r="C132" s="11">
        <f t="shared" si="5"/>
        <v>2.4865061556187396E-3</v>
      </c>
      <c r="D132" s="13">
        <f t="shared" si="6"/>
        <v>2.4865061556187396E-3</v>
      </c>
      <c r="E132" s="11" t="s">
        <v>154</v>
      </c>
      <c r="F132" s="12">
        <v>19674.25</v>
      </c>
      <c r="G132" s="11">
        <v>-3.4494370000000001E-3</v>
      </c>
      <c r="H132" s="13">
        <v>-3.3999999999999998E-3</v>
      </c>
      <c r="J132" s="15"/>
      <c r="K132" s="11"/>
      <c r="L132" s="11"/>
      <c r="M132" s="11"/>
      <c r="N132" s="11"/>
    </row>
    <row r="133" spans="1:14" ht="13.2">
      <c r="A133" s="11" t="s">
        <v>155</v>
      </c>
      <c r="B133">
        <v>824.45</v>
      </c>
      <c r="C133" s="11">
        <f t="shared" ref="C133:C196" si="7">B133/B134-1</f>
        <v>-2.2178734507501519E-2</v>
      </c>
      <c r="D133" s="13">
        <f t="shared" ref="D133:D196" si="8">C133</f>
        <v>-2.2178734507501519E-2</v>
      </c>
      <c r="E133" s="11" t="s">
        <v>155</v>
      </c>
      <c r="F133" s="12">
        <v>19742.349999999999</v>
      </c>
      <c r="G133" s="11">
        <v>-7.9918999999999997E-3</v>
      </c>
      <c r="H133" s="13">
        <v>-8.0000000000000002E-3</v>
      </c>
      <c r="J133" s="15"/>
      <c r="K133" s="11"/>
      <c r="L133" s="11"/>
      <c r="M133" s="11"/>
      <c r="N133" s="11"/>
    </row>
    <row r="134" spans="1:14" ht="13.2">
      <c r="A134" s="11" t="s">
        <v>156</v>
      </c>
      <c r="B134">
        <v>843.15</v>
      </c>
      <c r="C134" s="11">
        <f t="shared" si="7"/>
        <v>-9.9806258439499862E-3</v>
      </c>
      <c r="D134" s="13">
        <f t="shared" si="8"/>
        <v>-9.9806258439499862E-3</v>
      </c>
      <c r="E134" s="11" t="s">
        <v>156</v>
      </c>
      <c r="F134" s="12">
        <v>19901.400000000001</v>
      </c>
      <c r="G134" s="11">
        <v>-1.1518231E-2</v>
      </c>
      <c r="H134" s="13">
        <v>-1.15E-2</v>
      </c>
      <c r="J134" s="15"/>
      <c r="K134" s="11"/>
      <c r="L134" s="11"/>
      <c r="M134" s="11"/>
      <c r="N134" s="11"/>
    </row>
    <row r="135" spans="1:14" ht="13.2">
      <c r="A135" s="11" t="s">
        <v>157</v>
      </c>
      <c r="B135">
        <v>851.65</v>
      </c>
      <c r="C135" s="11">
        <f t="shared" si="7"/>
        <v>-6.7642428129920384E-3</v>
      </c>
      <c r="D135" s="13">
        <f t="shared" si="8"/>
        <v>-6.7642428129920384E-3</v>
      </c>
      <c r="E135" s="11" t="s">
        <v>157</v>
      </c>
      <c r="F135" s="12">
        <v>20133.3</v>
      </c>
      <c r="G135" s="11">
        <v>-2.9243749999999999E-3</v>
      </c>
      <c r="H135" s="13">
        <v>-2.8999999999999998E-3</v>
      </c>
      <c r="J135" s="15"/>
      <c r="K135" s="11"/>
      <c r="L135" s="11"/>
      <c r="M135" s="11"/>
      <c r="N135" s="11"/>
    </row>
    <row r="136" spans="1:14" ht="13.2">
      <c r="A136" s="11" t="s">
        <v>158</v>
      </c>
      <c r="B136">
        <v>857.45</v>
      </c>
      <c r="C136" s="11">
        <f t="shared" si="7"/>
        <v>-8.0976343339695944E-3</v>
      </c>
      <c r="D136" s="13">
        <f t="shared" si="8"/>
        <v>-8.0976343339695944E-3</v>
      </c>
      <c r="E136" s="11" t="s">
        <v>158</v>
      </c>
      <c r="F136" s="12">
        <v>20192.349999999999</v>
      </c>
      <c r="G136" s="11">
        <v>4.4396139999999997E-3</v>
      </c>
      <c r="H136" s="13">
        <v>4.4000000000000003E-3</v>
      </c>
      <c r="J136" s="15"/>
      <c r="K136" s="11"/>
      <c r="L136" s="11"/>
      <c r="M136" s="11"/>
      <c r="N136" s="11"/>
    </row>
    <row r="137" spans="1:14" ht="13.2">
      <c r="A137" s="11" t="s">
        <v>159</v>
      </c>
      <c r="B137">
        <v>864.45</v>
      </c>
      <c r="C137" s="11">
        <f t="shared" si="7"/>
        <v>-1.6745582630788292E-3</v>
      </c>
      <c r="D137" s="13">
        <f t="shared" si="8"/>
        <v>-1.6745582630788292E-3</v>
      </c>
      <c r="E137" s="11" t="s">
        <v>159</v>
      </c>
      <c r="F137" s="12">
        <v>20103.099999999999</v>
      </c>
      <c r="G137" s="11">
        <v>1.649228E-3</v>
      </c>
      <c r="H137" s="13">
        <v>1.6000000000000001E-3</v>
      </c>
      <c r="N137" s="11"/>
    </row>
    <row r="138" spans="1:14" ht="13.2">
      <c r="A138" s="11" t="s">
        <v>160</v>
      </c>
      <c r="B138">
        <v>865.9</v>
      </c>
      <c r="C138" s="11">
        <f t="shared" si="7"/>
        <v>9.0898496678708529E-3</v>
      </c>
      <c r="D138" s="13">
        <f t="shared" si="8"/>
        <v>9.0898496678708529E-3</v>
      </c>
      <c r="E138" s="11" t="s">
        <v>160</v>
      </c>
      <c r="F138" s="12">
        <v>20070</v>
      </c>
      <c r="G138" s="11">
        <v>3.8413060000000001E-3</v>
      </c>
      <c r="H138" s="13">
        <v>3.8E-3</v>
      </c>
      <c r="N138" s="11"/>
    </row>
    <row r="139" spans="1:14" ht="13.2">
      <c r="A139" s="27">
        <v>45269</v>
      </c>
      <c r="B139">
        <v>858.1</v>
      </c>
      <c r="C139" s="11">
        <f t="shared" si="7"/>
        <v>-4.6502583476859871E-2</v>
      </c>
      <c r="D139" s="13">
        <f t="shared" si="8"/>
        <v>-4.6502583476859871E-2</v>
      </c>
      <c r="E139" s="27">
        <v>45269</v>
      </c>
      <c r="F139" s="12">
        <v>19993.2</v>
      </c>
      <c r="G139" s="11">
        <v>-1.57529E-4</v>
      </c>
      <c r="H139" s="13">
        <v>-2.0000000000000001E-4</v>
      </c>
      <c r="N139" s="11"/>
    </row>
    <row r="140" spans="1:14" ht="13.2">
      <c r="A140" s="27">
        <v>45239</v>
      </c>
      <c r="B140">
        <v>899.95</v>
      </c>
      <c r="C140" s="11">
        <f t="shared" si="7"/>
        <v>6.4303287855065339E-3</v>
      </c>
      <c r="D140" s="13">
        <f t="shared" si="8"/>
        <v>6.4303287855065339E-3</v>
      </c>
      <c r="E140" s="27">
        <v>45239</v>
      </c>
      <c r="F140" s="12">
        <v>19996.349999999999</v>
      </c>
      <c r="G140" s="11">
        <v>8.9001229999999994E-3</v>
      </c>
      <c r="H140" s="13">
        <v>8.8999999999999999E-3</v>
      </c>
      <c r="N140" s="11"/>
    </row>
    <row r="141" spans="1:14" ht="13.2">
      <c r="A141" s="27">
        <v>45147</v>
      </c>
      <c r="B141">
        <v>894.2</v>
      </c>
      <c r="C141" s="11">
        <f t="shared" si="7"/>
        <v>8.9545556301784401E-4</v>
      </c>
      <c r="D141" s="13">
        <f t="shared" si="8"/>
        <v>8.9545556301784401E-4</v>
      </c>
      <c r="E141" s="27">
        <v>45147</v>
      </c>
      <c r="F141" s="12">
        <v>19819.95</v>
      </c>
      <c r="G141" s="11">
        <v>4.7092699999999998E-3</v>
      </c>
      <c r="H141" s="13">
        <v>4.7000000000000002E-3</v>
      </c>
      <c r="N141" s="11"/>
    </row>
    <row r="142" spans="1:14" ht="13.2">
      <c r="A142" s="27">
        <v>45116</v>
      </c>
      <c r="B142">
        <v>893.4</v>
      </c>
      <c r="C142" s="11">
        <f t="shared" si="7"/>
        <v>6.7613252197431528E-3</v>
      </c>
      <c r="D142" s="13">
        <f t="shared" si="8"/>
        <v>6.7613252197431528E-3</v>
      </c>
      <c r="E142" s="27">
        <v>45116</v>
      </c>
      <c r="F142" s="12">
        <v>19727.05</v>
      </c>
      <c r="G142" s="11">
        <v>5.9150330000000001E-3</v>
      </c>
      <c r="H142" s="13">
        <v>5.8999999999999999E-3</v>
      </c>
      <c r="N142" s="11"/>
    </row>
    <row r="143" spans="1:14" ht="13.2">
      <c r="A143" s="27">
        <v>45086</v>
      </c>
      <c r="B143">
        <v>887.4</v>
      </c>
      <c r="C143" s="11">
        <f t="shared" si="7"/>
        <v>-1.1256190904997965E-3</v>
      </c>
      <c r="D143" s="13">
        <f t="shared" si="8"/>
        <v>-1.1256190904997965E-3</v>
      </c>
      <c r="E143" s="27">
        <v>45086</v>
      </c>
      <c r="F143" s="12">
        <v>19611.05</v>
      </c>
      <c r="G143" s="11">
        <v>1.846753E-3</v>
      </c>
      <c r="H143" s="13">
        <v>1.8E-3</v>
      </c>
      <c r="J143" s="15"/>
      <c r="K143" s="11"/>
      <c r="L143" s="11"/>
      <c r="M143" s="11"/>
      <c r="N143" s="11"/>
    </row>
    <row r="144" spans="1:14" ht="13.2">
      <c r="A144" s="27">
        <v>45055</v>
      </c>
      <c r="B144">
        <v>888.4</v>
      </c>
      <c r="C144" s="11">
        <f t="shared" si="7"/>
        <v>-1.6004873456277435E-2</v>
      </c>
      <c r="D144" s="13">
        <f t="shared" si="8"/>
        <v>-1.6004873456277435E-2</v>
      </c>
      <c r="E144" s="27">
        <v>45055</v>
      </c>
      <c r="F144" s="12">
        <v>19574.900000000001</v>
      </c>
      <c r="G144" s="11">
        <v>2.3606159999999998E-3</v>
      </c>
      <c r="H144" s="13">
        <v>2.3999999999999998E-3</v>
      </c>
      <c r="J144" s="15"/>
      <c r="K144" s="11"/>
      <c r="L144" s="11"/>
      <c r="M144" s="11"/>
      <c r="N144" s="11"/>
    </row>
    <row r="145" spans="1:14" ht="13.2">
      <c r="A145" s="27">
        <v>45025</v>
      </c>
      <c r="B145">
        <v>902.85</v>
      </c>
      <c r="C145" s="11">
        <f t="shared" si="7"/>
        <v>5.6088431395484806E-2</v>
      </c>
      <c r="D145" s="13">
        <f t="shared" si="8"/>
        <v>5.6088431395484806E-2</v>
      </c>
      <c r="E145" s="27">
        <v>45025</v>
      </c>
      <c r="F145" s="12">
        <v>19528.8</v>
      </c>
      <c r="G145" s="11">
        <v>4.8108339999999999E-3</v>
      </c>
      <c r="H145" s="13">
        <v>4.7999999999999996E-3</v>
      </c>
      <c r="J145" s="15"/>
      <c r="K145" s="11"/>
      <c r="L145" s="11"/>
      <c r="M145" s="11"/>
      <c r="N145" s="11"/>
    </row>
    <row r="146" spans="1:14" ht="13.2">
      <c r="A146" s="27">
        <v>44935</v>
      </c>
      <c r="B146">
        <v>854.9</v>
      </c>
      <c r="C146" s="11">
        <f t="shared" si="7"/>
        <v>-1.8597175984387593E-2</v>
      </c>
      <c r="D146" s="13">
        <f t="shared" si="8"/>
        <v>-1.8597175984387593E-2</v>
      </c>
      <c r="E146" s="27">
        <v>44935</v>
      </c>
      <c r="F146" s="12">
        <v>19435.3</v>
      </c>
      <c r="G146" s="11">
        <v>9.4267110000000008E-3</v>
      </c>
      <c r="H146" s="13">
        <v>9.4000000000000004E-3</v>
      </c>
      <c r="J146" s="15"/>
      <c r="K146" s="11"/>
      <c r="L146" s="11"/>
      <c r="M146" s="11"/>
      <c r="N146" s="11"/>
    </row>
    <row r="147" spans="1:14" ht="13.2">
      <c r="A147" s="11" t="s">
        <v>161</v>
      </c>
      <c r="B147">
        <v>871.1</v>
      </c>
      <c r="C147" s="11">
        <f t="shared" si="7"/>
        <v>4.2796432633028125E-2</v>
      </c>
      <c r="D147" s="13">
        <f t="shared" si="8"/>
        <v>4.2796432633028125E-2</v>
      </c>
      <c r="E147" s="11" t="s">
        <v>161</v>
      </c>
      <c r="F147" s="12">
        <v>19253.8</v>
      </c>
      <c r="G147" s="11">
        <v>-4.8404310000000001E-3</v>
      </c>
      <c r="H147" s="13">
        <v>-4.7999999999999996E-3</v>
      </c>
      <c r="J147" s="15"/>
      <c r="K147" s="11"/>
      <c r="L147" s="11"/>
      <c r="M147" s="11"/>
      <c r="N147" s="11"/>
    </row>
    <row r="148" spans="1:14" ht="13.2">
      <c r="A148" s="11" t="s">
        <v>162</v>
      </c>
      <c r="B148">
        <v>835.35</v>
      </c>
      <c r="C148" s="11">
        <f t="shared" si="7"/>
        <v>8.0246168697959419E-3</v>
      </c>
      <c r="D148" s="13">
        <f t="shared" si="8"/>
        <v>8.0246168697959419E-3</v>
      </c>
      <c r="E148" s="11" t="s">
        <v>162</v>
      </c>
      <c r="F148" s="12">
        <v>19347.45</v>
      </c>
      <c r="G148" s="11">
        <v>2.4815599999999997E-4</v>
      </c>
      <c r="H148" s="13">
        <v>2.0000000000000001E-4</v>
      </c>
      <c r="J148" s="15"/>
      <c r="K148" s="11"/>
      <c r="L148" s="11"/>
      <c r="M148" s="11"/>
      <c r="N148" s="11"/>
    </row>
    <row r="149" spans="1:14" ht="13.2">
      <c r="A149" s="11" t="s">
        <v>163</v>
      </c>
      <c r="B149">
        <v>828.7</v>
      </c>
      <c r="C149" s="11">
        <f t="shared" si="7"/>
        <v>-1.2629572262599642E-2</v>
      </c>
      <c r="D149" s="13">
        <f t="shared" si="8"/>
        <v>-1.2629572262599642E-2</v>
      </c>
      <c r="E149" s="11" t="s">
        <v>163</v>
      </c>
      <c r="F149" s="12">
        <v>19342.650000000001</v>
      </c>
      <c r="G149" s="11">
        <v>1.895779E-3</v>
      </c>
      <c r="H149" s="13">
        <v>1.9E-3</v>
      </c>
      <c r="J149" s="15"/>
      <c r="K149" s="11"/>
      <c r="L149" s="11"/>
      <c r="M149" s="11"/>
      <c r="N149" s="11"/>
    </row>
    <row r="150" spans="1:14" ht="13.2">
      <c r="A150" s="11" t="s">
        <v>164</v>
      </c>
      <c r="B150">
        <v>839.3</v>
      </c>
      <c r="C150" s="11">
        <f t="shared" si="7"/>
        <v>-8.9153923363052279E-3</v>
      </c>
      <c r="D150" s="13">
        <f t="shared" si="8"/>
        <v>-8.9153923363052279E-3</v>
      </c>
      <c r="E150" s="11" t="s">
        <v>164</v>
      </c>
      <c r="F150" s="12">
        <v>19306.05</v>
      </c>
      <c r="G150" s="11">
        <v>2.0891939999999999E-3</v>
      </c>
      <c r="H150" s="13">
        <v>2.0999999999999999E-3</v>
      </c>
      <c r="J150" s="15"/>
      <c r="K150" s="11"/>
      <c r="L150" s="11"/>
      <c r="M150" s="11"/>
      <c r="N150" s="11"/>
    </row>
    <row r="151" spans="1:14" ht="13.2">
      <c r="A151" s="11" t="s">
        <v>165</v>
      </c>
      <c r="B151">
        <v>846.85</v>
      </c>
      <c r="C151" s="11">
        <f t="shared" si="7"/>
        <v>6.7764370207454849E-3</v>
      </c>
      <c r="D151" s="13">
        <f t="shared" si="8"/>
        <v>6.7764370207454849E-3</v>
      </c>
      <c r="E151" s="11" t="s">
        <v>165</v>
      </c>
      <c r="F151" s="12">
        <v>19265.8</v>
      </c>
      <c r="G151" s="11">
        <v>-6.2362340000000002E-3</v>
      </c>
      <c r="H151" s="13">
        <v>-6.1999999999999998E-3</v>
      </c>
      <c r="J151" s="15"/>
      <c r="K151" s="11"/>
      <c r="L151" s="11"/>
      <c r="M151" s="11"/>
      <c r="N151" s="11"/>
    </row>
    <row r="152" spans="1:14" ht="13.2">
      <c r="A152" s="11" t="s">
        <v>166</v>
      </c>
      <c r="B152">
        <v>841.15</v>
      </c>
      <c r="C152" s="11">
        <f t="shared" si="7"/>
        <v>-9.1294616562610509E-3</v>
      </c>
      <c r="D152" s="13">
        <f t="shared" si="8"/>
        <v>-9.1294616562610509E-3</v>
      </c>
      <c r="E152" s="11" t="s">
        <v>166</v>
      </c>
      <c r="F152" s="12">
        <v>19386.7</v>
      </c>
      <c r="G152" s="11">
        <v>-2.946925E-3</v>
      </c>
      <c r="H152" s="13">
        <v>-2.8999999999999998E-3</v>
      </c>
      <c r="J152" s="15"/>
      <c r="K152" s="11"/>
      <c r="L152" s="11"/>
      <c r="M152" s="11"/>
      <c r="N152" s="11"/>
    </row>
    <row r="153" spans="1:14" ht="13.2">
      <c r="A153" s="11" t="s">
        <v>167</v>
      </c>
      <c r="B153">
        <v>848.9</v>
      </c>
      <c r="C153" s="11">
        <f t="shared" si="7"/>
        <v>2.6575326285951384E-3</v>
      </c>
      <c r="D153" s="13">
        <f t="shared" si="8"/>
        <v>2.6575326285951384E-3</v>
      </c>
      <c r="E153" s="11" t="s">
        <v>167</v>
      </c>
      <c r="F153" s="12">
        <v>19444</v>
      </c>
      <c r="G153" s="11">
        <v>2.4514799999999998E-3</v>
      </c>
      <c r="H153" s="13">
        <v>2.5000000000000001E-3</v>
      </c>
      <c r="J153" s="15"/>
      <c r="K153" s="11"/>
      <c r="L153" s="11"/>
      <c r="M153" s="11"/>
      <c r="N153" s="11"/>
    </row>
    <row r="154" spans="1:14" ht="13.2">
      <c r="A154" s="11" t="s">
        <v>168</v>
      </c>
      <c r="B154">
        <v>846.65</v>
      </c>
      <c r="C154" s="11">
        <f t="shared" si="7"/>
        <v>1.0081126222858394E-2</v>
      </c>
      <c r="D154" s="13">
        <f t="shared" si="8"/>
        <v>1.0081126222858394E-2</v>
      </c>
      <c r="E154" s="11" t="s">
        <v>168</v>
      </c>
      <c r="F154" s="12">
        <v>19396.45</v>
      </c>
      <c r="G154" s="11">
        <v>1.4695600000000001E-4</v>
      </c>
      <c r="H154" s="13">
        <v>1E-4</v>
      </c>
      <c r="J154" s="15"/>
      <c r="K154" s="11"/>
      <c r="L154" s="11"/>
      <c r="M154" s="11"/>
      <c r="N154" s="11"/>
    </row>
    <row r="155" spans="1:14" ht="13.2">
      <c r="A155" s="11" t="s">
        <v>169</v>
      </c>
      <c r="B155">
        <v>838.2</v>
      </c>
      <c r="C155" s="11">
        <f t="shared" si="7"/>
        <v>-6.7543547813720961E-3</v>
      </c>
      <c r="D155" s="13">
        <f t="shared" si="8"/>
        <v>-6.7543547813720961E-3</v>
      </c>
      <c r="E155" s="11" t="s">
        <v>169</v>
      </c>
      <c r="F155" s="12">
        <v>19393.599999999999</v>
      </c>
      <c r="G155" s="11">
        <v>4.3215609999999998E-3</v>
      </c>
      <c r="H155" s="13">
        <v>4.3E-3</v>
      </c>
      <c r="J155" s="15"/>
      <c r="K155" s="11"/>
      <c r="L155" s="11"/>
      <c r="M155" s="11"/>
      <c r="N155" s="11"/>
    </row>
    <row r="156" spans="1:14" ht="13.2">
      <c r="A156" s="11" t="s">
        <v>170</v>
      </c>
      <c r="B156">
        <v>843.9</v>
      </c>
      <c r="C156" s="11">
        <f t="shared" si="7"/>
        <v>-1.084217312313196E-2</v>
      </c>
      <c r="D156" s="13">
        <f t="shared" si="8"/>
        <v>-1.084217312313196E-2</v>
      </c>
      <c r="E156" s="11" t="s">
        <v>170</v>
      </c>
      <c r="F156" s="12">
        <v>19310.150000000001</v>
      </c>
      <c r="G156" s="11">
        <v>-2.845303E-3</v>
      </c>
      <c r="H156" s="13">
        <v>-2.8E-3</v>
      </c>
      <c r="J156" s="15"/>
      <c r="K156" s="11"/>
      <c r="L156" s="11"/>
      <c r="M156" s="11"/>
      <c r="N156" s="11"/>
    </row>
    <row r="157" spans="1:14" ht="13.2">
      <c r="A157" s="11" t="s">
        <v>171</v>
      </c>
      <c r="B157">
        <v>853.15</v>
      </c>
      <c r="C157" s="11">
        <f t="shared" si="7"/>
        <v>1.2040332147093658E-2</v>
      </c>
      <c r="D157" s="13">
        <f t="shared" si="8"/>
        <v>1.2040332147093658E-2</v>
      </c>
      <c r="E157" s="11" t="s">
        <v>171</v>
      </c>
      <c r="F157" s="12">
        <v>19365.25</v>
      </c>
      <c r="G157" s="11">
        <v>-5.1245830000000003E-3</v>
      </c>
      <c r="H157" s="13">
        <v>-5.1000000000000004E-3</v>
      </c>
      <c r="J157" s="15"/>
      <c r="K157" s="11"/>
      <c r="L157" s="11"/>
      <c r="M157" s="11"/>
      <c r="N157" s="11"/>
    </row>
    <row r="158" spans="1:14" ht="13.2">
      <c r="A158" s="11" t="s">
        <v>172</v>
      </c>
      <c r="B158">
        <v>843</v>
      </c>
      <c r="C158" s="11">
        <f t="shared" si="7"/>
        <v>3.6517890077462312E-2</v>
      </c>
      <c r="D158" s="13">
        <f t="shared" si="8"/>
        <v>3.6517890077462312E-2</v>
      </c>
      <c r="E158" s="11" t="s">
        <v>172</v>
      </c>
      <c r="F158" s="12">
        <v>19465</v>
      </c>
      <c r="G158" s="11">
        <v>1.566797E-3</v>
      </c>
      <c r="H158" s="13">
        <v>1.6000000000000001E-3</v>
      </c>
      <c r="J158" s="15"/>
      <c r="K158" s="11"/>
      <c r="L158" s="11"/>
      <c r="M158" s="11"/>
      <c r="N158" s="11"/>
    </row>
    <row r="159" spans="1:14" ht="13.2">
      <c r="A159" s="11" t="s">
        <v>173</v>
      </c>
      <c r="B159">
        <v>813.3</v>
      </c>
      <c r="C159" s="11">
        <f t="shared" si="7"/>
        <v>-1.8409425625920406E-3</v>
      </c>
      <c r="D159" s="13">
        <f t="shared" si="8"/>
        <v>-1.8409425625920406E-3</v>
      </c>
      <c r="E159" s="11" t="s">
        <v>173</v>
      </c>
      <c r="F159" s="12">
        <v>19434.55</v>
      </c>
      <c r="G159" s="11">
        <v>3.21696E-4</v>
      </c>
      <c r="H159" s="13">
        <v>2.9999999999999997E-4</v>
      </c>
      <c r="J159" s="15"/>
      <c r="K159" s="11"/>
      <c r="L159" s="11"/>
      <c r="M159" s="11"/>
      <c r="N159" s="11"/>
    </row>
    <row r="160" spans="1:14" ht="13.2">
      <c r="A160" s="27">
        <v>45238</v>
      </c>
      <c r="B160">
        <v>814.8</v>
      </c>
      <c r="C160" s="11">
        <f t="shared" si="7"/>
        <v>-5.9777967549103916E-3</v>
      </c>
      <c r="D160" s="13">
        <f t="shared" si="8"/>
        <v>-5.9777967549103916E-3</v>
      </c>
      <c r="E160" s="27">
        <v>45238</v>
      </c>
      <c r="F160" s="12">
        <v>19428.3</v>
      </c>
      <c r="G160" s="11">
        <v>-5.8741959999999999E-3</v>
      </c>
      <c r="H160" s="13">
        <v>-5.8999999999999999E-3</v>
      </c>
      <c r="J160" s="15"/>
      <c r="K160" s="11"/>
      <c r="L160" s="11"/>
      <c r="M160" s="11"/>
      <c r="N160" s="11"/>
    </row>
    <row r="161" spans="1:14" ht="13.2">
      <c r="A161" s="27">
        <v>45207</v>
      </c>
      <c r="B161">
        <v>819.7</v>
      </c>
      <c r="C161" s="11">
        <f t="shared" si="7"/>
        <v>-1.9481310118104611E-3</v>
      </c>
      <c r="D161" s="13">
        <f t="shared" si="8"/>
        <v>-1.9481310118104611E-3</v>
      </c>
      <c r="E161" s="27">
        <v>45207</v>
      </c>
      <c r="F161" s="12">
        <v>19543.099999999999</v>
      </c>
      <c r="G161" s="11">
        <v>-4.5562090000000003E-3</v>
      </c>
      <c r="H161" s="13">
        <v>-4.5999999999999999E-3</v>
      </c>
      <c r="J161" s="15"/>
      <c r="K161" s="11"/>
      <c r="L161" s="11"/>
      <c r="M161" s="11"/>
      <c r="N161" s="11"/>
    </row>
    <row r="162" spans="1:14" ht="13.2">
      <c r="A162" s="27">
        <v>45177</v>
      </c>
      <c r="B162">
        <v>821.3</v>
      </c>
      <c r="C162" s="11">
        <f t="shared" si="7"/>
        <v>-1.4755278310940589E-2</v>
      </c>
      <c r="D162" s="13">
        <f t="shared" si="8"/>
        <v>-1.4755278310940589E-2</v>
      </c>
      <c r="E162" s="27">
        <v>45177</v>
      </c>
      <c r="F162" s="12">
        <v>19632.55</v>
      </c>
      <c r="G162" s="11">
        <v>3.1526480000000001E-3</v>
      </c>
      <c r="H162" s="13">
        <v>3.2000000000000002E-3</v>
      </c>
      <c r="J162" s="15"/>
      <c r="K162" s="11"/>
      <c r="L162" s="11"/>
      <c r="M162" s="11"/>
      <c r="N162" s="11"/>
    </row>
    <row r="163" spans="1:14" ht="13.2">
      <c r="A163" s="27">
        <v>45146</v>
      </c>
      <c r="B163">
        <v>833.6</v>
      </c>
      <c r="C163" s="11">
        <f t="shared" si="7"/>
        <v>1.381464352213424E-3</v>
      </c>
      <c r="D163" s="13">
        <f t="shared" si="8"/>
        <v>1.381464352213424E-3</v>
      </c>
      <c r="E163" s="27">
        <v>45146</v>
      </c>
      <c r="F163" s="12">
        <v>19570.849999999999</v>
      </c>
      <c r="G163" s="11">
        <v>-1.349676E-3</v>
      </c>
      <c r="H163" s="13">
        <v>-1.2999999999999999E-3</v>
      </c>
      <c r="J163" s="15"/>
      <c r="K163" s="11"/>
      <c r="L163" s="11"/>
      <c r="M163" s="11"/>
      <c r="N163" s="11"/>
    </row>
    <row r="164" spans="1:14" ht="13.2">
      <c r="A164" s="27">
        <v>45115</v>
      </c>
      <c r="B164">
        <v>832.45</v>
      </c>
      <c r="C164" s="11">
        <f t="shared" si="7"/>
        <v>2.7842943573280765E-2</v>
      </c>
      <c r="D164" s="13">
        <f t="shared" si="8"/>
        <v>2.7842943573280765E-2</v>
      </c>
      <c r="E164" s="27">
        <v>45115</v>
      </c>
      <c r="F164" s="12">
        <v>19597.3</v>
      </c>
      <c r="G164" s="11">
        <v>4.1143619999999999E-3</v>
      </c>
      <c r="H164" s="13">
        <v>4.1000000000000003E-3</v>
      </c>
      <c r="J164" s="15"/>
      <c r="K164" s="11"/>
      <c r="L164" s="11"/>
      <c r="M164" s="11"/>
      <c r="N164" s="11"/>
    </row>
    <row r="165" spans="1:14" ht="13.2">
      <c r="A165" s="27">
        <v>45024</v>
      </c>
      <c r="B165">
        <v>809.9</v>
      </c>
      <c r="C165" s="11">
        <f t="shared" si="7"/>
        <v>6.6496799453110711E-3</v>
      </c>
      <c r="D165" s="13">
        <f t="shared" si="8"/>
        <v>6.6496799453110711E-3</v>
      </c>
      <c r="E165" s="27">
        <v>45024</v>
      </c>
      <c r="F165" s="12">
        <v>19517</v>
      </c>
      <c r="G165" s="11">
        <v>6.9834099999999998E-3</v>
      </c>
      <c r="H165" s="13">
        <v>7.0000000000000001E-3</v>
      </c>
      <c r="J165" s="15"/>
      <c r="K165" s="11"/>
      <c r="L165" s="11"/>
      <c r="M165" s="11"/>
      <c r="N165" s="11"/>
    </row>
    <row r="166" spans="1:14" ht="13.2">
      <c r="A166" s="27">
        <v>44993</v>
      </c>
      <c r="B166">
        <v>804.55</v>
      </c>
      <c r="C166" s="11">
        <f t="shared" si="7"/>
        <v>-9.4188623491752166E-3</v>
      </c>
      <c r="D166" s="13">
        <f t="shared" si="8"/>
        <v>-9.4188623491752166E-3</v>
      </c>
      <c r="E166" s="27">
        <v>44993</v>
      </c>
      <c r="F166" s="12">
        <v>19381.650000000001</v>
      </c>
      <c r="G166" s="11">
        <v>-7.4206660000000002E-3</v>
      </c>
      <c r="H166" s="13">
        <v>-7.4000000000000003E-3</v>
      </c>
      <c r="J166" s="15"/>
      <c r="K166" s="11"/>
      <c r="L166" s="11"/>
      <c r="M166" s="11"/>
      <c r="N166" s="11"/>
    </row>
    <row r="167" spans="1:14" ht="13.2">
      <c r="A167" s="27">
        <v>44965</v>
      </c>
      <c r="B167">
        <v>812.2</v>
      </c>
      <c r="C167" s="11">
        <f t="shared" si="7"/>
        <v>4.7627883961156581E-3</v>
      </c>
      <c r="D167" s="13">
        <f t="shared" si="8"/>
        <v>4.7627883961156581E-3</v>
      </c>
      <c r="E167" s="27">
        <v>44965</v>
      </c>
      <c r="F167" s="12">
        <v>19526.55</v>
      </c>
      <c r="G167" s="11">
        <v>-1.0489750000000001E-2</v>
      </c>
      <c r="H167" s="13">
        <v>-1.0500000000000001E-2</v>
      </c>
      <c r="J167" s="15"/>
      <c r="K167" s="11"/>
      <c r="L167" s="11"/>
      <c r="M167" s="11"/>
      <c r="N167" s="11"/>
    </row>
    <row r="168" spans="1:14" ht="13.2">
      <c r="A168" s="27">
        <v>44934</v>
      </c>
      <c r="B168">
        <v>808.35</v>
      </c>
      <c r="C168" s="11">
        <f t="shared" si="7"/>
        <v>-1.324462890625E-2</v>
      </c>
      <c r="D168" s="13">
        <f t="shared" si="8"/>
        <v>-1.324462890625E-2</v>
      </c>
      <c r="E168" s="27">
        <v>44934</v>
      </c>
      <c r="F168" s="12">
        <v>19733.55</v>
      </c>
      <c r="G168" s="11">
        <v>-1.0251189999999999E-3</v>
      </c>
      <c r="H168" s="13">
        <v>-1E-3</v>
      </c>
      <c r="J168" s="15"/>
      <c r="K168" s="11"/>
      <c r="L168" s="11"/>
      <c r="M168" s="11"/>
      <c r="N168" s="11"/>
    </row>
    <row r="169" spans="1:14" ht="13.2">
      <c r="A169" s="11" t="s">
        <v>174</v>
      </c>
      <c r="B169">
        <v>819.2</v>
      </c>
      <c r="C169" s="11">
        <f t="shared" si="7"/>
        <v>-1.0090024771917006E-2</v>
      </c>
      <c r="D169" s="13">
        <f t="shared" si="8"/>
        <v>-1.0090024771917006E-2</v>
      </c>
      <c r="E169" s="11" t="s">
        <v>174</v>
      </c>
      <c r="F169" s="12">
        <v>19753.8</v>
      </c>
      <c r="G169" s="11">
        <v>5.4845629999999996E-3</v>
      </c>
      <c r="H169" s="13">
        <v>5.4999999999999997E-3</v>
      </c>
      <c r="J169" s="15"/>
      <c r="K169" s="11"/>
      <c r="L169" s="11"/>
      <c r="M169" s="11"/>
      <c r="N169" s="11"/>
    </row>
    <row r="170" spans="1:14" ht="13.2">
      <c r="A170" s="11" t="s">
        <v>175</v>
      </c>
      <c r="B170">
        <v>827.55</v>
      </c>
      <c r="C170" s="11">
        <f t="shared" si="7"/>
        <v>4.5520757465404849E-3</v>
      </c>
      <c r="D170" s="13">
        <f t="shared" si="8"/>
        <v>4.5520757465404849E-3</v>
      </c>
      <c r="E170" s="11" t="s">
        <v>175</v>
      </c>
      <c r="F170" s="12">
        <v>19646.05</v>
      </c>
      <c r="G170" s="11">
        <v>-7.0447999999999995E-4</v>
      </c>
      <c r="H170" s="13">
        <v>-6.9999999999999999E-4</v>
      </c>
      <c r="J170" s="15"/>
      <c r="K170" s="11"/>
      <c r="L170" s="11"/>
      <c r="M170" s="11"/>
      <c r="N170" s="11"/>
    </row>
    <row r="171" spans="1:14" ht="13.2">
      <c r="A171" s="11" t="s">
        <v>176</v>
      </c>
      <c r="B171">
        <v>823.8</v>
      </c>
      <c r="C171" s="11">
        <f t="shared" si="7"/>
        <v>5.1905765179084407E-2</v>
      </c>
      <c r="D171" s="13">
        <f t="shared" si="8"/>
        <v>5.1905765179084407E-2</v>
      </c>
      <c r="E171" s="11" t="s">
        <v>176</v>
      </c>
      <c r="F171" s="12">
        <v>19659.900000000001</v>
      </c>
      <c r="G171" s="11">
        <v>-5.9863590000000001E-3</v>
      </c>
      <c r="H171" s="13">
        <v>-6.0000000000000001E-3</v>
      </c>
      <c r="J171" s="15"/>
      <c r="K171" s="11"/>
      <c r="L171" s="11"/>
      <c r="M171" s="11"/>
      <c r="N171" s="11"/>
    </row>
    <row r="172" spans="1:14" ht="13.2">
      <c r="A172" s="11" t="s">
        <v>177</v>
      </c>
      <c r="B172">
        <v>783.15</v>
      </c>
      <c r="C172" s="11">
        <f t="shared" si="7"/>
        <v>3.4595425715933104E-3</v>
      </c>
      <c r="D172" s="13">
        <f t="shared" si="8"/>
        <v>3.4595425715933104E-3</v>
      </c>
      <c r="E172" s="11" t="s">
        <v>177</v>
      </c>
      <c r="F172" s="12">
        <v>19778.3</v>
      </c>
      <c r="G172" s="11">
        <v>4.9642799999999997E-3</v>
      </c>
      <c r="H172" s="13">
        <v>5.0000000000000001E-3</v>
      </c>
      <c r="J172" s="15"/>
      <c r="K172" s="11"/>
      <c r="L172" s="11"/>
      <c r="M172" s="11"/>
      <c r="N172" s="11"/>
    </row>
    <row r="173" spans="1:14" ht="13.2">
      <c r="A173" s="11" t="s">
        <v>178</v>
      </c>
      <c r="B173">
        <v>780.45</v>
      </c>
      <c r="C173" s="11">
        <f t="shared" si="7"/>
        <v>4.9575070821530343E-3</v>
      </c>
      <c r="D173" s="13">
        <f t="shared" si="8"/>
        <v>4.9575070821530343E-3</v>
      </c>
      <c r="E173" s="11" t="s">
        <v>178</v>
      </c>
      <c r="F173" s="12">
        <v>19680.599999999999</v>
      </c>
      <c r="G173" s="11">
        <v>4.1937000000000002E-4</v>
      </c>
      <c r="H173" s="13">
        <v>4.0000000000000002E-4</v>
      </c>
      <c r="J173" s="15"/>
      <c r="K173" s="11"/>
      <c r="L173" s="11"/>
      <c r="M173" s="11"/>
      <c r="N173" s="11"/>
    </row>
    <row r="174" spans="1:14" ht="13.2">
      <c r="A174" s="11" t="s">
        <v>179</v>
      </c>
      <c r="B174">
        <v>776.6</v>
      </c>
      <c r="C174" s="11">
        <f t="shared" si="7"/>
        <v>-8.1272920856500619E-2</v>
      </c>
      <c r="D174" s="13">
        <f t="shared" si="8"/>
        <v>-8.1272920856500619E-2</v>
      </c>
      <c r="E174" s="11" t="s">
        <v>179</v>
      </c>
      <c r="F174" s="12">
        <v>19672.349999999999</v>
      </c>
      <c r="G174" s="11">
        <v>-3.6794129999999999E-3</v>
      </c>
      <c r="H174" s="13">
        <v>-3.7000000000000002E-3</v>
      </c>
      <c r="J174" s="15"/>
      <c r="K174" s="11"/>
      <c r="L174" s="11"/>
      <c r="M174" s="11"/>
      <c r="N174" s="11"/>
    </row>
    <row r="175" spans="1:14" ht="13.2">
      <c r="A175" s="11" t="s">
        <v>180</v>
      </c>
      <c r="B175">
        <v>845.3</v>
      </c>
      <c r="C175" s="11">
        <f t="shared" si="7"/>
        <v>-1.3537168864511617E-2</v>
      </c>
      <c r="D175" s="13">
        <f t="shared" si="8"/>
        <v>-1.3537168864511617E-2</v>
      </c>
      <c r="E175" s="11" t="s">
        <v>180</v>
      </c>
      <c r="F175" s="12">
        <v>19745</v>
      </c>
      <c r="G175" s="11">
        <v>-1.1719718E-2</v>
      </c>
      <c r="H175" s="13">
        <v>-1.17E-2</v>
      </c>
      <c r="J175" s="15"/>
      <c r="K175" s="11"/>
      <c r="L175" s="11"/>
      <c r="M175" s="11"/>
      <c r="N175" s="11"/>
    </row>
    <row r="176" spans="1:14" ht="13.2">
      <c r="A176" s="11" t="s">
        <v>181</v>
      </c>
      <c r="B176">
        <v>856.9</v>
      </c>
      <c r="C176" s="11">
        <f t="shared" si="7"/>
        <v>-1.6639889832453569E-2</v>
      </c>
      <c r="D176" s="13">
        <f t="shared" si="8"/>
        <v>-1.6639889832453569E-2</v>
      </c>
      <c r="E176" s="11" t="s">
        <v>181</v>
      </c>
      <c r="F176" s="12">
        <v>19979.150000000001</v>
      </c>
      <c r="G176" s="11">
        <v>7.3614129999999998E-3</v>
      </c>
      <c r="H176" s="13">
        <v>7.4000000000000003E-3</v>
      </c>
      <c r="J176" s="15"/>
      <c r="K176" s="11"/>
      <c r="L176" s="11"/>
      <c r="M176" s="11"/>
      <c r="N176" s="11"/>
    </row>
    <row r="177" spans="1:14" ht="13.2">
      <c r="A177" s="11" t="s">
        <v>182</v>
      </c>
      <c r="B177">
        <v>871.4</v>
      </c>
      <c r="C177" s="11">
        <f t="shared" si="7"/>
        <v>7.2690342832522958E-2</v>
      </c>
      <c r="D177" s="13">
        <f t="shared" si="8"/>
        <v>7.2690342832522958E-2</v>
      </c>
      <c r="E177" s="11" t="s">
        <v>182</v>
      </c>
      <c r="F177" s="12">
        <v>19833.150000000001</v>
      </c>
      <c r="G177" s="11">
        <v>4.2482630000000004E-3</v>
      </c>
      <c r="H177" s="13">
        <v>4.1999999999999997E-3</v>
      </c>
      <c r="J177" s="15"/>
      <c r="K177" s="11"/>
      <c r="L177" s="11"/>
      <c r="M177" s="11"/>
      <c r="N177" s="11"/>
    </row>
    <row r="178" spans="1:14" ht="13.2">
      <c r="A178" s="11" t="s">
        <v>183</v>
      </c>
      <c r="B178">
        <v>812.35</v>
      </c>
      <c r="C178" s="11">
        <f t="shared" si="7"/>
        <v>-2.7475158625643425E-2</v>
      </c>
      <c r="D178" s="13">
        <f t="shared" si="8"/>
        <v>-2.7475158625643425E-2</v>
      </c>
      <c r="E178" s="11" t="s">
        <v>183</v>
      </c>
      <c r="F178" s="12">
        <v>19749.25</v>
      </c>
      <c r="G178" s="11">
        <v>1.9176670000000001E-3</v>
      </c>
      <c r="H178" s="13">
        <v>1.9E-3</v>
      </c>
      <c r="J178" s="15"/>
      <c r="K178" s="11"/>
      <c r="L178" s="11"/>
      <c r="M178" s="11"/>
      <c r="N178" s="11"/>
    </row>
    <row r="179" spans="1:14" ht="13.2">
      <c r="A179" s="11" t="s">
        <v>184</v>
      </c>
      <c r="B179">
        <v>835.3</v>
      </c>
      <c r="C179" s="11">
        <f t="shared" si="7"/>
        <v>-2.7420387727775553E-2</v>
      </c>
      <c r="D179" s="13">
        <f t="shared" si="8"/>
        <v>-2.7420387727775553E-2</v>
      </c>
      <c r="E179" s="11" t="s">
        <v>184</v>
      </c>
      <c r="F179" s="12">
        <v>19711.45</v>
      </c>
      <c r="G179" s="11">
        <v>7.5110530000000002E-3</v>
      </c>
      <c r="H179" s="13">
        <v>7.4999999999999997E-3</v>
      </c>
      <c r="J179" s="15"/>
      <c r="K179" s="11"/>
      <c r="L179" s="11"/>
      <c r="M179" s="11"/>
      <c r="N179" s="11"/>
    </row>
    <row r="180" spans="1:14" ht="13.2">
      <c r="A180" s="11" t="s">
        <v>185</v>
      </c>
      <c r="B180">
        <v>858.85</v>
      </c>
      <c r="C180" s="11">
        <f t="shared" si="7"/>
        <v>4.7186490276168946E-2</v>
      </c>
      <c r="D180" s="13">
        <f t="shared" si="8"/>
        <v>4.7186490276168946E-2</v>
      </c>
      <c r="E180" s="11" t="s">
        <v>185</v>
      </c>
      <c r="F180" s="12">
        <v>19564.5</v>
      </c>
      <c r="G180" s="11">
        <v>7.7651150000000004E-3</v>
      </c>
      <c r="H180" s="13">
        <v>7.7999999999999996E-3</v>
      </c>
      <c r="J180" s="15"/>
      <c r="K180" s="11"/>
      <c r="L180" s="11"/>
      <c r="M180" s="11"/>
      <c r="N180" s="11"/>
    </row>
    <row r="181" spans="1:14" ht="13.2">
      <c r="A181" s="11" t="s">
        <v>186</v>
      </c>
      <c r="B181">
        <v>820.15</v>
      </c>
      <c r="C181" s="11">
        <f t="shared" si="7"/>
        <v>0.11236945612369453</v>
      </c>
      <c r="D181" s="13">
        <f t="shared" si="8"/>
        <v>0.11236945612369453</v>
      </c>
      <c r="E181" s="11" t="s">
        <v>186</v>
      </c>
      <c r="F181" s="12">
        <v>19413.75</v>
      </c>
      <c r="G181" s="11">
        <v>1.519271E-3</v>
      </c>
      <c r="H181" s="13">
        <v>1.5E-3</v>
      </c>
      <c r="J181" s="15"/>
      <c r="K181" s="11"/>
      <c r="L181" s="11"/>
      <c r="M181" s="11"/>
      <c r="N181" s="11"/>
    </row>
    <row r="182" spans="1:14" ht="13.2">
      <c r="A182" s="27">
        <v>45267</v>
      </c>
      <c r="B182">
        <v>737.3</v>
      </c>
      <c r="C182" s="11">
        <f t="shared" si="7"/>
        <v>-5.5971407377437554E-3</v>
      </c>
      <c r="D182" s="13">
        <f t="shared" si="8"/>
        <v>-5.5971407377437554E-3</v>
      </c>
      <c r="E182" s="27">
        <v>45267</v>
      </c>
      <c r="F182" s="12">
        <v>19384.3</v>
      </c>
      <c r="G182" s="11">
        <v>-2.8344500000000001E-3</v>
      </c>
      <c r="H182" s="13">
        <v>-2.8E-3</v>
      </c>
      <c r="J182" s="15"/>
      <c r="K182" s="11"/>
      <c r="L182" s="11"/>
      <c r="M182" s="11"/>
      <c r="N182" s="11"/>
    </row>
    <row r="183" spans="1:14" ht="13.2">
      <c r="A183" s="27">
        <v>45237</v>
      </c>
      <c r="B183">
        <v>741.45</v>
      </c>
      <c r="C183" s="11">
        <f t="shared" si="7"/>
        <v>5.3420473112168798E-2</v>
      </c>
      <c r="D183" s="13">
        <f t="shared" si="8"/>
        <v>5.3420473112168798E-2</v>
      </c>
      <c r="E183" s="27">
        <v>45237</v>
      </c>
      <c r="F183" s="12">
        <v>19439.400000000001</v>
      </c>
      <c r="G183" s="11">
        <v>4.3139299999999997E-3</v>
      </c>
      <c r="H183" s="13">
        <v>4.3E-3</v>
      </c>
      <c r="J183" s="15"/>
      <c r="K183" s="11"/>
      <c r="L183" s="11"/>
      <c r="M183" s="11"/>
      <c r="N183" s="11"/>
    </row>
    <row r="184" spans="1:14" ht="13.2">
      <c r="A184" s="27">
        <v>45206</v>
      </c>
      <c r="B184">
        <v>703.85</v>
      </c>
      <c r="C184" s="11">
        <f t="shared" si="7"/>
        <v>-7.9633544749823093E-3</v>
      </c>
      <c r="D184" s="13">
        <f t="shared" si="8"/>
        <v>-7.9633544749823093E-3</v>
      </c>
      <c r="E184" s="27">
        <v>45206</v>
      </c>
      <c r="F184" s="12">
        <v>19355.900000000001</v>
      </c>
      <c r="G184" s="11">
        <v>1.2466510000000001E-3</v>
      </c>
      <c r="H184" s="13">
        <v>1.1999999999999999E-3</v>
      </c>
      <c r="J184" s="15"/>
      <c r="K184" s="11"/>
      <c r="L184" s="11"/>
      <c r="M184" s="11"/>
      <c r="N184" s="11"/>
    </row>
    <row r="185" spans="1:14" ht="13.2">
      <c r="A185" s="27">
        <v>45114</v>
      </c>
      <c r="B185">
        <v>709.5</v>
      </c>
      <c r="C185" s="11">
        <f t="shared" si="7"/>
        <v>-1.4035575319622073E-2</v>
      </c>
      <c r="D185" s="13">
        <f t="shared" si="8"/>
        <v>-1.4035575319622073E-2</v>
      </c>
      <c r="E185" s="27">
        <v>45114</v>
      </c>
      <c r="F185" s="12">
        <v>19331.8</v>
      </c>
      <c r="G185" s="11">
        <v>-8.4883549999999995E-3</v>
      </c>
      <c r="H185" s="13">
        <v>-8.5000000000000006E-3</v>
      </c>
      <c r="J185" s="15"/>
      <c r="K185" s="11"/>
      <c r="L185" s="11"/>
      <c r="M185" s="11"/>
      <c r="N185" s="11"/>
    </row>
    <row r="186" spans="1:14" ht="13.2">
      <c r="A186" s="27">
        <v>45084</v>
      </c>
      <c r="B186">
        <v>719.6</v>
      </c>
      <c r="C186" s="11">
        <f t="shared" si="7"/>
        <v>1.2238008158672153E-2</v>
      </c>
      <c r="D186" s="13">
        <f t="shared" si="8"/>
        <v>1.2238008158672153E-2</v>
      </c>
      <c r="E186" s="27">
        <v>45084</v>
      </c>
      <c r="F186" s="12">
        <v>19497.3</v>
      </c>
      <c r="G186" s="11">
        <v>5.0931769999999999E-3</v>
      </c>
      <c r="H186" s="13">
        <v>5.1000000000000004E-3</v>
      </c>
      <c r="J186" s="15"/>
      <c r="K186" s="11"/>
      <c r="L186" s="11"/>
      <c r="M186" s="11"/>
      <c r="N186" s="11"/>
    </row>
    <row r="187" spans="1:14" ht="13.2">
      <c r="A187" s="27">
        <v>45053</v>
      </c>
      <c r="B187">
        <v>710.9</v>
      </c>
      <c r="C187" s="11">
        <f t="shared" si="7"/>
        <v>-4.6205544665360865E-3</v>
      </c>
      <c r="D187" s="13">
        <f t="shared" si="8"/>
        <v>-4.6205544665360865E-3</v>
      </c>
      <c r="E187" s="27">
        <v>45053</v>
      </c>
      <c r="F187" s="12">
        <v>19398.5</v>
      </c>
      <c r="G187" s="11">
        <v>4.8996900000000004E-4</v>
      </c>
      <c r="H187" s="13">
        <v>5.0000000000000001E-4</v>
      </c>
      <c r="J187" s="15"/>
      <c r="K187" s="11"/>
      <c r="L187" s="11"/>
      <c r="M187" s="11"/>
      <c r="N187" s="11"/>
    </row>
    <row r="188" spans="1:14" ht="13.2">
      <c r="A188" s="27">
        <v>45023</v>
      </c>
      <c r="B188">
        <v>714.2</v>
      </c>
      <c r="C188" s="11">
        <f t="shared" si="7"/>
        <v>-6.7450107781098501E-3</v>
      </c>
      <c r="D188" s="13">
        <f t="shared" si="8"/>
        <v>-6.7450107781098501E-3</v>
      </c>
      <c r="E188" s="27">
        <v>45023</v>
      </c>
      <c r="F188" s="12">
        <v>19389</v>
      </c>
      <c r="G188" s="11">
        <v>3.4389870000000001E-3</v>
      </c>
      <c r="H188" s="13">
        <v>3.3999999999999998E-3</v>
      </c>
      <c r="J188" s="15"/>
      <c r="K188" s="11"/>
      <c r="L188" s="11"/>
      <c r="M188" s="11"/>
      <c r="N188" s="11"/>
    </row>
    <row r="189" spans="1:14" ht="13.2">
      <c r="A189" s="27">
        <v>44992</v>
      </c>
      <c r="B189">
        <v>719.05</v>
      </c>
      <c r="C189" s="11">
        <f t="shared" si="7"/>
        <v>-7.1112952223143511E-3</v>
      </c>
      <c r="D189" s="13">
        <f t="shared" si="8"/>
        <v>-7.1112952223143511E-3</v>
      </c>
      <c r="E189" s="27">
        <v>44992</v>
      </c>
      <c r="F189" s="12">
        <v>19322.55</v>
      </c>
      <c r="G189" s="11">
        <v>6.9570930000000001E-3</v>
      </c>
      <c r="H189" s="13">
        <v>7.0000000000000001E-3</v>
      </c>
      <c r="J189" s="15"/>
      <c r="K189" s="11"/>
      <c r="L189" s="11"/>
      <c r="M189" s="11"/>
      <c r="N189" s="11"/>
    </row>
    <row r="190" spans="1:14" ht="13.2">
      <c r="A190" s="11" t="s">
        <v>187</v>
      </c>
      <c r="B190">
        <v>724.2</v>
      </c>
      <c r="C190" s="11">
        <f t="shared" si="7"/>
        <v>-1.4477766287486205E-3</v>
      </c>
      <c r="D190" s="13">
        <f t="shared" si="8"/>
        <v>-1.4477766287486205E-3</v>
      </c>
      <c r="E190" s="11" t="s">
        <v>187</v>
      </c>
      <c r="F190" s="12">
        <v>19189.05</v>
      </c>
      <c r="G190" s="11">
        <v>1.1435213E-2</v>
      </c>
      <c r="H190" s="13">
        <v>1.14E-2</v>
      </c>
      <c r="J190" s="15"/>
      <c r="K190" s="11"/>
      <c r="L190" s="11"/>
      <c r="M190" s="11"/>
      <c r="N190" s="11"/>
    </row>
    <row r="191" spans="1:14" ht="13.2">
      <c r="A191" s="11" t="s">
        <v>188</v>
      </c>
      <c r="B191">
        <v>725.25</v>
      </c>
      <c r="C191" s="11">
        <f t="shared" si="7"/>
        <v>2.1417714522591336E-3</v>
      </c>
      <c r="D191" s="13">
        <f t="shared" si="8"/>
        <v>2.1417714522591336E-3</v>
      </c>
      <c r="E191" s="11" t="s">
        <v>188</v>
      </c>
      <c r="F191" s="12">
        <v>18972.099999999999</v>
      </c>
      <c r="G191" s="11">
        <v>8.2211149999999993E-3</v>
      </c>
      <c r="H191" s="13">
        <v>8.2000000000000007E-3</v>
      </c>
      <c r="J191" s="15"/>
      <c r="K191" s="11"/>
      <c r="L191" s="11"/>
      <c r="M191" s="11"/>
      <c r="N191" s="11"/>
    </row>
    <row r="192" spans="1:14" ht="13.2">
      <c r="A192" s="11" t="s">
        <v>189</v>
      </c>
      <c r="B192">
        <v>723.7</v>
      </c>
      <c r="C192" s="11">
        <f t="shared" si="7"/>
        <v>3.2577805503570811E-3</v>
      </c>
      <c r="D192" s="13">
        <f t="shared" si="8"/>
        <v>3.2577805503570811E-3</v>
      </c>
      <c r="E192" s="11" t="s">
        <v>189</v>
      </c>
      <c r="F192" s="12">
        <v>18817.400000000001</v>
      </c>
      <c r="G192" s="11">
        <v>6.7518400000000003E-3</v>
      </c>
      <c r="H192" s="13">
        <v>6.7999999999999996E-3</v>
      </c>
      <c r="J192" s="15"/>
      <c r="K192" s="11"/>
      <c r="L192" s="11"/>
      <c r="M192" s="11"/>
      <c r="N192" s="11"/>
    </row>
    <row r="193" spans="1:14" ht="13.2">
      <c r="A193" s="11" t="s">
        <v>190</v>
      </c>
      <c r="B193">
        <v>721.35</v>
      </c>
      <c r="C193" s="11">
        <f t="shared" si="7"/>
        <v>-1.0425955140956233E-2</v>
      </c>
      <c r="D193" s="13">
        <f t="shared" si="8"/>
        <v>-1.0425955140956233E-2</v>
      </c>
      <c r="E193" s="11" t="s">
        <v>190</v>
      </c>
      <c r="F193" s="12">
        <v>18691.2</v>
      </c>
      <c r="G193" s="11">
        <v>1.3768719999999999E-3</v>
      </c>
      <c r="H193" s="13">
        <v>1.4E-3</v>
      </c>
      <c r="J193" s="15"/>
      <c r="K193" s="11"/>
      <c r="L193" s="11"/>
      <c r="M193" s="11"/>
      <c r="N193" s="11"/>
    </row>
    <row r="194" spans="1:14" ht="13.2">
      <c r="A194" s="11" t="s">
        <v>191</v>
      </c>
      <c r="B194">
        <v>728.95</v>
      </c>
      <c r="C194" s="11">
        <f t="shared" si="7"/>
        <v>-1.8315264965322098E-2</v>
      </c>
      <c r="D194" s="13">
        <f t="shared" si="8"/>
        <v>-1.8315264965322098E-2</v>
      </c>
      <c r="E194" s="11" t="s">
        <v>191</v>
      </c>
      <c r="F194" s="12">
        <v>18665.5</v>
      </c>
      <c r="G194" s="11">
        <v>-5.6336149999999998E-3</v>
      </c>
      <c r="H194" s="13">
        <v>-5.5999999999999999E-3</v>
      </c>
      <c r="J194" s="15"/>
      <c r="K194" s="11"/>
      <c r="L194" s="11"/>
      <c r="M194" s="11"/>
      <c r="N194" s="11"/>
    </row>
    <row r="195" spans="1:14" ht="13.2">
      <c r="A195" s="11" t="s">
        <v>192</v>
      </c>
      <c r="B195">
        <v>742.55</v>
      </c>
      <c r="C195" s="11">
        <f t="shared" si="7"/>
        <v>-2.0640991822738153E-2</v>
      </c>
      <c r="D195" s="13">
        <f t="shared" si="8"/>
        <v>-2.0640991822738153E-2</v>
      </c>
      <c r="E195" s="11" t="s">
        <v>192</v>
      </c>
      <c r="F195" s="12">
        <v>18771.25</v>
      </c>
      <c r="G195" s="11">
        <v>-4.539464E-3</v>
      </c>
      <c r="H195" s="13">
        <v>-4.4999999999999997E-3</v>
      </c>
      <c r="J195" s="15"/>
      <c r="K195" s="11"/>
      <c r="L195" s="11"/>
      <c r="M195" s="11"/>
      <c r="N195" s="11"/>
    </row>
    <row r="196" spans="1:14" ht="13.2">
      <c r="A196" s="11" t="s">
        <v>193</v>
      </c>
      <c r="B196">
        <v>758.2</v>
      </c>
      <c r="C196" s="11">
        <f t="shared" si="7"/>
        <v>4.9705083173172682E-3</v>
      </c>
      <c r="D196" s="13">
        <f t="shared" si="8"/>
        <v>4.9705083173172682E-3</v>
      </c>
      <c r="E196" s="11" t="s">
        <v>193</v>
      </c>
      <c r="F196" s="12">
        <v>18856.849999999999</v>
      </c>
      <c r="G196" s="11">
        <v>2.133743E-3</v>
      </c>
      <c r="H196" s="13">
        <v>2.0999999999999999E-3</v>
      </c>
      <c r="J196" s="15"/>
      <c r="K196" s="11"/>
      <c r="L196" s="11"/>
      <c r="M196" s="11"/>
      <c r="N196" s="11"/>
    </row>
    <row r="197" spans="1:14" ht="13.2">
      <c r="A197" s="11" t="s">
        <v>194</v>
      </c>
      <c r="B197">
        <v>754.45</v>
      </c>
      <c r="C197" s="11">
        <f t="shared" ref="C197:C260" si="9">B197/B198-1</f>
        <v>6.0961890029531673E-2</v>
      </c>
      <c r="D197" s="13">
        <f t="shared" ref="D197:D260" si="10">C197</f>
        <v>6.0961890029531673E-2</v>
      </c>
      <c r="E197" s="11" t="s">
        <v>194</v>
      </c>
      <c r="F197" s="12">
        <v>18816.7</v>
      </c>
      <c r="G197" s="11">
        <v>3.265717E-3</v>
      </c>
      <c r="H197" s="13">
        <v>3.3E-3</v>
      </c>
      <c r="J197" s="15"/>
      <c r="K197" s="11"/>
      <c r="L197" s="11"/>
      <c r="M197" s="11"/>
      <c r="N197" s="11"/>
    </row>
    <row r="198" spans="1:14" ht="13.2">
      <c r="A198" s="11" t="s">
        <v>195</v>
      </c>
      <c r="B198">
        <v>711.1</v>
      </c>
      <c r="C198" s="11">
        <f t="shared" si="9"/>
        <v>1.5492957746479075E-3</v>
      </c>
      <c r="D198" s="13">
        <f t="shared" si="10"/>
        <v>1.5492957746479075E-3</v>
      </c>
      <c r="E198" s="11" t="s">
        <v>195</v>
      </c>
      <c r="F198" s="12">
        <v>18755.45</v>
      </c>
      <c r="G198" s="11">
        <v>-3.7474769999999999E-3</v>
      </c>
      <c r="H198" s="13">
        <v>-3.7000000000000002E-3</v>
      </c>
      <c r="J198" s="15"/>
      <c r="K198" s="11"/>
      <c r="L198" s="11"/>
      <c r="M198" s="11"/>
      <c r="N198" s="11"/>
    </row>
    <row r="199" spans="1:14" ht="13.2">
      <c r="A199" s="11" t="s">
        <v>196</v>
      </c>
      <c r="B199">
        <v>710</v>
      </c>
      <c r="C199" s="11">
        <f t="shared" si="9"/>
        <v>5.808188128630043E-3</v>
      </c>
      <c r="D199" s="13">
        <f t="shared" si="10"/>
        <v>5.808188128630043E-3</v>
      </c>
      <c r="E199" s="11" t="s">
        <v>196</v>
      </c>
      <c r="F199" s="12">
        <v>18826</v>
      </c>
      <c r="G199" s="11">
        <v>7.3790269999999998E-3</v>
      </c>
      <c r="H199" s="13">
        <v>7.4000000000000003E-3</v>
      </c>
      <c r="J199" s="15"/>
      <c r="K199" s="11"/>
      <c r="L199" s="11"/>
      <c r="M199" s="11"/>
      <c r="N199" s="11"/>
    </row>
    <row r="200" spans="1:14" ht="13.2">
      <c r="A200" s="11" t="s">
        <v>197</v>
      </c>
      <c r="B200">
        <v>705.9</v>
      </c>
      <c r="C200" s="11">
        <f t="shared" si="9"/>
        <v>-1.1759764804703865E-2</v>
      </c>
      <c r="D200" s="13">
        <f t="shared" si="10"/>
        <v>-1.1759764804703865E-2</v>
      </c>
      <c r="E200" s="11" t="s">
        <v>197</v>
      </c>
      <c r="F200" s="12">
        <v>18688.099999999999</v>
      </c>
      <c r="G200" s="11">
        <v>-3.6148629999999998E-3</v>
      </c>
      <c r="H200" s="13">
        <v>-3.5999999999999999E-3</v>
      </c>
      <c r="J200" s="15"/>
      <c r="K200" s="11"/>
      <c r="L200" s="11"/>
      <c r="M200" s="11"/>
      <c r="N200" s="11"/>
    </row>
    <row r="201" spans="1:14" ht="13.2">
      <c r="A201" s="11" t="s">
        <v>198</v>
      </c>
      <c r="B201">
        <v>714.3</v>
      </c>
      <c r="C201" s="11">
        <f t="shared" si="9"/>
        <v>-2.7991602519250591E-4</v>
      </c>
      <c r="D201" s="13">
        <f t="shared" si="10"/>
        <v>-2.7991602519250591E-4</v>
      </c>
      <c r="E201" s="11" t="s">
        <v>198</v>
      </c>
      <c r="F201" s="12">
        <v>18755.900000000001</v>
      </c>
      <c r="G201" s="11">
        <v>2.1238339999999998E-3</v>
      </c>
      <c r="H201" s="13">
        <v>2.0999999999999999E-3</v>
      </c>
      <c r="J201" s="15"/>
      <c r="K201" s="11"/>
      <c r="L201" s="11"/>
      <c r="M201" s="11"/>
      <c r="N201" s="11"/>
    </row>
    <row r="202" spans="1:14" ht="13.2">
      <c r="A202" s="11" t="s">
        <v>199</v>
      </c>
      <c r="B202">
        <v>714.5</v>
      </c>
      <c r="C202" s="11">
        <f t="shared" si="9"/>
        <v>5.2054023635341728E-3</v>
      </c>
      <c r="D202" s="13">
        <f t="shared" si="10"/>
        <v>5.2054023635341728E-3</v>
      </c>
      <c r="E202" s="11" t="s">
        <v>199</v>
      </c>
      <c r="F202" s="12">
        <v>18716.150000000001</v>
      </c>
      <c r="G202" s="11">
        <v>6.1634810000000002E-3</v>
      </c>
      <c r="H202" s="13">
        <v>6.1999999999999998E-3</v>
      </c>
      <c r="J202" s="15"/>
      <c r="K202" s="11"/>
      <c r="L202" s="11"/>
      <c r="M202" s="11"/>
      <c r="N202" s="11"/>
    </row>
    <row r="203" spans="1:14" ht="13.2">
      <c r="A203" s="27">
        <v>45266</v>
      </c>
      <c r="B203">
        <v>710.8</v>
      </c>
      <c r="C203" s="11">
        <f t="shared" si="9"/>
        <v>-7.4705019898065883E-3</v>
      </c>
      <c r="D203" s="13">
        <f t="shared" si="10"/>
        <v>-7.4705019898065883E-3</v>
      </c>
      <c r="E203" s="27">
        <v>45266</v>
      </c>
      <c r="F203" s="12">
        <v>18601.5</v>
      </c>
      <c r="G203" s="11">
        <v>2.052426E-3</v>
      </c>
      <c r="H203" s="13">
        <v>2.0999999999999999E-3</v>
      </c>
      <c r="J203" s="15"/>
      <c r="K203" s="11"/>
      <c r="L203" s="11"/>
      <c r="M203" s="11"/>
      <c r="N203" s="11"/>
    </row>
    <row r="204" spans="1:14" ht="13.2">
      <c r="A204" s="27">
        <v>45175</v>
      </c>
      <c r="B204">
        <v>716.15</v>
      </c>
      <c r="C204" s="11">
        <f t="shared" si="9"/>
        <v>9.0883471889529055E-3</v>
      </c>
      <c r="D204" s="13">
        <f t="shared" si="10"/>
        <v>9.0883471889529055E-3</v>
      </c>
      <c r="E204" s="27">
        <v>45175</v>
      </c>
      <c r="F204" s="12">
        <v>18563.400000000001</v>
      </c>
      <c r="G204" s="11">
        <v>-3.8181759999999999E-3</v>
      </c>
      <c r="H204" s="13">
        <v>-3.8E-3</v>
      </c>
      <c r="J204" s="15"/>
      <c r="K204" s="11"/>
      <c r="L204" s="11"/>
      <c r="M204" s="11"/>
      <c r="N204" s="11"/>
    </row>
    <row r="205" spans="1:14" ht="13.2">
      <c r="A205" s="27">
        <v>45144</v>
      </c>
      <c r="B205">
        <v>709.7</v>
      </c>
      <c r="C205" s="11">
        <f t="shared" si="9"/>
        <v>-1.5945646145313352E-2</v>
      </c>
      <c r="D205" s="13">
        <f t="shared" si="10"/>
        <v>-1.5945646145313352E-2</v>
      </c>
      <c r="E205" s="27">
        <v>45144</v>
      </c>
      <c r="F205" s="12">
        <v>18634.55</v>
      </c>
      <c r="G205" s="11">
        <v>-4.9048399999999997E-3</v>
      </c>
      <c r="H205" s="13">
        <v>-4.8999999999999998E-3</v>
      </c>
      <c r="J205" s="15"/>
      <c r="K205" s="11"/>
      <c r="L205" s="11"/>
      <c r="M205" s="11"/>
      <c r="N205" s="11"/>
    </row>
    <row r="206" spans="1:14" ht="13.2">
      <c r="A206" s="27">
        <v>45113</v>
      </c>
      <c r="B206">
        <v>721.2</v>
      </c>
      <c r="C206" s="11">
        <f t="shared" si="9"/>
        <v>2.6838470847867946E-2</v>
      </c>
      <c r="D206" s="13">
        <f t="shared" si="10"/>
        <v>2.6838470847867946E-2</v>
      </c>
      <c r="E206" s="27">
        <v>45113</v>
      </c>
      <c r="F206" s="12">
        <v>18726.400000000001</v>
      </c>
      <c r="G206" s="11">
        <v>6.8498309999999998E-3</v>
      </c>
      <c r="H206" s="13">
        <v>6.7999999999999996E-3</v>
      </c>
      <c r="J206" s="15"/>
      <c r="K206" s="11"/>
      <c r="L206" s="11"/>
      <c r="M206" s="11"/>
      <c r="N206" s="11"/>
    </row>
    <row r="207" spans="1:14" ht="13.2">
      <c r="A207" s="27">
        <v>45083</v>
      </c>
      <c r="B207">
        <v>702.35</v>
      </c>
      <c r="C207" s="11">
        <f t="shared" si="9"/>
        <v>1.3711481561665684E-2</v>
      </c>
      <c r="D207" s="13">
        <f t="shared" si="10"/>
        <v>1.3711481561665684E-2</v>
      </c>
      <c r="E207" s="27">
        <v>45083</v>
      </c>
      <c r="F207" s="12">
        <v>18599</v>
      </c>
      <c r="G207" s="11">
        <v>2.7697300000000002E-4</v>
      </c>
      <c r="H207" s="13">
        <v>2.9999999999999997E-4</v>
      </c>
      <c r="J207" s="15"/>
      <c r="K207" s="11"/>
      <c r="L207" s="11"/>
      <c r="M207" s="11"/>
      <c r="N207" s="11"/>
    </row>
    <row r="208" spans="1:14" ht="13.2">
      <c r="A208" s="27">
        <v>45052</v>
      </c>
      <c r="B208">
        <v>692.85</v>
      </c>
      <c r="C208" s="11">
        <f t="shared" si="9"/>
        <v>-7.5204125483454565E-3</v>
      </c>
      <c r="D208" s="13">
        <f t="shared" si="10"/>
        <v>-7.5204125483454565E-3</v>
      </c>
      <c r="E208" s="27">
        <v>45052</v>
      </c>
      <c r="F208" s="12">
        <v>18593.849999999999</v>
      </c>
      <c r="G208" s="11">
        <v>3.223788E-3</v>
      </c>
      <c r="H208" s="13">
        <v>3.2000000000000002E-3</v>
      </c>
      <c r="J208" s="15"/>
      <c r="K208" s="11"/>
      <c r="L208" s="11"/>
      <c r="M208" s="11"/>
      <c r="N208" s="11"/>
    </row>
    <row r="209" spans="1:14" ht="13.2">
      <c r="A209" s="27">
        <v>44963</v>
      </c>
      <c r="B209">
        <v>698.1</v>
      </c>
      <c r="C209" s="11">
        <f t="shared" si="9"/>
        <v>-9.3023255813950989E-4</v>
      </c>
      <c r="D209" s="13">
        <f t="shared" si="10"/>
        <v>-9.3023255813950989E-4</v>
      </c>
      <c r="E209" s="27">
        <v>44963</v>
      </c>
      <c r="F209" s="12">
        <v>18534.099999999999</v>
      </c>
      <c r="G209" s="11">
        <v>2.5070650000000002E-3</v>
      </c>
      <c r="H209" s="13">
        <v>2.5000000000000001E-3</v>
      </c>
      <c r="J209" s="15"/>
      <c r="K209" s="11"/>
      <c r="L209" s="11"/>
      <c r="M209" s="11"/>
      <c r="N209" s="11"/>
    </row>
    <row r="210" spans="1:14" ht="13.2">
      <c r="A210" s="27">
        <v>44932</v>
      </c>
      <c r="B210">
        <v>698.75</v>
      </c>
      <c r="C210" s="11">
        <f t="shared" si="9"/>
        <v>2.5826816844822797E-3</v>
      </c>
      <c r="D210" s="13">
        <f t="shared" si="10"/>
        <v>2.5826816844822797E-3</v>
      </c>
      <c r="E210" s="27">
        <v>44932</v>
      </c>
      <c r="F210" s="12">
        <v>18487.75</v>
      </c>
      <c r="G210" s="11">
        <v>-2.516941E-3</v>
      </c>
      <c r="H210" s="13">
        <v>-2.5000000000000001E-3</v>
      </c>
      <c r="J210" s="15"/>
      <c r="K210" s="11"/>
      <c r="L210" s="11"/>
      <c r="M210" s="11"/>
      <c r="N210" s="11"/>
    </row>
    <row r="211" spans="1:14" ht="13.2">
      <c r="A211" s="11" t="s">
        <v>200</v>
      </c>
      <c r="B211">
        <v>696.95</v>
      </c>
      <c r="C211" s="11">
        <f t="shared" si="9"/>
        <v>4.4902548725637148E-2</v>
      </c>
      <c r="D211" s="13">
        <f t="shared" si="10"/>
        <v>4.4902548725637148E-2</v>
      </c>
      <c r="E211" s="11" t="s">
        <v>200</v>
      </c>
      <c r="F211" s="12">
        <v>18534.400000000001</v>
      </c>
      <c r="G211" s="11">
        <v>-5.3370609999999997E-3</v>
      </c>
      <c r="H211" s="13">
        <v>-5.3E-3</v>
      </c>
      <c r="J211" s="15"/>
      <c r="K211" s="11"/>
      <c r="L211" s="11"/>
      <c r="M211" s="11"/>
      <c r="N211" s="11"/>
    </row>
    <row r="212" spans="1:14" ht="13.2">
      <c r="A212" s="11" t="s">
        <v>201</v>
      </c>
      <c r="B212">
        <v>667</v>
      </c>
      <c r="C212" s="11">
        <f t="shared" si="9"/>
        <v>-6.7014147431124771E-3</v>
      </c>
      <c r="D212" s="13">
        <f t="shared" si="10"/>
        <v>-6.7014147431124771E-3</v>
      </c>
      <c r="E212" s="11" t="s">
        <v>201</v>
      </c>
      <c r="F212" s="12">
        <v>18633.849999999999</v>
      </c>
      <c r="G212" s="11">
        <v>1.8926100000000001E-3</v>
      </c>
      <c r="H212" s="13">
        <v>1.9E-3</v>
      </c>
      <c r="J212" s="15"/>
      <c r="K212" s="11"/>
      <c r="L212" s="11"/>
      <c r="M212" s="11"/>
      <c r="N212" s="11"/>
    </row>
    <row r="213" spans="1:14" ht="13.2">
      <c r="A213" s="11" t="s">
        <v>202</v>
      </c>
      <c r="B213">
        <v>671.5</v>
      </c>
      <c r="C213" s="11">
        <f t="shared" si="9"/>
        <v>-3.7831021437577661E-3</v>
      </c>
      <c r="D213" s="13">
        <f t="shared" si="10"/>
        <v>-3.7831021437577661E-3</v>
      </c>
      <c r="E213" s="11" t="s">
        <v>202</v>
      </c>
      <c r="F213" s="12">
        <v>18598.650000000001</v>
      </c>
      <c r="G213" s="11">
        <v>5.3677559999999996E-3</v>
      </c>
      <c r="H213" s="13">
        <v>5.4000000000000003E-3</v>
      </c>
      <c r="J213" s="15"/>
      <c r="K213" s="11"/>
      <c r="L213" s="11"/>
      <c r="M213" s="11"/>
      <c r="N213" s="11"/>
    </row>
    <row r="214" spans="1:14" ht="13.2">
      <c r="A214" s="11" t="s">
        <v>203</v>
      </c>
      <c r="B214">
        <v>674.05</v>
      </c>
      <c r="C214" s="11">
        <f t="shared" si="9"/>
        <v>-1.2594458438287548E-3</v>
      </c>
      <c r="D214" s="13">
        <f t="shared" si="10"/>
        <v>-1.2594458438287548E-3</v>
      </c>
      <c r="E214" s="11" t="s">
        <v>203</v>
      </c>
      <c r="F214" s="12">
        <v>18499.349999999999</v>
      </c>
      <c r="G214" s="11">
        <v>9.7264640000000006E-3</v>
      </c>
      <c r="H214" s="13">
        <v>9.7000000000000003E-3</v>
      </c>
      <c r="J214" s="15"/>
      <c r="K214" s="11"/>
      <c r="L214" s="11"/>
      <c r="M214" s="11"/>
      <c r="N214" s="11"/>
    </row>
    <row r="215" spans="1:14" ht="13.2">
      <c r="A215" s="11" t="s">
        <v>204</v>
      </c>
      <c r="B215">
        <v>674.9</v>
      </c>
      <c r="C215" s="11">
        <f t="shared" si="9"/>
        <v>4.6762310973245347E-2</v>
      </c>
      <c r="D215" s="13">
        <f t="shared" si="10"/>
        <v>4.6762310973245347E-2</v>
      </c>
      <c r="E215" s="11" t="s">
        <v>204</v>
      </c>
      <c r="F215" s="12">
        <v>18321.150000000001</v>
      </c>
      <c r="G215" s="11">
        <v>1.9551120000000002E-3</v>
      </c>
      <c r="H215" s="13">
        <v>2E-3</v>
      </c>
      <c r="J215" s="15"/>
      <c r="K215" s="11"/>
      <c r="L215" s="11"/>
      <c r="M215" s="11"/>
      <c r="N215" s="11"/>
    </row>
    <row r="216" spans="1:14" ht="13.2">
      <c r="A216" s="11" t="s">
        <v>205</v>
      </c>
      <c r="B216">
        <v>644.75</v>
      </c>
      <c r="C216" s="11">
        <f t="shared" si="9"/>
        <v>-1.0588506099900252E-2</v>
      </c>
      <c r="D216" s="13">
        <f t="shared" si="10"/>
        <v>-1.0588506099900252E-2</v>
      </c>
      <c r="E216" s="11" t="s">
        <v>205</v>
      </c>
      <c r="F216" s="12">
        <v>18285.400000000001</v>
      </c>
      <c r="G216" s="11">
        <v>-3.4118159999999998E-3</v>
      </c>
      <c r="H216" s="13">
        <v>-3.3999999999999998E-3</v>
      </c>
      <c r="J216" s="15"/>
      <c r="K216" s="11"/>
      <c r="L216" s="11"/>
      <c r="M216" s="11"/>
      <c r="N216" s="11"/>
    </row>
    <row r="217" spans="1:14" ht="13.2">
      <c r="A217" s="11" t="s">
        <v>206</v>
      </c>
      <c r="B217">
        <v>651.65</v>
      </c>
      <c r="C217" s="11">
        <f t="shared" si="9"/>
        <v>2.847029855340244E-3</v>
      </c>
      <c r="D217" s="13">
        <f t="shared" si="10"/>
        <v>2.847029855340244E-3</v>
      </c>
      <c r="E217" s="11" t="s">
        <v>206</v>
      </c>
      <c r="F217" s="12">
        <v>18348</v>
      </c>
      <c r="G217" s="11">
        <v>1.8346219999999999E-3</v>
      </c>
      <c r="H217" s="13">
        <v>1.8E-3</v>
      </c>
      <c r="J217" s="15"/>
      <c r="K217" s="11"/>
      <c r="L217" s="11"/>
      <c r="M217" s="11"/>
      <c r="N217" s="11"/>
    </row>
    <row r="218" spans="1:14" ht="13.2">
      <c r="A218" s="11" t="s">
        <v>207</v>
      </c>
      <c r="B218">
        <v>649.79999999999995</v>
      </c>
      <c r="C218" s="11">
        <f t="shared" si="9"/>
        <v>1.0968494749124869E-2</v>
      </c>
      <c r="D218" s="13">
        <f t="shared" si="10"/>
        <v>1.0968494749124869E-2</v>
      </c>
      <c r="E218" s="11" t="s">
        <v>207</v>
      </c>
      <c r="F218" s="12">
        <v>18314.400000000001</v>
      </c>
      <c r="G218" s="11">
        <v>6.0977619999999996E-3</v>
      </c>
      <c r="H218" s="13">
        <v>6.1000000000000004E-3</v>
      </c>
      <c r="J218" s="15"/>
      <c r="K218" s="11"/>
      <c r="L218" s="11"/>
      <c r="M218" s="11"/>
      <c r="N218" s="11"/>
    </row>
    <row r="219" spans="1:14" ht="13.2">
      <c r="A219" s="11" t="s">
        <v>208</v>
      </c>
      <c r="B219">
        <v>642.75</v>
      </c>
      <c r="C219" s="11">
        <f t="shared" si="9"/>
        <v>-1.1153846153846181E-2</v>
      </c>
      <c r="D219" s="13">
        <f t="shared" si="10"/>
        <v>-1.1153846153846181E-2</v>
      </c>
      <c r="E219" s="11" t="s">
        <v>208</v>
      </c>
      <c r="F219" s="12">
        <v>18203.400000000001</v>
      </c>
      <c r="G219" s="11">
        <v>4.0513069999999997E-3</v>
      </c>
      <c r="H219" s="13">
        <v>4.1000000000000003E-3</v>
      </c>
      <c r="J219" s="15"/>
      <c r="K219" s="11"/>
      <c r="L219" s="11"/>
      <c r="M219" s="11"/>
      <c r="N219" s="11"/>
    </row>
    <row r="220" spans="1:14" ht="13.2">
      <c r="A220" s="11" t="s">
        <v>209</v>
      </c>
      <c r="B220">
        <v>650</v>
      </c>
      <c r="C220" s="11">
        <f t="shared" si="9"/>
        <v>-1.7013232514177745E-2</v>
      </c>
      <c r="D220" s="13">
        <f t="shared" si="10"/>
        <v>-1.7013232514177745E-2</v>
      </c>
      <c r="E220" s="11" t="s">
        <v>209</v>
      </c>
      <c r="F220" s="12">
        <v>18129.95</v>
      </c>
      <c r="G220" s="11">
        <v>-2.8490109999999998E-3</v>
      </c>
      <c r="H220" s="13">
        <v>-2.8E-3</v>
      </c>
      <c r="J220" s="15"/>
      <c r="K220" s="11"/>
      <c r="L220" s="11"/>
      <c r="M220" s="11"/>
      <c r="N220" s="11"/>
    </row>
    <row r="221" spans="1:14" ht="13.2">
      <c r="A221" s="11" t="s">
        <v>210</v>
      </c>
      <c r="B221">
        <v>661.25</v>
      </c>
      <c r="C221" s="11">
        <f t="shared" si="9"/>
        <v>3.1859212622316058E-3</v>
      </c>
      <c r="D221" s="13">
        <f t="shared" si="10"/>
        <v>3.1859212622316058E-3</v>
      </c>
      <c r="E221" s="11" t="s">
        <v>210</v>
      </c>
      <c r="F221" s="12">
        <v>18181.75</v>
      </c>
      <c r="G221" s="11">
        <v>-5.7282690000000002E-3</v>
      </c>
      <c r="H221" s="13">
        <v>-5.7000000000000002E-3</v>
      </c>
      <c r="J221" s="15"/>
      <c r="K221" s="11"/>
      <c r="L221" s="11"/>
      <c r="M221" s="11"/>
      <c r="N221" s="11"/>
    </row>
    <row r="222" spans="1:14" ht="13.2">
      <c r="A222" s="11" t="s">
        <v>211</v>
      </c>
      <c r="B222">
        <v>659.15</v>
      </c>
      <c r="C222" s="11">
        <f t="shared" si="9"/>
        <v>-1.2065347721822661E-2</v>
      </c>
      <c r="D222" s="13">
        <f t="shared" si="10"/>
        <v>-1.2065347721822661E-2</v>
      </c>
      <c r="E222" s="11" t="s">
        <v>211</v>
      </c>
      <c r="F222" s="12">
        <v>18286.5</v>
      </c>
      <c r="G222" s="11">
        <v>-6.1063599999999999E-3</v>
      </c>
      <c r="H222" s="13">
        <v>-6.1000000000000004E-3</v>
      </c>
      <c r="J222" s="15"/>
      <c r="K222" s="11"/>
      <c r="L222" s="11"/>
      <c r="M222" s="11"/>
      <c r="N222" s="11"/>
    </row>
    <row r="223" spans="1:14" ht="13.2">
      <c r="A223" s="11" t="s">
        <v>212</v>
      </c>
      <c r="B223">
        <v>667.2</v>
      </c>
      <c r="C223" s="11">
        <f t="shared" si="9"/>
        <v>-3.65862764130509E-3</v>
      </c>
      <c r="D223" s="13">
        <f t="shared" si="10"/>
        <v>-3.65862764130509E-3</v>
      </c>
      <c r="E223" s="11" t="s">
        <v>212</v>
      </c>
      <c r="F223" s="12">
        <v>18398.849999999999</v>
      </c>
      <c r="G223" s="11">
        <v>4.589185E-3</v>
      </c>
      <c r="H223" s="13">
        <v>4.5999999999999999E-3</v>
      </c>
      <c r="J223" s="15"/>
      <c r="K223" s="11"/>
      <c r="L223" s="11"/>
      <c r="M223" s="11"/>
      <c r="N223" s="11"/>
    </row>
    <row r="224" spans="1:14" ht="13.2">
      <c r="A224" s="27">
        <v>45265</v>
      </c>
      <c r="B224">
        <v>669.65</v>
      </c>
      <c r="C224" s="11">
        <f t="shared" si="9"/>
        <v>-1.7887754341507911E-3</v>
      </c>
      <c r="D224" s="13">
        <f t="shared" si="10"/>
        <v>-1.7887754341507911E-3</v>
      </c>
      <c r="E224" s="27">
        <v>45265</v>
      </c>
      <c r="F224" s="12">
        <v>18314.8</v>
      </c>
      <c r="G224" s="11">
        <v>9.7283700000000005E-4</v>
      </c>
      <c r="H224" s="13">
        <v>1E-3</v>
      </c>
      <c r="J224" s="15"/>
      <c r="K224" s="11"/>
      <c r="L224" s="11"/>
      <c r="M224" s="11"/>
      <c r="N224" s="11"/>
    </row>
    <row r="225" spans="1:14" ht="13.2">
      <c r="A225" s="27">
        <v>45235</v>
      </c>
      <c r="B225">
        <v>670.85</v>
      </c>
      <c r="C225" s="11">
        <f t="shared" si="9"/>
        <v>-8.3518107908351347E-3</v>
      </c>
      <c r="D225" s="13">
        <f t="shared" si="10"/>
        <v>-8.3518107908351347E-3</v>
      </c>
      <c r="E225" s="27">
        <v>45235</v>
      </c>
      <c r="F225" s="12">
        <v>18297</v>
      </c>
      <c r="G225" s="11">
        <v>-9.8825600000000007E-4</v>
      </c>
      <c r="H225" s="13">
        <v>-1E-3</v>
      </c>
      <c r="J225" s="15"/>
      <c r="K225" s="11"/>
      <c r="L225" s="11"/>
      <c r="M225" s="11"/>
      <c r="N225" s="11"/>
    </row>
    <row r="226" spans="1:14" ht="13.2">
      <c r="A226" s="27">
        <v>45204</v>
      </c>
      <c r="B226">
        <v>676.5</v>
      </c>
      <c r="C226" s="11">
        <f t="shared" si="9"/>
        <v>4.6781020271775553E-3</v>
      </c>
      <c r="D226" s="13">
        <f t="shared" si="10"/>
        <v>4.6781020271775553E-3</v>
      </c>
      <c r="E226" s="27">
        <v>45204</v>
      </c>
      <c r="F226" s="12">
        <v>18315.099999999999</v>
      </c>
      <c r="G226" s="11">
        <v>2.6907989999999998E-3</v>
      </c>
      <c r="H226" s="13">
        <v>2.7000000000000001E-3</v>
      </c>
      <c r="J226" s="15"/>
      <c r="K226" s="11"/>
      <c r="L226" s="11"/>
      <c r="M226" s="11"/>
      <c r="N226" s="11"/>
    </row>
    <row r="227" spans="1:14" ht="13.2">
      <c r="A227" s="27">
        <v>45174</v>
      </c>
      <c r="B227">
        <v>673.35</v>
      </c>
      <c r="C227" s="11">
        <f t="shared" si="9"/>
        <v>1.3318284424379323E-2</v>
      </c>
      <c r="D227" s="13">
        <f t="shared" si="10"/>
        <v>1.3318284424379323E-2</v>
      </c>
      <c r="E227" s="27">
        <v>45174</v>
      </c>
      <c r="F227" s="12">
        <v>18265.95</v>
      </c>
      <c r="G227" s="31">
        <v>8.48645E-5</v>
      </c>
      <c r="H227" s="13">
        <v>1E-4</v>
      </c>
      <c r="J227" s="15"/>
      <c r="K227" s="11"/>
      <c r="L227" s="11"/>
      <c r="M227" s="11"/>
      <c r="N227" s="11"/>
    </row>
    <row r="228" spans="1:14" ht="13.2">
      <c r="A228" s="27">
        <v>45143</v>
      </c>
      <c r="B228">
        <v>664.5</v>
      </c>
      <c r="C228" s="11">
        <f t="shared" si="9"/>
        <v>4.2925527740720337E-2</v>
      </c>
      <c r="D228" s="13">
        <f t="shared" si="10"/>
        <v>4.2925527740720337E-2</v>
      </c>
      <c r="E228" s="27">
        <v>45143</v>
      </c>
      <c r="F228" s="12">
        <v>18264.400000000001</v>
      </c>
      <c r="G228" s="11">
        <v>1.0814101E-2</v>
      </c>
      <c r="H228" s="13">
        <v>1.0800000000000001E-2</v>
      </c>
      <c r="J228" s="15"/>
      <c r="K228" s="11"/>
      <c r="L228" s="11"/>
      <c r="M228" s="11"/>
      <c r="N228" s="11"/>
    </row>
    <row r="229" spans="1:14" ht="13.2">
      <c r="A229" s="27">
        <v>45051</v>
      </c>
      <c r="B229">
        <v>637.15</v>
      </c>
      <c r="C229" s="11">
        <f t="shared" si="9"/>
        <v>6.7946590819307762E-3</v>
      </c>
      <c r="D229" s="13">
        <f t="shared" si="10"/>
        <v>6.7946590819307762E-3</v>
      </c>
      <c r="E229" s="27">
        <v>45051</v>
      </c>
      <c r="F229" s="12">
        <v>18069</v>
      </c>
      <c r="G229" s="11">
        <v>-1.0232365E-2</v>
      </c>
      <c r="H229" s="13">
        <v>-1.0200000000000001E-2</v>
      </c>
      <c r="J229" s="15"/>
      <c r="K229" s="11"/>
      <c r="L229" s="11"/>
      <c r="M229" s="11"/>
      <c r="N229" s="11"/>
    </row>
    <row r="230" spans="1:14" ht="13.2">
      <c r="A230" s="27">
        <v>45021</v>
      </c>
      <c r="B230">
        <v>632.85</v>
      </c>
      <c r="C230" s="11">
        <f t="shared" si="9"/>
        <v>-1.3413287044342637E-3</v>
      </c>
      <c r="D230" s="13">
        <f t="shared" si="10"/>
        <v>-1.3413287044342637E-3</v>
      </c>
      <c r="E230" s="27">
        <v>45021</v>
      </c>
      <c r="F230" s="12">
        <v>18255.8</v>
      </c>
      <c r="G230" s="11">
        <v>9.1736530000000004E-3</v>
      </c>
      <c r="H230" s="13">
        <v>9.1999999999999998E-3</v>
      </c>
      <c r="J230" s="15"/>
      <c r="K230" s="11"/>
      <c r="L230" s="11"/>
      <c r="M230" s="11"/>
      <c r="N230" s="11"/>
    </row>
    <row r="231" spans="1:14" ht="13.2">
      <c r="A231" s="27">
        <v>44990</v>
      </c>
      <c r="B231">
        <v>633.70000000000005</v>
      </c>
      <c r="C231" s="11">
        <f t="shared" si="9"/>
        <v>-2.5151911391431248E-2</v>
      </c>
      <c r="D231" s="13">
        <f t="shared" si="10"/>
        <v>-2.5151911391431248E-2</v>
      </c>
      <c r="E231" s="27">
        <v>44990</v>
      </c>
      <c r="F231" s="12">
        <v>18089.849999999999</v>
      </c>
      <c r="G231" s="11">
        <v>-3.184985E-3</v>
      </c>
      <c r="H231" s="13">
        <v>-3.2000000000000002E-3</v>
      </c>
      <c r="J231" s="15"/>
      <c r="K231" s="11"/>
      <c r="L231" s="11"/>
      <c r="M231" s="11"/>
      <c r="N231" s="11"/>
    </row>
    <row r="232" spans="1:14" ht="13.2">
      <c r="A232" s="27">
        <v>44962</v>
      </c>
      <c r="B232">
        <v>650.04999999999995</v>
      </c>
      <c r="C232" s="11">
        <f t="shared" si="9"/>
        <v>-1.3131926521937287E-2</v>
      </c>
      <c r="D232" s="13">
        <f t="shared" si="10"/>
        <v>-1.3131926521937287E-2</v>
      </c>
      <c r="E232" s="27">
        <v>44962</v>
      </c>
      <c r="F232" s="12">
        <v>18147.650000000001</v>
      </c>
      <c r="G232" s="11">
        <v>4.5751450000000001E-3</v>
      </c>
      <c r="H232" s="13">
        <v>4.5999999999999999E-3</v>
      </c>
      <c r="J232" s="15"/>
      <c r="K232" s="11"/>
      <c r="L232" s="11"/>
      <c r="M232" s="11"/>
      <c r="N232" s="11"/>
    </row>
    <row r="233" spans="1:14" ht="13.2">
      <c r="A233" s="11" t="s">
        <v>213</v>
      </c>
      <c r="B233">
        <v>658.7</v>
      </c>
      <c r="C233" s="11">
        <f t="shared" si="9"/>
        <v>4.5804556640469896E-2</v>
      </c>
      <c r="D233" s="13">
        <f t="shared" si="10"/>
        <v>4.5804556640469896E-2</v>
      </c>
      <c r="E233" s="11" t="s">
        <v>213</v>
      </c>
      <c r="F233" s="12">
        <v>18065</v>
      </c>
      <c r="G233" s="11">
        <v>8.3700579999999997E-3</v>
      </c>
      <c r="H233" s="13">
        <v>8.3999999999999995E-3</v>
      </c>
      <c r="J233" s="15"/>
      <c r="K233" s="11"/>
      <c r="L233" s="11"/>
      <c r="M233" s="11"/>
      <c r="N233" s="11"/>
    </row>
    <row r="234" spans="1:14" ht="13.2">
      <c r="A234" s="11" t="s">
        <v>214</v>
      </c>
      <c r="B234">
        <v>629.85</v>
      </c>
      <c r="C234" s="11">
        <f t="shared" si="9"/>
        <v>7.1496663489045709E-4</v>
      </c>
      <c r="D234" s="13">
        <f t="shared" si="10"/>
        <v>7.1496663489045709E-4</v>
      </c>
      <c r="E234" s="11" t="s">
        <v>214</v>
      </c>
      <c r="F234" s="12">
        <v>17915.05</v>
      </c>
      <c r="G234" s="11">
        <v>5.6950869999999997E-3</v>
      </c>
      <c r="H234" s="13">
        <v>5.7000000000000002E-3</v>
      </c>
      <c r="J234" s="15"/>
      <c r="K234" s="11"/>
      <c r="L234" s="11"/>
      <c r="M234" s="11"/>
      <c r="N234" s="11"/>
    </row>
    <row r="235" spans="1:14" ht="13.2">
      <c r="A235" s="11" t="s">
        <v>215</v>
      </c>
      <c r="B235">
        <v>629.4</v>
      </c>
      <c r="C235" s="11">
        <f t="shared" si="9"/>
        <v>-1.5070992305862285E-3</v>
      </c>
      <c r="D235" s="13">
        <f t="shared" si="10"/>
        <v>-1.5070992305862285E-3</v>
      </c>
      <c r="E235" s="11" t="s">
        <v>215</v>
      </c>
      <c r="F235" s="12">
        <v>17813.599999999999</v>
      </c>
      <c r="G235" s="11">
        <v>2.4958850000000002E-3</v>
      </c>
      <c r="H235" s="13">
        <v>2.5000000000000001E-3</v>
      </c>
      <c r="J235" s="15"/>
      <c r="K235" s="11"/>
      <c r="L235" s="11"/>
      <c r="M235" s="11"/>
      <c r="N235" s="11"/>
    </row>
    <row r="236" spans="1:14" ht="13.2">
      <c r="A236" s="11" t="s">
        <v>216</v>
      </c>
      <c r="B236">
        <v>630.35</v>
      </c>
      <c r="C236" s="11">
        <f t="shared" si="9"/>
        <v>-8.6498387984587088E-3</v>
      </c>
      <c r="D236" s="13">
        <f t="shared" si="10"/>
        <v>-8.6498387984587088E-3</v>
      </c>
      <c r="E236" s="11" t="s">
        <v>216</v>
      </c>
      <c r="F236" s="12">
        <v>17769.25</v>
      </c>
      <c r="G236" s="11">
        <v>1.45688E-3</v>
      </c>
      <c r="H236" s="13">
        <v>1.5E-3</v>
      </c>
      <c r="J236" s="15"/>
      <c r="K236" s="11"/>
      <c r="L236" s="11"/>
      <c r="M236" s="11"/>
      <c r="N236" s="11"/>
    </row>
    <row r="237" spans="1:14" ht="13.2">
      <c r="A237" s="11" t="s">
        <v>217</v>
      </c>
      <c r="B237">
        <v>635.85</v>
      </c>
      <c r="C237" s="11">
        <f t="shared" si="9"/>
        <v>3.8680138932745134E-3</v>
      </c>
      <c r="D237" s="13">
        <f t="shared" si="10"/>
        <v>3.8680138932745134E-3</v>
      </c>
      <c r="E237" s="11" t="s">
        <v>217</v>
      </c>
      <c r="F237" s="12">
        <v>17743.400000000001</v>
      </c>
      <c r="G237" s="11">
        <v>6.7719959999999997E-3</v>
      </c>
      <c r="H237" s="13">
        <v>6.7999999999999996E-3</v>
      </c>
      <c r="J237" s="15"/>
      <c r="K237" s="11"/>
      <c r="L237" s="11"/>
      <c r="M237" s="11"/>
      <c r="N237" s="11"/>
    </row>
    <row r="238" spans="1:14" ht="13.2">
      <c r="A238" s="11" t="s">
        <v>218</v>
      </c>
      <c r="B238">
        <v>633.4</v>
      </c>
      <c r="C238" s="11">
        <f t="shared" si="9"/>
        <v>-3.0691744707642687E-3</v>
      </c>
      <c r="D238" s="13">
        <f t="shared" si="10"/>
        <v>-3.0691744707642687E-3</v>
      </c>
      <c r="E238" s="11" t="s">
        <v>218</v>
      </c>
      <c r="F238" s="12">
        <v>17624.05</v>
      </c>
      <c r="G238" s="31">
        <v>-2.26957E-5</v>
      </c>
      <c r="H238" s="13">
        <v>0</v>
      </c>
      <c r="J238" s="15"/>
      <c r="K238" s="11"/>
      <c r="L238" s="11"/>
      <c r="M238" s="11"/>
      <c r="N238" s="11"/>
    </row>
    <row r="239" spans="1:14" ht="13.2">
      <c r="A239" s="11" t="s">
        <v>219</v>
      </c>
      <c r="B239">
        <v>635.35</v>
      </c>
      <c r="C239" s="11">
        <f t="shared" si="9"/>
        <v>1.9741593772570454E-2</v>
      </c>
      <c r="D239" s="13">
        <f t="shared" si="10"/>
        <v>1.9741593772570454E-2</v>
      </c>
      <c r="E239" s="11" t="s">
        <v>219</v>
      </c>
      <c r="F239" s="12">
        <v>17624.45</v>
      </c>
      <c r="G239" s="11">
        <v>3.2351899999999998E-4</v>
      </c>
      <c r="H239" s="13">
        <v>2.9999999999999997E-4</v>
      </c>
      <c r="J239" s="15"/>
      <c r="K239" s="11"/>
      <c r="L239" s="11"/>
      <c r="M239" s="11"/>
      <c r="N239" s="11"/>
    </row>
    <row r="240" spans="1:14" ht="13.2">
      <c r="A240" s="11" t="s">
        <v>220</v>
      </c>
      <c r="B240">
        <v>623.04999999999995</v>
      </c>
      <c r="C240" s="11">
        <f t="shared" si="9"/>
        <v>-2.1976296993956534E-2</v>
      </c>
      <c r="D240" s="13">
        <f t="shared" si="10"/>
        <v>-2.1976296993956534E-2</v>
      </c>
      <c r="E240" s="11" t="s">
        <v>220</v>
      </c>
      <c r="F240" s="12">
        <v>17618.75</v>
      </c>
      <c r="G240" s="11">
        <v>-2.3442609999999998E-3</v>
      </c>
      <c r="H240" s="13">
        <v>-2.3E-3</v>
      </c>
      <c r="J240" s="15"/>
      <c r="K240" s="11"/>
      <c r="L240" s="11"/>
      <c r="M240" s="11"/>
      <c r="N240" s="11"/>
    </row>
    <row r="241" spans="1:14" ht="13.2">
      <c r="A241" s="11" t="s">
        <v>221</v>
      </c>
      <c r="B241">
        <v>637.04999999999995</v>
      </c>
      <c r="C241" s="11">
        <f t="shared" si="9"/>
        <v>-1.6822285670190729E-2</v>
      </c>
      <c r="D241" s="13">
        <f t="shared" si="10"/>
        <v>-1.6822285670190729E-2</v>
      </c>
      <c r="E241" s="11" t="s">
        <v>221</v>
      </c>
      <c r="F241" s="12">
        <v>17660.150000000001</v>
      </c>
      <c r="G241" s="11">
        <v>-2.6373970000000001E-3</v>
      </c>
      <c r="H241" s="13">
        <v>-2.5999999999999999E-3</v>
      </c>
      <c r="J241" s="15"/>
      <c r="K241" s="11"/>
      <c r="L241" s="11"/>
      <c r="M241" s="11"/>
      <c r="N241" s="11"/>
    </row>
    <row r="242" spans="1:14" ht="13.2">
      <c r="A242" s="11" t="s">
        <v>222</v>
      </c>
      <c r="B242">
        <v>647.95000000000005</v>
      </c>
      <c r="C242" s="11">
        <f t="shared" si="9"/>
        <v>1.1631537861046093E-2</v>
      </c>
      <c r="D242" s="13">
        <f t="shared" si="10"/>
        <v>1.1631537861046093E-2</v>
      </c>
      <c r="E242" s="11" t="s">
        <v>222</v>
      </c>
      <c r="F242" s="12">
        <v>17706.849999999999</v>
      </c>
      <c r="G242" s="11">
        <v>-6.7954900000000004E-3</v>
      </c>
      <c r="H242" s="13">
        <v>-6.7999999999999996E-3</v>
      </c>
      <c r="J242" s="15"/>
      <c r="K242" s="11"/>
      <c r="L242" s="11"/>
      <c r="M242" s="11"/>
      <c r="N242" s="11"/>
    </row>
    <row r="243" spans="1:14" ht="13.2">
      <c r="A243" s="11" t="s">
        <v>223</v>
      </c>
      <c r="B243">
        <v>640.5</v>
      </c>
      <c r="C243" s="11">
        <f t="shared" si="9"/>
        <v>3.131792931325994E-2</v>
      </c>
      <c r="D243" s="13">
        <f t="shared" si="10"/>
        <v>3.131792931325994E-2</v>
      </c>
      <c r="E243" s="11" t="s">
        <v>223</v>
      </c>
      <c r="F243" s="12">
        <v>17828</v>
      </c>
      <c r="G243" s="11">
        <v>8.7579400000000005E-4</v>
      </c>
      <c r="H243" s="13">
        <v>8.9999999999999998E-4</v>
      </c>
      <c r="J243" s="15"/>
      <c r="K243" s="11"/>
      <c r="L243" s="11"/>
      <c r="M243" s="11"/>
      <c r="N243" s="11"/>
    </row>
    <row r="244" spans="1:14" ht="13.2">
      <c r="A244" s="27">
        <v>45264</v>
      </c>
      <c r="B244">
        <v>621.04999999999995</v>
      </c>
      <c r="C244" s="11">
        <f t="shared" si="9"/>
        <v>7.9526089426276148E-3</v>
      </c>
      <c r="D244" s="13">
        <f t="shared" si="10"/>
        <v>7.9526089426276148E-3</v>
      </c>
      <c r="E244" s="27">
        <v>45264</v>
      </c>
      <c r="F244" s="12">
        <v>17812.400000000001</v>
      </c>
      <c r="G244" s="11">
        <v>5.08399E-3</v>
      </c>
      <c r="H244" s="13">
        <v>5.1000000000000004E-3</v>
      </c>
      <c r="J244" s="15"/>
      <c r="K244" s="11"/>
      <c r="L244" s="11"/>
      <c r="M244" s="11"/>
      <c r="N244" s="11"/>
    </row>
    <row r="245" spans="1:14" ht="13.2">
      <c r="A245" s="27">
        <v>45234</v>
      </c>
      <c r="B245">
        <v>616.15</v>
      </c>
      <c r="C245" s="11">
        <f t="shared" si="9"/>
        <v>9.0067960370097122E-3</v>
      </c>
      <c r="D245" s="13">
        <f t="shared" si="10"/>
        <v>9.0067960370097122E-3</v>
      </c>
      <c r="E245" s="27">
        <v>45234</v>
      </c>
      <c r="F245" s="12">
        <v>17722.3</v>
      </c>
      <c r="G245" s="11">
        <v>5.5747690000000003E-3</v>
      </c>
      <c r="H245" s="13">
        <v>5.5999999999999999E-3</v>
      </c>
      <c r="J245" s="15"/>
      <c r="K245" s="11"/>
      <c r="L245" s="11"/>
      <c r="M245" s="11"/>
      <c r="N245" s="11"/>
    </row>
    <row r="246" spans="1:14" ht="13.2">
      <c r="A246" s="27">
        <v>45203</v>
      </c>
      <c r="B246">
        <v>610.65</v>
      </c>
      <c r="C246" s="11">
        <f t="shared" si="9"/>
        <v>-5.4560260586319353E-3</v>
      </c>
      <c r="D246" s="13">
        <f t="shared" si="10"/>
        <v>-5.4560260586319353E-3</v>
      </c>
      <c r="E246" s="27">
        <v>45203</v>
      </c>
      <c r="F246" s="12">
        <v>17624.05</v>
      </c>
      <c r="G246" s="11">
        <v>1.414841E-3</v>
      </c>
      <c r="H246" s="13">
        <v>1.4E-3</v>
      </c>
      <c r="J246" s="15"/>
      <c r="K246" s="11"/>
      <c r="L246" s="11"/>
      <c r="M246" s="11"/>
      <c r="N246" s="11"/>
    </row>
    <row r="247" spans="1:14" ht="13.2">
      <c r="A247" s="27">
        <v>45081</v>
      </c>
      <c r="B247">
        <v>614</v>
      </c>
      <c r="C247" s="11">
        <f t="shared" si="9"/>
        <v>-1.4762516046213148E-2</v>
      </c>
      <c r="D247" s="13">
        <f t="shared" si="10"/>
        <v>-1.4762516046213148E-2</v>
      </c>
      <c r="E247" s="27">
        <v>45081</v>
      </c>
      <c r="F247" s="12">
        <v>17599.150000000001</v>
      </c>
      <c r="G247" s="11">
        <v>2.397897E-3</v>
      </c>
      <c r="H247" s="13">
        <v>2.3999999999999998E-3</v>
      </c>
      <c r="J247" s="15"/>
      <c r="K247" s="11"/>
      <c r="L247" s="11"/>
      <c r="M247" s="11"/>
      <c r="N247" s="11"/>
    </row>
    <row r="248" spans="1:14" ht="13.2">
      <c r="A248" s="27">
        <v>45050</v>
      </c>
      <c r="B248">
        <v>623.20000000000005</v>
      </c>
      <c r="C248" s="11">
        <f t="shared" si="9"/>
        <v>2.5084299695698586E-2</v>
      </c>
      <c r="D248" s="13">
        <f t="shared" si="10"/>
        <v>2.5084299695698586E-2</v>
      </c>
      <c r="E248" s="27">
        <v>45050</v>
      </c>
      <c r="F248" s="12">
        <v>17557.05</v>
      </c>
      <c r="G248" s="11">
        <v>9.1389550000000007E-3</v>
      </c>
      <c r="H248" s="13">
        <v>9.1000000000000004E-3</v>
      </c>
      <c r="J248" s="15"/>
      <c r="K248" s="11"/>
      <c r="L248" s="11"/>
      <c r="M248" s="11"/>
      <c r="N248" s="11"/>
    </row>
    <row r="249" spans="1:14" ht="13.2">
      <c r="A249" s="27">
        <v>44989</v>
      </c>
      <c r="B249">
        <v>607.95000000000005</v>
      </c>
      <c r="C249" s="11">
        <f t="shared" si="9"/>
        <v>4.674586776859524E-2</v>
      </c>
      <c r="D249" s="13">
        <f t="shared" si="10"/>
        <v>4.674586776859524E-2</v>
      </c>
      <c r="E249" s="27">
        <v>44989</v>
      </c>
      <c r="F249" s="12">
        <v>17398.05</v>
      </c>
      <c r="G249" s="11">
        <v>2.206253E-3</v>
      </c>
      <c r="H249" s="13">
        <v>2.2000000000000001E-3</v>
      </c>
      <c r="J249" s="15"/>
      <c r="K249" s="11"/>
      <c r="L249" s="11"/>
      <c r="M249" s="11"/>
      <c r="N249" s="11"/>
    </row>
    <row r="250" spans="1:14" ht="13.2">
      <c r="A250" s="11" t="s">
        <v>224</v>
      </c>
      <c r="B250">
        <v>580.79999999999995</v>
      </c>
      <c r="C250" s="11">
        <f t="shared" si="9"/>
        <v>2.0289855072463725E-2</v>
      </c>
      <c r="D250" s="13">
        <f t="shared" si="10"/>
        <v>2.0289855072463725E-2</v>
      </c>
      <c r="E250" s="11" t="s">
        <v>224</v>
      </c>
      <c r="F250" s="12">
        <v>17359.75</v>
      </c>
      <c r="G250" s="11">
        <v>1.6337152000000001E-2</v>
      </c>
      <c r="H250" s="13">
        <v>1.6299999999999999E-2</v>
      </c>
      <c r="J250" s="15"/>
      <c r="K250" s="11"/>
      <c r="L250" s="11"/>
      <c r="M250" s="11"/>
      <c r="N250" s="11"/>
    </row>
    <row r="251" spans="1:14" ht="13.2">
      <c r="A251" s="11" t="s">
        <v>225</v>
      </c>
      <c r="B251">
        <v>569.25</v>
      </c>
      <c r="C251" s="11">
        <f t="shared" si="9"/>
        <v>2.6357406431198882E-4</v>
      </c>
      <c r="D251" s="13">
        <f t="shared" si="10"/>
        <v>2.6357406431198882E-4</v>
      </c>
      <c r="E251" s="11" t="s">
        <v>225</v>
      </c>
      <c r="F251" s="12">
        <v>17080.7</v>
      </c>
      <c r="G251" s="11">
        <v>7.6098559999999999E-3</v>
      </c>
      <c r="H251" s="13">
        <v>7.6E-3</v>
      </c>
      <c r="J251" s="15"/>
      <c r="K251" s="11"/>
      <c r="L251" s="11"/>
      <c r="M251" s="11"/>
      <c r="N251" s="11"/>
    </row>
    <row r="252" spans="1:14" ht="13.2">
      <c r="A252" s="11" t="s">
        <v>226</v>
      </c>
      <c r="B252">
        <v>569.1</v>
      </c>
      <c r="C252" s="11">
        <f t="shared" si="9"/>
        <v>3.2613486117232249E-3</v>
      </c>
      <c r="D252" s="13">
        <f t="shared" si="10"/>
        <v>3.2613486117232249E-3</v>
      </c>
      <c r="E252" s="11" t="s">
        <v>226</v>
      </c>
      <c r="F252" s="12">
        <v>16951.7</v>
      </c>
      <c r="G252" s="11">
        <v>-2.0016840000000001E-3</v>
      </c>
      <c r="H252" s="13">
        <v>-2E-3</v>
      </c>
      <c r="J252" s="15"/>
      <c r="K252" s="11"/>
      <c r="L252" s="11"/>
      <c r="M252" s="11"/>
      <c r="N252" s="11"/>
    </row>
    <row r="253" spans="1:14" ht="13.2">
      <c r="A253" s="11" t="s">
        <v>227</v>
      </c>
      <c r="B253">
        <v>567.25</v>
      </c>
      <c r="C253" s="11">
        <f t="shared" si="9"/>
        <v>-1.740862636410867E-2</v>
      </c>
      <c r="D253" s="13">
        <f t="shared" si="10"/>
        <v>-1.740862636410867E-2</v>
      </c>
      <c r="E253" s="11" t="s">
        <v>227</v>
      </c>
      <c r="F253" s="12">
        <v>16985.7</v>
      </c>
      <c r="G253" s="11">
        <v>2.398931E-3</v>
      </c>
      <c r="H253" s="13">
        <v>2.3999999999999998E-3</v>
      </c>
      <c r="J253" s="15"/>
      <c r="K253" s="11"/>
      <c r="L253" s="11"/>
      <c r="M253" s="11"/>
      <c r="N253" s="11"/>
    </row>
    <row r="254" spans="1:14" ht="13.2">
      <c r="A254" s="11" t="s">
        <v>228</v>
      </c>
      <c r="B254">
        <v>577.29999999999995</v>
      </c>
      <c r="C254" s="11">
        <f t="shared" si="9"/>
        <v>-2.2271149123549994E-2</v>
      </c>
      <c r="D254" s="13">
        <f t="shared" si="10"/>
        <v>-2.2271149123549994E-2</v>
      </c>
      <c r="E254" s="11" t="s">
        <v>228</v>
      </c>
      <c r="F254" s="12">
        <v>16945.05</v>
      </c>
      <c r="G254" s="11">
        <v>-7.7209560000000002E-3</v>
      </c>
      <c r="H254" s="13">
        <v>-7.7000000000000002E-3</v>
      </c>
      <c r="J254" s="15"/>
      <c r="K254" s="11"/>
      <c r="L254" s="11"/>
      <c r="M254" s="11"/>
      <c r="N254" s="11"/>
    </row>
    <row r="255" spans="1:14" ht="13.2">
      <c r="A255" s="11" t="s">
        <v>229</v>
      </c>
      <c r="B255">
        <v>590.45000000000005</v>
      </c>
      <c r="C255" s="11">
        <f t="shared" si="9"/>
        <v>-8.467400508038736E-5</v>
      </c>
      <c r="D255" s="13">
        <f t="shared" si="10"/>
        <v>-8.467400508038736E-5</v>
      </c>
      <c r="E255" s="11" t="s">
        <v>229</v>
      </c>
      <c r="F255" s="12">
        <v>17076.900000000001</v>
      </c>
      <c r="G255" s="11">
        <v>-4.3726930000000004E-3</v>
      </c>
      <c r="H255" s="13">
        <v>-4.4000000000000003E-3</v>
      </c>
      <c r="J255" s="15"/>
      <c r="K255" s="11"/>
      <c r="L255" s="11"/>
      <c r="M255" s="11"/>
      <c r="N255" s="11"/>
    </row>
    <row r="256" spans="1:14" ht="13.2">
      <c r="A256" s="11" t="s">
        <v>230</v>
      </c>
      <c r="B256">
        <v>590.5</v>
      </c>
      <c r="C256" s="11">
        <f t="shared" si="9"/>
        <v>1.4517653122584129E-2</v>
      </c>
      <c r="D256" s="13">
        <f t="shared" si="10"/>
        <v>1.4517653122584129E-2</v>
      </c>
      <c r="E256" s="11" t="s">
        <v>230</v>
      </c>
      <c r="F256" s="12">
        <v>17151.900000000001</v>
      </c>
      <c r="G256" s="11">
        <v>2.5953529999999999E-3</v>
      </c>
      <c r="H256" s="13">
        <v>2.5999999999999999E-3</v>
      </c>
      <c r="J256" s="15"/>
      <c r="K256" s="11"/>
      <c r="L256" s="11"/>
      <c r="M256" s="11"/>
      <c r="N256" s="11"/>
    </row>
    <row r="257" spans="1:14" ht="13.2">
      <c r="A257" s="11" t="s">
        <v>231</v>
      </c>
      <c r="B257">
        <v>582.04999999999995</v>
      </c>
      <c r="C257" s="11">
        <f t="shared" si="9"/>
        <v>-5.5527080129847972E-3</v>
      </c>
      <c r="D257" s="13">
        <f t="shared" si="10"/>
        <v>-5.5527080129847972E-3</v>
      </c>
      <c r="E257" s="11" t="s">
        <v>231</v>
      </c>
      <c r="F257" s="12">
        <v>17107.5</v>
      </c>
      <c r="G257" s="11">
        <v>7.0106659999999996E-3</v>
      </c>
      <c r="H257" s="13">
        <v>7.0000000000000001E-3</v>
      </c>
      <c r="J257" s="15"/>
      <c r="K257" s="11"/>
      <c r="L257" s="11"/>
      <c r="M257" s="11"/>
      <c r="N257" s="11"/>
    </row>
    <row r="258" spans="1:14" ht="13.2">
      <c r="A258" s="11" t="s">
        <v>232</v>
      </c>
      <c r="B258">
        <v>585.29999999999995</v>
      </c>
      <c r="C258" s="11">
        <f t="shared" si="9"/>
        <v>-1.7375975824729273E-2</v>
      </c>
      <c r="D258" s="13">
        <f t="shared" si="10"/>
        <v>-1.7375975824729273E-2</v>
      </c>
      <c r="E258" s="11" t="s">
        <v>232</v>
      </c>
      <c r="F258" s="12">
        <v>16988.400000000001</v>
      </c>
      <c r="G258" s="11">
        <v>-6.529221E-3</v>
      </c>
      <c r="H258" s="13">
        <v>-6.4999999999999997E-3</v>
      </c>
      <c r="J258" s="15"/>
      <c r="K258" s="11"/>
      <c r="L258" s="11"/>
      <c r="M258" s="11"/>
      <c r="N258" s="11"/>
    </row>
    <row r="259" spans="1:14" ht="13.2">
      <c r="A259" s="11" t="s">
        <v>233</v>
      </c>
      <c r="B259">
        <v>595.65</v>
      </c>
      <c r="C259" s="11">
        <f t="shared" si="9"/>
        <v>1.8727552591072172E-2</v>
      </c>
      <c r="D259" s="13">
        <f t="shared" si="10"/>
        <v>1.8727552591072172E-2</v>
      </c>
      <c r="E259" s="11" t="s">
        <v>233</v>
      </c>
      <c r="F259" s="12">
        <v>17100.05</v>
      </c>
      <c r="G259" s="11">
        <v>6.7380599999999997E-3</v>
      </c>
      <c r="H259" s="13">
        <v>6.7000000000000002E-3</v>
      </c>
      <c r="J259" s="15"/>
      <c r="K259" s="11"/>
      <c r="L259" s="11"/>
      <c r="M259" s="11"/>
      <c r="N259" s="11"/>
    </row>
    <row r="260" spans="1:14" ht="13.2">
      <c r="A260" s="11" t="s">
        <v>234</v>
      </c>
      <c r="B260">
        <v>584.70000000000005</v>
      </c>
      <c r="C260" s="11">
        <f t="shared" si="9"/>
        <v>5.4165591952541892E-3</v>
      </c>
      <c r="D260" s="13">
        <f t="shared" si="10"/>
        <v>5.4165591952541892E-3</v>
      </c>
      <c r="E260" s="11" t="s">
        <v>234</v>
      </c>
      <c r="F260" s="12">
        <v>16985.599999999999</v>
      </c>
      <c r="G260" s="11">
        <v>7.9247499999999995E-4</v>
      </c>
      <c r="H260" s="13">
        <v>8.0000000000000004E-4</v>
      </c>
      <c r="J260" s="15"/>
      <c r="K260" s="11"/>
      <c r="L260" s="11"/>
      <c r="M260" s="11"/>
      <c r="N260" s="11"/>
    </row>
    <row r="261" spans="1:14" ht="13.2">
      <c r="A261" s="11" t="s">
        <v>235</v>
      </c>
      <c r="B261">
        <v>581.54999999999995</v>
      </c>
      <c r="C261" s="11">
        <f t="shared" ref="C261:C324" si="11">B261/B262-1</f>
        <v>-8.8623775031956287E-3</v>
      </c>
      <c r="D261" s="13">
        <f t="shared" ref="D261:D324" si="12">C261</f>
        <v>-8.8623775031956287E-3</v>
      </c>
      <c r="E261" s="11" t="s">
        <v>235</v>
      </c>
      <c r="F261" s="12">
        <v>16972.150000000001</v>
      </c>
      <c r="G261" s="11">
        <v>-4.1746609999999996E-3</v>
      </c>
      <c r="H261" s="13">
        <v>-4.1999999999999997E-3</v>
      </c>
      <c r="J261" s="15"/>
      <c r="K261" s="11"/>
      <c r="L261" s="11"/>
      <c r="M261" s="11"/>
      <c r="N261" s="11"/>
    </row>
    <row r="262" spans="1:14" ht="13.2">
      <c r="A262" s="11" t="s">
        <v>236</v>
      </c>
      <c r="B262">
        <v>586.75</v>
      </c>
      <c r="C262" s="11">
        <f t="shared" si="11"/>
        <v>-7.7788111947240113E-3</v>
      </c>
      <c r="D262" s="13">
        <f t="shared" si="12"/>
        <v>-7.7788111947240113E-3</v>
      </c>
      <c r="E262" s="11" t="s">
        <v>236</v>
      </c>
      <c r="F262" s="12">
        <v>17043.3</v>
      </c>
      <c r="G262" s="11">
        <v>-6.4706809999999998E-3</v>
      </c>
      <c r="H262" s="13">
        <v>-6.4999999999999997E-3</v>
      </c>
      <c r="J262" s="15"/>
      <c r="K262" s="11"/>
      <c r="L262" s="11"/>
      <c r="M262" s="11"/>
      <c r="N262" s="11"/>
    </row>
    <row r="263" spans="1:14" ht="13.2">
      <c r="A263" s="11" t="s">
        <v>237</v>
      </c>
      <c r="B263">
        <v>591.35</v>
      </c>
      <c r="C263" s="11">
        <f t="shared" si="11"/>
        <v>-6.3801155703316681E-2</v>
      </c>
      <c r="D263" s="13">
        <f t="shared" si="12"/>
        <v>-6.3801155703316681E-2</v>
      </c>
      <c r="E263" s="11" t="s">
        <v>237</v>
      </c>
      <c r="F263" s="12">
        <v>17154.3</v>
      </c>
      <c r="G263" s="11">
        <v>-1.4851059E-2</v>
      </c>
      <c r="H263" s="13">
        <v>-1.49E-2</v>
      </c>
      <c r="J263" s="15"/>
      <c r="K263" s="11"/>
      <c r="L263" s="11"/>
      <c r="M263" s="11"/>
      <c r="N263" s="11"/>
    </row>
    <row r="264" spans="1:14" ht="13.2">
      <c r="A264" s="27">
        <v>45202</v>
      </c>
      <c r="B264">
        <v>631.65</v>
      </c>
      <c r="C264" s="11">
        <f t="shared" si="11"/>
        <v>8.7149421644738823E-4</v>
      </c>
      <c r="D264" s="13">
        <f t="shared" si="12"/>
        <v>8.7149421644738823E-4</v>
      </c>
      <c r="E264" s="27">
        <v>45202</v>
      </c>
      <c r="F264" s="12">
        <v>17412.900000000001</v>
      </c>
      <c r="G264" s="11">
        <v>-1.0045709E-2</v>
      </c>
      <c r="H264" s="13">
        <v>-0.01</v>
      </c>
      <c r="J264" s="15"/>
      <c r="K264" s="11"/>
      <c r="L264" s="11"/>
      <c r="M264" s="11"/>
      <c r="N264" s="11"/>
    </row>
    <row r="265" spans="1:14" ht="13.2">
      <c r="A265" s="27">
        <v>45172</v>
      </c>
      <c r="B265">
        <v>631.1</v>
      </c>
      <c r="C265" s="11">
        <f t="shared" si="11"/>
        <v>5.3365193150138879E-3</v>
      </c>
      <c r="D265" s="13">
        <f t="shared" si="12"/>
        <v>5.3365193150138879E-3</v>
      </c>
      <c r="E265" s="27">
        <v>45172</v>
      </c>
      <c r="F265" s="12">
        <v>17589.599999999999</v>
      </c>
      <c r="G265" s="11">
        <v>-9.2822059999999994E-3</v>
      </c>
      <c r="H265" s="13">
        <v>-9.2999999999999992E-3</v>
      </c>
      <c r="J265" s="15"/>
      <c r="K265" s="11"/>
      <c r="L265" s="11"/>
      <c r="M265" s="11"/>
      <c r="N265" s="11"/>
    </row>
    <row r="266" spans="1:14" ht="13.2">
      <c r="A266" s="27">
        <v>45141</v>
      </c>
      <c r="B266">
        <v>627.75</v>
      </c>
      <c r="C266" s="11">
        <f t="shared" si="11"/>
        <v>2.2394136807817544E-2</v>
      </c>
      <c r="D266" s="13">
        <f t="shared" si="12"/>
        <v>2.2394136807817544E-2</v>
      </c>
      <c r="E266" s="27">
        <v>45141</v>
      </c>
      <c r="F266" s="12">
        <v>17754.400000000001</v>
      </c>
      <c r="G266" s="11">
        <v>2.4249850000000002E-3</v>
      </c>
      <c r="H266" s="13">
        <v>2.3999999999999998E-3</v>
      </c>
      <c r="J266" s="15"/>
      <c r="K266" s="11"/>
      <c r="L266" s="11"/>
      <c r="M266" s="11"/>
      <c r="N266" s="11"/>
    </row>
    <row r="267" spans="1:14" ht="13.2">
      <c r="A267" s="27">
        <v>45080</v>
      </c>
      <c r="B267">
        <v>614</v>
      </c>
      <c r="C267" s="11">
        <f t="shared" si="11"/>
        <v>6.6157318978989466E-2</v>
      </c>
      <c r="D267" s="13">
        <f t="shared" si="12"/>
        <v>6.6157318978989466E-2</v>
      </c>
      <c r="E267" s="27">
        <v>45080</v>
      </c>
      <c r="F267" s="12">
        <v>17711.45</v>
      </c>
      <c r="G267" s="11">
        <v>6.655546E-3</v>
      </c>
      <c r="H267" s="13">
        <v>6.7000000000000002E-3</v>
      </c>
      <c r="J267" s="15"/>
      <c r="K267" s="11"/>
      <c r="L267" s="11"/>
      <c r="M267" s="11"/>
      <c r="N267" s="11"/>
    </row>
    <row r="268" spans="1:14" ht="13.2">
      <c r="A268" s="27">
        <v>44988</v>
      </c>
      <c r="B268">
        <v>575.9</v>
      </c>
      <c r="C268" s="11">
        <f t="shared" si="11"/>
        <v>2.0014169323414821E-2</v>
      </c>
      <c r="D268" s="13">
        <f t="shared" si="12"/>
        <v>2.0014169323414821E-2</v>
      </c>
      <c r="E268" s="27">
        <v>44988</v>
      </c>
      <c r="F268" s="12">
        <v>17594.349999999999</v>
      </c>
      <c r="G268" s="11">
        <v>1.5728644E-2</v>
      </c>
      <c r="H268" s="13">
        <v>1.5699999999999999E-2</v>
      </c>
      <c r="J268" s="15"/>
      <c r="K268" s="11"/>
      <c r="L268" s="11"/>
      <c r="M268" s="11"/>
      <c r="N268" s="11"/>
    </row>
    <row r="269" spans="1:14" ht="13.2">
      <c r="A269" s="27">
        <v>44960</v>
      </c>
      <c r="B269">
        <v>564.6</v>
      </c>
      <c r="C269" s="11">
        <f t="shared" si="11"/>
        <v>-9.5605648627312689E-3</v>
      </c>
      <c r="D269" s="13">
        <f t="shared" si="12"/>
        <v>-9.5605648627312689E-3</v>
      </c>
      <c r="E269" s="27">
        <v>44960</v>
      </c>
      <c r="F269" s="12">
        <v>17321.900000000001</v>
      </c>
      <c r="G269" s="11">
        <v>-7.3921689999999996E-3</v>
      </c>
      <c r="H269" s="13">
        <v>-7.4000000000000003E-3</v>
      </c>
      <c r="J269" s="15"/>
      <c r="K269" s="11"/>
      <c r="L269" s="11"/>
      <c r="M269" s="11"/>
      <c r="N269" s="11"/>
    </row>
    <row r="270" spans="1:14" ht="13.2">
      <c r="A270" s="27">
        <v>44929</v>
      </c>
      <c r="B270">
        <v>570.04999999999995</v>
      </c>
      <c r="C270" s="11">
        <f t="shared" si="11"/>
        <v>1.9311578006258268E-2</v>
      </c>
      <c r="D270" s="13">
        <f t="shared" si="12"/>
        <v>1.9311578006258268E-2</v>
      </c>
      <c r="E270" s="27">
        <v>44929</v>
      </c>
      <c r="F270" s="12">
        <v>17450.900000000001</v>
      </c>
      <c r="G270" s="11">
        <v>8.4922810000000008E-3</v>
      </c>
      <c r="H270" s="13">
        <v>8.5000000000000006E-3</v>
      </c>
      <c r="J270" s="15"/>
      <c r="K270" s="11"/>
      <c r="L270" s="11"/>
      <c r="M270" s="11"/>
      <c r="N270" s="11"/>
    </row>
    <row r="271" spans="1:14" ht="13.2">
      <c r="A271" s="11" t="s">
        <v>238</v>
      </c>
      <c r="B271">
        <v>559.25</v>
      </c>
      <c r="C271" s="11">
        <f t="shared" si="11"/>
        <v>1.0845006778129163E-2</v>
      </c>
      <c r="D271" s="13">
        <f t="shared" si="12"/>
        <v>1.0845006778129163E-2</v>
      </c>
      <c r="E271" s="11" t="s">
        <v>238</v>
      </c>
      <c r="F271" s="12">
        <v>17303.95</v>
      </c>
      <c r="G271" s="11">
        <v>-5.1027160000000002E-3</v>
      </c>
      <c r="H271" s="13">
        <v>-5.1000000000000004E-3</v>
      </c>
      <c r="J271" s="15"/>
      <c r="K271" s="11"/>
      <c r="L271" s="11"/>
      <c r="M271" s="11"/>
      <c r="N271" s="11"/>
    </row>
    <row r="272" spans="1:14" ht="13.2">
      <c r="A272" s="11" t="s">
        <v>239</v>
      </c>
      <c r="B272">
        <v>553.25</v>
      </c>
      <c r="C272" s="11">
        <f t="shared" si="11"/>
        <v>-3.5813872429417803E-2</v>
      </c>
      <c r="D272" s="13">
        <f t="shared" si="12"/>
        <v>-3.5813872429417803E-2</v>
      </c>
      <c r="E272" s="11" t="s">
        <v>239</v>
      </c>
      <c r="F272" s="12">
        <v>17392.7</v>
      </c>
      <c r="G272" s="11">
        <v>-4.185322E-3</v>
      </c>
      <c r="H272" s="13">
        <v>-4.1999999999999997E-3</v>
      </c>
      <c r="J272" s="15"/>
      <c r="K272" s="11"/>
      <c r="L272" s="11"/>
      <c r="M272" s="11"/>
      <c r="N272" s="11"/>
    </row>
    <row r="273" spans="1:14" ht="13.2">
      <c r="A273" s="11" t="s">
        <v>240</v>
      </c>
      <c r="B273">
        <v>573.79999999999995</v>
      </c>
      <c r="C273" s="11">
        <f t="shared" si="11"/>
        <v>2.1541748264197746E-2</v>
      </c>
      <c r="D273" s="13">
        <f t="shared" si="12"/>
        <v>2.1541748264197746E-2</v>
      </c>
      <c r="E273" s="11" t="s">
        <v>240</v>
      </c>
      <c r="F273" s="12">
        <v>17465.8</v>
      </c>
      <c r="G273" s="11">
        <v>-2.595474E-3</v>
      </c>
      <c r="H273" s="13">
        <v>-2.5999999999999999E-3</v>
      </c>
      <c r="J273" s="15"/>
      <c r="K273" s="11"/>
      <c r="L273" s="11"/>
      <c r="M273" s="11"/>
      <c r="N273" s="11"/>
    </row>
    <row r="274" spans="1:14" ht="13.2">
      <c r="A274" s="11" t="s">
        <v>241</v>
      </c>
      <c r="B274">
        <v>561.70000000000005</v>
      </c>
      <c r="C274" s="11">
        <f t="shared" si="11"/>
        <v>-5.9916317991631773E-2</v>
      </c>
      <c r="D274" s="13">
        <f t="shared" si="12"/>
        <v>-5.9916317991631773E-2</v>
      </c>
      <c r="E274" s="11" t="s">
        <v>241</v>
      </c>
      <c r="F274" s="12">
        <v>17511.25</v>
      </c>
      <c r="G274" s="11">
        <v>-2.4523909999999999E-3</v>
      </c>
      <c r="H274" s="13">
        <v>-2.5000000000000001E-3</v>
      </c>
      <c r="J274" s="15"/>
      <c r="K274" s="11"/>
      <c r="L274" s="11"/>
      <c r="M274" s="11"/>
      <c r="N274" s="11"/>
    </row>
    <row r="275" spans="1:14" ht="13.2">
      <c r="A275" s="11" t="s">
        <v>242</v>
      </c>
      <c r="B275">
        <v>597.5</v>
      </c>
      <c r="C275" s="11">
        <f t="shared" si="11"/>
        <v>-8.9567092386796388E-3</v>
      </c>
      <c r="D275" s="13">
        <f t="shared" si="12"/>
        <v>-8.9567092386796388E-3</v>
      </c>
      <c r="E275" s="11" t="s">
        <v>242</v>
      </c>
      <c r="F275" s="12">
        <v>17554.3</v>
      </c>
      <c r="G275" s="11">
        <v>-1.5280449999999999E-2</v>
      </c>
      <c r="H275" s="13">
        <v>-1.5299999999999999E-2</v>
      </c>
      <c r="J275" s="15"/>
      <c r="K275" s="11"/>
      <c r="L275" s="11"/>
      <c r="M275" s="11"/>
      <c r="N275" s="11"/>
    </row>
    <row r="276" spans="1:14" ht="13.2">
      <c r="A276" s="11" t="s">
        <v>243</v>
      </c>
      <c r="B276">
        <v>602.9</v>
      </c>
      <c r="C276" s="11">
        <f t="shared" si="11"/>
        <v>1.5782041697813831E-3</v>
      </c>
      <c r="D276" s="13">
        <f t="shared" si="12"/>
        <v>1.5782041697813831E-3</v>
      </c>
      <c r="E276" s="11" t="s">
        <v>243</v>
      </c>
      <c r="F276" s="12">
        <v>17826.7</v>
      </c>
      <c r="G276" s="11">
        <v>-1.003105E-3</v>
      </c>
      <c r="H276" s="13">
        <v>-1E-3</v>
      </c>
      <c r="J276" s="15"/>
      <c r="K276" s="11"/>
      <c r="L276" s="11"/>
      <c r="M276" s="11"/>
      <c r="N276" s="11"/>
    </row>
    <row r="277" spans="1:14" ht="13.2">
      <c r="A277" s="11" t="s">
        <v>244</v>
      </c>
      <c r="B277">
        <v>601.95000000000005</v>
      </c>
      <c r="C277" s="11">
        <f t="shared" si="11"/>
        <v>-1.5858742745033849E-2</v>
      </c>
      <c r="D277" s="13">
        <f t="shared" si="12"/>
        <v>-1.5858742745033849E-2</v>
      </c>
      <c r="E277" s="11" t="s">
        <v>244</v>
      </c>
      <c r="F277" s="12">
        <v>17844.599999999999</v>
      </c>
      <c r="G277" s="11">
        <v>-5.5505399999999996E-3</v>
      </c>
      <c r="H277" s="13">
        <v>-5.5999999999999999E-3</v>
      </c>
      <c r="J277" s="15"/>
      <c r="K277" s="11"/>
      <c r="L277" s="11"/>
      <c r="M277" s="11"/>
      <c r="N277" s="11"/>
    </row>
    <row r="278" spans="1:14" ht="13.2">
      <c r="A278" s="11" t="s">
        <v>245</v>
      </c>
      <c r="B278">
        <v>611.65</v>
      </c>
      <c r="C278" s="11">
        <f t="shared" si="11"/>
        <v>-4.1601378878094786E-2</v>
      </c>
      <c r="D278" s="13">
        <f t="shared" si="12"/>
        <v>-4.1601378878094786E-2</v>
      </c>
      <c r="E278" s="11" t="s">
        <v>245</v>
      </c>
      <c r="F278" s="12">
        <v>17944.2</v>
      </c>
      <c r="G278" s="11">
        <v>-5.0815460000000002E-3</v>
      </c>
      <c r="H278" s="13">
        <v>-5.1000000000000004E-3</v>
      </c>
      <c r="J278" s="15"/>
      <c r="K278" s="11"/>
      <c r="L278" s="11"/>
      <c r="M278" s="11"/>
      <c r="N278" s="11"/>
    </row>
    <row r="279" spans="1:14" ht="13.2">
      <c r="A279" s="11" t="s">
        <v>246</v>
      </c>
      <c r="B279">
        <v>638.20000000000005</v>
      </c>
      <c r="C279" s="11">
        <f t="shared" si="11"/>
        <v>8.1236764083015833E-2</v>
      </c>
      <c r="D279" s="13">
        <f t="shared" si="12"/>
        <v>8.1236764083015833E-2</v>
      </c>
      <c r="E279" s="11" t="s">
        <v>246</v>
      </c>
      <c r="F279" s="12">
        <v>18035.849999999999</v>
      </c>
      <c r="G279" s="11">
        <v>1.110134E-3</v>
      </c>
      <c r="H279" s="13">
        <v>1.1000000000000001E-3</v>
      </c>
      <c r="J279" s="15"/>
      <c r="K279" s="11"/>
      <c r="L279" s="11"/>
      <c r="M279" s="11"/>
      <c r="N279" s="11"/>
    </row>
    <row r="280" spans="1:14" ht="13.2">
      <c r="A280" s="11" t="s">
        <v>247</v>
      </c>
      <c r="B280">
        <v>590.25</v>
      </c>
      <c r="C280" s="11">
        <f t="shared" si="11"/>
        <v>0.10110997108478692</v>
      </c>
      <c r="D280" s="13">
        <f t="shared" si="12"/>
        <v>0.10110997108478692</v>
      </c>
      <c r="E280" s="11" t="s">
        <v>247</v>
      </c>
      <c r="F280" s="12">
        <v>18015.849999999999</v>
      </c>
      <c r="G280" s="11">
        <v>4.7964710000000001E-3</v>
      </c>
      <c r="H280" s="13">
        <v>4.7999999999999996E-3</v>
      </c>
      <c r="J280" s="15"/>
      <c r="K280" s="11"/>
      <c r="L280" s="11"/>
      <c r="M280" s="11"/>
      <c r="N280" s="11"/>
    </row>
    <row r="281" spans="1:14" ht="13.2">
      <c r="A281" s="11" t="s">
        <v>248</v>
      </c>
      <c r="B281">
        <v>536.04999999999995</v>
      </c>
      <c r="C281" s="11">
        <f t="shared" si="11"/>
        <v>-8.6916319926029217E-3</v>
      </c>
      <c r="D281" s="13">
        <f t="shared" si="12"/>
        <v>-8.6916319926029217E-3</v>
      </c>
      <c r="E281" s="11" t="s">
        <v>248</v>
      </c>
      <c r="F281" s="12">
        <v>17929.849999999999</v>
      </c>
      <c r="G281" s="11">
        <v>8.9443979999999992E-3</v>
      </c>
      <c r="H281" s="13">
        <v>8.8999999999999999E-3</v>
      </c>
      <c r="J281" s="15"/>
      <c r="K281" s="11"/>
      <c r="L281" s="11"/>
      <c r="M281" s="11"/>
      <c r="N281" s="11"/>
    </row>
    <row r="282" spans="1:14" ht="13.2">
      <c r="A282" s="11" t="s">
        <v>249</v>
      </c>
      <c r="B282">
        <v>540.75</v>
      </c>
      <c r="C282" s="11">
        <f t="shared" si="11"/>
        <v>-3.1339293944143698E-3</v>
      </c>
      <c r="D282" s="13">
        <f t="shared" si="12"/>
        <v>-3.1339293944143698E-3</v>
      </c>
      <c r="E282" s="11" t="s">
        <v>249</v>
      </c>
      <c r="F282" s="12">
        <v>17770.900000000001</v>
      </c>
      <c r="G282" s="11">
        <v>-4.7937730000000003E-3</v>
      </c>
      <c r="H282" s="13">
        <v>-4.7999999999999996E-3</v>
      </c>
      <c r="J282" s="15"/>
      <c r="K282" s="11"/>
      <c r="L282" s="11"/>
      <c r="M282" s="11"/>
      <c r="N282" s="11"/>
    </row>
    <row r="283" spans="1:14" ht="13.2">
      <c r="A283" s="27">
        <v>45201</v>
      </c>
      <c r="B283">
        <v>542.45000000000005</v>
      </c>
      <c r="C283" s="11">
        <f t="shared" si="11"/>
        <v>1.1073175232998445E-3</v>
      </c>
      <c r="D283" s="13">
        <f t="shared" si="12"/>
        <v>1.1073175232998445E-3</v>
      </c>
      <c r="E283" s="27">
        <v>45201</v>
      </c>
      <c r="F283" s="12">
        <v>17856.5</v>
      </c>
      <c r="G283" s="11">
        <v>-2.0650009999999999E-3</v>
      </c>
      <c r="H283" s="13">
        <v>-2.0999999999999999E-3</v>
      </c>
      <c r="J283" s="15"/>
      <c r="K283" s="11"/>
      <c r="L283" s="11"/>
      <c r="M283" s="11"/>
      <c r="N283" s="11"/>
    </row>
    <row r="284" spans="1:14" ht="13.2">
      <c r="A284" s="27">
        <v>45171</v>
      </c>
      <c r="B284">
        <v>541.85</v>
      </c>
      <c r="C284" s="11">
        <f t="shared" si="11"/>
        <v>-5.4148311306900787E-3</v>
      </c>
      <c r="D284" s="13">
        <f t="shared" si="12"/>
        <v>-5.4148311306900787E-3</v>
      </c>
      <c r="E284" s="27">
        <v>45171</v>
      </c>
      <c r="F284" s="12">
        <v>17893.45</v>
      </c>
      <c r="G284" s="11">
        <v>1.2170079999999999E-3</v>
      </c>
      <c r="H284" s="13">
        <v>1.1999999999999999E-3</v>
      </c>
      <c r="J284" s="15"/>
      <c r="K284" s="11"/>
      <c r="L284" s="11"/>
      <c r="M284" s="11"/>
      <c r="N284" s="11"/>
    </row>
    <row r="285" spans="1:14" ht="13.2">
      <c r="A285" s="27">
        <v>45140</v>
      </c>
      <c r="B285">
        <v>544.79999999999995</v>
      </c>
      <c r="C285" s="11">
        <f t="shared" si="11"/>
        <v>-1.7404635224096077E-2</v>
      </c>
      <c r="D285" s="13">
        <f t="shared" si="12"/>
        <v>-1.7404635224096077E-2</v>
      </c>
      <c r="E285" s="27">
        <v>45140</v>
      </c>
      <c r="F285" s="12">
        <v>17871.7</v>
      </c>
      <c r="G285" s="11">
        <v>8.4755809999999994E-3</v>
      </c>
      <c r="H285" s="13">
        <v>8.5000000000000006E-3</v>
      </c>
      <c r="J285" s="15"/>
      <c r="K285" s="11"/>
      <c r="L285" s="11"/>
      <c r="M285" s="11"/>
      <c r="N285" s="11"/>
    </row>
    <row r="286" spans="1:14" ht="13.2">
      <c r="A286" s="27">
        <v>45109</v>
      </c>
      <c r="B286">
        <v>554.45000000000005</v>
      </c>
      <c r="C286" s="11">
        <f t="shared" si="11"/>
        <v>1.4361507500914694E-2</v>
      </c>
      <c r="D286" s="13">
        <f t="shared" si="12"/>
        <v>1.4361507500914694E-2</v>
      </c>
      <c r="E286" s="27">
        <v>45109</v>
      </c>
      <c r="F286" s="12">
        <v>17721.5</v>
      </c>
      <c r="G286" s="11">
        <v>-2.4261729999999998E-3</v>
      </c>
      <c r="H286" s="13">
        <v>-2.3999999999999998E-3</v>
      </c>
      <c r="J286" s="15"/>
      <c r="K286" s="11"/>
      <c r="L286" s="11"/>
      <c r="M286" s="11"/>
      <c r="N286" s="11"/>
    </row>
    <row r="287" spans="1:14" ht="13.2">
      <c r="A287" s="27">
        <v>45079</v>
      </c>
      <c r="B287">
        <v>546.6</v>
      </c>
      <c r="C287" s="11">
        <f t="shared" si="11"/>
        <v>-6.723605306196534E-3</v>
      </c>
      <c r="D287" s="13">
        <f t="shared" si="12"/>
        <v>-6.723605306196534E-3</v>
      </c>
      <c r="E287" s="27">
        <v>45079</v>
      </c>
      <c r="F287" s="12">
        <v>17764.599999999999</v>
      </c>
      <c r="G287" s="11">
        <v>-5.0100680000000003E-3</v>
      </c>
      <c r="H287" s="13">
        <v>-5.0000000000000001E-3</v>
      </c>
      <c r="J287" s="15"/>
      <c r="K287" s="11"/>
      <c r="L287" s="11"/>
      <c r="M287" s="11"/>
      <c r="N287" s="11"/>
    </row>
    <row r="288" spans="1:14" ht="13.2">
      <c r="A288" s="27">
        <v>44987</v>
      </c>
      <c r="B288">
        <v>550.29999999999995</v>
      </c>
      <c r="C288" s="11">
        <f t="shared" si="11"/>
        <v>1.2884226026136592E-2</v>
      </c>
      <c r="D288" s="13">
        <f t="shared" si="12"/>
        <v>1.2884226026136592E-2</v>
      </c>
      <c r="E288" s="27">
        <v>44987</v>
      </c>
      <c r="F288" s="12">
        <v>17854.05</v>
      </c>
      <c r="G288" s="11">
        <v>1.3835574E-2</v>
      </c>
      <c r="H288" s="13">
        <v>1.38E-2</v>
      </c>
      <c r="J288" s="15"/>
      <c r="K288" s="11"/>
      <c r="L288" s="11"/>
      <c r="M288" s="11"/>
      <c r="N288" s="11"/>
    </row>
    <row r="289" spans="1:14" ht="13.2">
      <c r="A289" s="27">
        <v>44959</v>
      </c>
      <c r="B289">
        <v>543.29999999999995</v>
      </c>
      <c r="C289" s="11">
        <f t="shared" si="11"/>
        <v>-4.0329972502292089E-3</v>
      </c>
      <c r="D289" s="13">
        <f t="shared" si="12"/>
        <v>-4.0329972502292089E-3</v>
      </c>
      <c r="E289" s="27">
        <v>44959</v>
      </c>
      <c r="F289" s="12">
        <v>17610.400000000001</v>
      </c>
      <c r="G289" s="11">
        <v>-3.3491700000000001E-4</v>
      </c>
      <c r="H289" s="13">
        <v>-2.9999999999999997E-4</v>
      </c>
      <c r="J289" s="15"/>
      <c r="K289" s="11"/>
      <c r="L289" s="11"/>
      <c r="M289" s="11"/>
      <c r="N289" s="11"/>
    </row>
    <row r="290" spans="1:14" ht="13.2">
      <c r="A290" s="27">
        <v>44928</v>
      </c>
      <c r="B290">
        <v>545.5</v>
      </c>
      <c r="C290" s="11">
        <f t="shared" si="11"/>
        <v>-3.732462719491747E-2</v>
      </c>
      <c r="D290" s="13">
        <f t="shared" si="12"/>
        <v>-3.732462719491747E-2</v>
      </c>
      <c r="E290" s="27">
        <v>44928</v>
      </c>
      <c r="F290" s="12">
        <v>17616.3</v>
      </c>
      <c r="G290" s="11">
        <v>-2.5959469999999999E-3</v>
      </c>
      <c r="H290" s="13">
        <v>-2.5999999999999999E-3</v>
      </c>
      <c r="J290" s="15"/>
      <c r="K290" s="11"/>
      <c r="L290" s="11"/>
      <c r="M290" s="11"/>
      <c r="N290" s="11"/>
    </row>
    <row r="291" spans="1:14" ht="13.2">
      <c r="A291" s="11" t="s">
        <v>250</v>
      </c>
      <c r="B291">
        <v>566.65</v>
      </c>
      <c r="C291" s="11">
        <f t="shared" si="11"/>
        <v>5.8367575644378E-2</v>
      </c>
      <c r="D291" s="13">
        <f t="shared" si="12"/>
        <v>5.8367575644378E-2</v>
      </c>
      <c r="E291" s="11" t="s">
        <v>250</v>
      </c>
      <c r="F291" s="12">
        <v>17662.150000000001</v>
      </c>
      <c r="G291" s="11">
        <v>7.4792000000000001E-4</v>
      </c>
      <c r="H291" s="13">
        <v>6.9999999999999999E-4</v>
      </c>
      <c r="J291" s="15"/>
      <c r="K291" s="11"/>
      <c r="L291" s="11"/>
      <c r="M291" s="11"/>
      <c r="N291" s="11"/>
    </row>
    <row r="292" spans="1:14" ht="13.2">
      <c r="A292" s="11" t="s">
        <v>251</v>
      </c>
      <c r="B292">
        <v>535.4</v>
      </c>
      <c r="C292" s="11">
        <f t="shared" si="11"/>
        <v>3.2494455693761415E-2</v>
      </c>
      <c r="D292" s="13">
        <f t="shared" si="12"/>
        <v>3.2494455693761415E-2</v>
      </c>
      <c r="E292" s="11" t="s">
        <v>251</v>
      </c>
      <c r="F292" s="12">
        <v>17648.95</v>
      </c>
      <c r="G292" s="11">
        <v>2.5334649999999999E-3</v>
      </c>
      <c r="H292" s="13">
        <v>2.5000000000000001E-3</v>
      </c>
      <c r="J292" s="15"/>
      <c r="K292" s="11"/>
      <c r="L292" s="11"/>
      <c r="M292" s="11"/>
      <c r="N292" s="11"/>
    </row>
    <row r="293" spans="1:14" ht="13.2">
      <c r="A293" s="11" t="s">
        <v>252</v>
      </c>
      <c r="B293">
        <v>518.54999999999995</v>
      </c>
      <c r="C293" s="11">
        <f t="shared" si="11"/>
        <v>-3.2194848824188105E-2</v>
      </c>
      <c r="D293" s="13">
        <f t="shared" si="12"/>
        <v>-3.2194848824188105E-2</v>
      </c>
      <c r="E293" s="11" t="s">
        <v>252</v>
      </c>
      <c r="F293" s="12">
        <v>17604.349999999999</v>
      </c>
      <c r="G293" s="11">
        <v>-1.6074267999999999E-2</v>
      </c>
      <c r="H293" s="13">
        <v>-1.61E-2</v>
      </c>
      <c r="J293" s="15"/>
      <c r="K293" s="11"/>
      <c r="L293" s="11"/>
      <c r="M293" s="11"/>
      <c r="N293" s="11"/>
    </row>
    <row r="294" spans="1:14" ht="13.2">
      <c r="A294" s="11" t="s">
        <v>253</v>
      </c>
      <c r="B294">
        <v>535.79999999999995</v>
      </c>
      <c r="C294" s="11">
        <f t="shared" si="11"/>
        <v>-8.2369273484498295E-3</v>
      </c>
      <c r="D294" s="13">
        <f t="shared" si="12"/>
        <v>-8.2369273484498295E-3</v>
      </c>
      <c r="E294" s="11" t="s">
        <v>253</v>
      </c>
      <c r="F294" s="12">
        <v>17891.95</v>
      </c>
      <c r="G294" s="11">
        <v>-1.2492893999999999E-2</v>
      </c>
      <c r="H294" s="13">
        <v>-1.2500000000000001E-2</v>
      </c>
      <c r="J294" s="15"/>
      <c r="K294" s="11"/>
      <c r="L294" s="11"/>
      <c r="M294" s="11"/>
      <c r="N294" s="11"/>
    </row>
    <row r="295" spans="1:14" ht="13.2">
      <c r="A295" s="11" t="s">
        <v>254</v>
      </c>
      <c r="B295">
        <v>540.25</v>
      </c>
      <c r="C295" s="11">
        <f t="shared" si="11"/>
        <v>2.2261385771265019E-3</v>
      </c>
      <c r="D295" s="13">
        <f t="shared" si="12"/>
        <v>2.2261385771265019E-3</v>
      </c>
      <c r="E295" s="11" t="s">
        <v>254</v>
      </c>
      <c r="F295" s="12">
        <v>18118.3</v>
      </c>
      <c r="G295" s="31">
        <v>-1.3798000000000001E-5</v>
      </c>
      <c r="H295" s="13">
        <v>0</v>
      </c>
      <c r="J295" s="15"/>
      <c r="K295" s="11"/>
      <c r="L295" s="11"/>
      <c r="M295" s="11"/>
      <c r="N295" s="11"/>
    </row>
    <row r="296" spans="1:14" ht="13.2">
      <c r="A296" s="11" t="s">
        <v>255</v>
      </c>
      <c r="B296">
        <v>539.04999999999995</v>
      </c>
      <c r="C296" s="11">
        <f t="shared" si="11"/>
        <v>-6.6341103842255666E-3</v>
      </c>
      <c r="D296" s="13">
        <f t="shared" si="12"/>
        <v>-6.6341103842255666E-3</v>
      </c>
      <c r="E296" s="11" t="s">
        <v>255</v>
      </c>
      <c r="F296" s="12">
        <v>18118.55</v>
      </c>
      <c r="G296" s="11">
        <v>5.0422549999999998E-3</v>
      </c>
      <c r="H296" s="13">
        <v>5.0000000000000001E-3</v>
      </c>
      <c r="J296" s="15"/>
      <c r="K296" s="11"/>
      <c r="L296" s="11"/>
      <c r="M296" s="11"/>
      <c r="N296" s="11"/>
    </row>
    <row r="297" spans="1:14" ht="13.2">
      <c r="A297" s="11" t="s">
        <v>256</v>
      </c>
      <c r="B297">
        <v>542.65</v>
      </c>
      <c r="C297" s="11">
        <f t="shared" si="11"/>
        <v>-1.9070860448300864E-2</v>
      </c>
      <c r="D297" s="13">
        <f t="shared" si="12"/>
        <v>-1.9070860448300864E-2</v>
      </c>
      <c r="E297" s="11" t="s">
        <v>256</v>
      </c>
      <c r="F297" s="12">
        <v>18027.650000000001</v>
      </c>
      <c r="G297" s="11">
        <v>-4.4290179999999998E-3</v>
      </c>
      <c r="H297" s="13">
        <v>-4.4000000000000003E-3</v>
      </c>
      <c r="J297" s="15"/>
      <c r="K297" s="11"/>
      <c r="L297" s="11"/>
      <c r="M297" s="11"/>
      <c r="N297" s="11"/>
    </row>
    <row r="298" spans="1:14" ht="13.2">
      <c r="A298" s="11" t="s">
        <v>257</v>
      </c>
      <c r="B298">
        <v>553.20000000000005</v>
      </c>
      <c r="C298" s="11">
        <f t="shared" si="11"/>
        <v>-1.3640010698047544E-2</v>
      </c>
      <c r="D298" s="13">
        <f t="shared" si="12"/>
        <v>-1.3640010698047544E-2</v>
      </c>
      <c r="E298" s="11" t="s">
        <v>257</v>
      </c>
      <c r="F298" s="12">
        <v>18107.849999999999</v>
      </c>
      <c r="G298" s="11">
        <v>-3.1653670000000001E-3</v>
      </c>
      <c r="H298" s="13">
        <v>-3.2000000000000002E-3</v>
      </c>
      <c r="J298" s="15"/>
      <c r="K298" s="11"/>
      <c r="L298" s="11"/>
      <c r="M298" s="11"/>
      <c r="N298" s="11"/>
    </row>
    <row r="299" spans="1:14" ht="13.2">
      <c r="A299" s="11" t="s">
        <v>258</v>
      </c>
      <c r="B299">
        <v>560.85</v>
      </c>
      <c r="C299" s="11">
        <f t="shared" si="11"/>
        <v>4.7474023647438024E-3</v>
      </c>
      <c r="D299" s="13">
        <f t="shared" si="12"/>
        <v>4.7474023647438024E-3</v>
      </c>
      <c r="E299" s="11" t="s">
        <v>258</v>
      </c>
      <c r="F299" s="12">
        <v>18165.349999999999</v>
      </c>
      <c r="G299" s="11">
        <v>6.2066220000000002E-3</v>
      </c>
      <c r="H299" s="13">
        <v>6.1999999999999998E-3</v>
      </c>
      <c r="J299" s="15"/>
      <c r="K299" s="11"/>
      <c r="L299" s="11"/>
      <c r="M299" s="11"/>
      <c r="N299" s="11"/>
    </row>
    <row r="300" spans="1:14" ht="13.2">
      <c r="A300" s="11" t="s">
        <v>259</v>
      </c>
      <c r="B300">
        <v>558.20000000000005</v>
      </c>
      <c r="C300" s="11">
        <f t="shared" si="11"/>
        <v>-1.0897492690706057E-2</v>
      </c>
      <c r="D300" s="13">
        <f t="shared" si="12"/>
        <v>-1.0897492690706057E-2</v>
      </c>
      <c r="E300" s="11" t="s">
        <v>259</v>
      </c>
      <c r="F300" s="12">
        <v>18053.3</v>
      </c>
      <c r="G300" s="11">
        <v>8.8545029999999997E-3</v>
      </c>
      <c r="H300" s="13">
        <v>8.8999999999999999E-3</v>
      </c>
      <c r="J300" s="15"/>
      <c r="K300" s="11"/>
      <c r="L300" s="11"/>
      <c r="M300" s="11"/>
      <c r="N300" s="11"/>
    </row>
    <row r="301" spans="1:14" ht="13.2">
      <c r="A301" s="11" t="s">
        <v>260</v>
      </c>
      <c r="B301">
        <v>564.35</v>
      </c>
      <c r="C301" s="11">
        <f t="shared" si="11"/>
        <v>-1.5868863893975127E-2</v>
      </c>
      <c r="D301" s="13">
        <f t="shared" si="12"/>
        <v>-1.5868863893975127E-2</v>
      </c>
      <c r="E301" s="11" t="s">
        <v>260</v>
      </c>
      <c r="F301" s="12">
        <v>17894.849999999999</v>
      </c>
      <c r="G301" s="11">
        <v>-3.4388470000000001E-3</v>
      </c>
      <c r="H301" s="13">
        <v>-3.3999999999999998E-3</v>
      </c>
      <c r="J301" s="15"/>
      <c r="K301" s="11"/>
      <c r="L301" s="11"/>
      <c r="M301" s="11"/>
      <c r="N301" s="11"/>
    </row>
    <row r="302" spans="1:14" ht="13.2">
      <c r="A302" s="11" t="s">
        <v>261</v>
      </c>
      <c r="B302">
        <v>573.45000000000005</v>
      </c>
      <c r="C302" s="11">
        <f t="shared" si="11"/>
        <v>2.1737193763919915E-2</v>
      </c>
      <c r="D302" s="13">
        <f t="shared" si="12"/>
        <v>2.1737193763919915E-2</v>
      </c>
      <c r="E302" s="11" t="s">
        <v>261</v>
      </c>
      <c r="F302" s="12">
        <v>17956.599999999999</v>
      </c>
      <c r="G302" s="11">
        <v>5.5100740000000002E-3</v>
      </c>
      <c r="H302" s="13">
        <v>5.4999999999999997E-3</v>
      </c>
      <c r="J302" s="15"/>
      <c r="K302" s="11"/>
      <c r="L302" s="11"/>
      <c r="M302" s="11"/>
      <c r="N302" s="11"/>
    </row>
    <row r="303" spans="1:14" ht="13.2">
      <c r="A303" s="27">
        <v>45261</v>
      </c>
      <c r="B303">
        <v>561.25</v>
      </c>
      <c r="C303" s="11">
        <f t="shared" si="11"/>
        <v>-1.956502751332001E-2</v>
      </c>
      <c r="D303" s="13">
        <f t="shared" si="12"/>
        <v>-1.956502751332001E-2</v>
      </c>
      <c r="E303" s="27">
        <v>45261</v>
      </c>
      <c r="F303" s="12">
        <v>17858.2</v>
      </c>
      <c r="G303" s="11">
        <v>-2.0954749999999999E-3</v>
      </c>
      <c r="H303" s="13">
        <v>-2.0999999999999999E-3</v>
      </c>
      <c r="J303" s="15"/>
      <c r="K303" s="11"/>
      <c r="L303" s="11"/>
      <c r="M303" s="11"/>
      <c r="N303" s="11"/>
    </row>
    <row r="304" spans="1:14" ht="13.2">
      <c r="A304" s="27">
        <v>45231</v>
      </c>
      <c r="B304">
        <v>572.45000000000005</v>
      </c>
      <c r="C304" s="11">
        <f t="shared" si="11"/>
        <v>-4.6472890813691992E-2</v>
      </c>
      <c r="D304" s="13">
        <f t="shared" si="12"/>
        <v>-4.6472890813691992E-2</v>
      </c>
      <c r="E304" s="27">
        <v>45231</v>
      </c>
      <c r="F304" s="12">
        <v>17895.7</v>
      </c>
      <c r="G304" s="11">
        <v>-1.029912E-3</v>
      </c>
      <c r="H304" s="13">
        <v>-1E-3</v>
      </c>
      <c r="J304" s="15"/>
      <c r="K304" s="11"/>
      <c r="L304" s="11"/>
      <c r="M304" s="11"/>
      <c r="N304" s="11"/>
    </row>
    <row r="305" spans="1:14" ht="13.2">
      <c r="A305" s="27">
        <v>45200</v>
      </c>
      <c r="B305">
        <v>600.35</v>
      </c>
      <c r="C305" s="11">
        <f t="shared" si="11"/>
        <v>-6.372062231049358E-3</v>
      </c>
      <c r="D305" s="13">
        <f t="shared" si="12"/>
        <v>-6.372062231049358E-3</v>
      </c>
      <c r="E305" s="27">
        <v>45200</v>
      </c>
      <c r="F305" s="12">
        <v>17914.150000000001</v>
      </c>
      <c r="G305" s="11">
        <v>-1.0333569000000001E-2</v>
      </c>
      <c r="H305" s="13">
        <v>-1.03E-2</v>
      </c>
      <c r="J305" s="15"/>
      <c r="K305" s="11"/>
      <c r="L305" s="11"/>
      <c r="M305" s="11"/>
      <c r="N305" s="11"/>
    </row>
    <row r="306" spans="1:14" ht="13.2">
      <c r="A306" s="27">
        <v>45170</v>
      </c>
      <c r="B306">
        <v>604.20000000000005</v>
      </c>
      <c r="C306" s="11">
        <f t="shared" si="11"/>
        <v>3.7520391517128937E-2</v>
      </c>
      <c r="D306" s="13">
        <f t="shared" si="12"/>
        <v>3.7520391517128937E-2</v>
      </c>
      <c r="E306" s="27">
        <v>45170</v>
      </c>
      <c r="F306" s="12">
        <v>18101.2</v>
      </c>
      <c r="G306" s="11">
        <v>1.3536250999999999E-2</v>
      </c>
      <c r="H306" s="13">
        <v>1.35E-2</v>
      </c>
      <c r="J306" s="15"/>
      <c r="K306" s="11"/>
      <c r="L306" s="11"/>
      <c r="M306" s="11"/>
      <c r="N306" s="11"/>
    </row>
    <row r="307" spans="1:14" ht="13.2">
      <c r="A307" s="27">
        <v>45078</v>
      </c>
      <c r="B307">
        <v>582.35</v>
      </c>
      <c r="C307" s="11">
        <f t="shared" si="11"/>
        <v>-1.3551283137122061E-2</v>
      </c>
      <c r="D307" s="13">
        <f t="shared" si="12"/>
        <v>-1.3551283137122061E-2</v>
      </c>
      <c r="E307" s="27">
        <v>45078</v>
      </c>
      <c r="F307" s="12">
        <v>17859.45</v>
      </c>
      <c r="G307" s="11">
        <v>-7.3754390000000001E-3</v>
      </c>
      <c r="H307" s="13">
        <v>-7.4000000000000003E-3</v>
      </c>
      <c r="J307" s="15"/>
      <c r="K307" s="11"/>
      <c r="L307" s="11"/>
      <c r="M307" s="11"/>
      <c r="N307" s="11"/>
    </row>
    <row r="308" spans="1:14" ht="13.2">
      <c r="A308" s="27">
        <v>45047</v>
      </c>
      <c r="B308">
        <v>590.35</v>
      </c>
      <c r="C308" s="11">
        <f t="shared" si="11"/>
        <v>-5.8100370495115516E-3</v>
      </c>
      <c r="D308" s="13">
        <f t="shared" si="12"/>
        <v>-5.8100370495115516E-3</v>
      </c>
      <c r="E308" s="27">
        <v>45047</v>
      </c>
      <c r="F308" s="12">
        <v>17992.150000000001</v>
      </c>
      <c r="G308" s="11">
        <v>-2.8155039999999999E-3</v>
      </c>
      <c r="H308" s="13">
        <v>-2.8E-3</v>
      </c>
      <c r="J308" s="15"/>
      <c r="K308" s="11"/>
      <c r="L308" s="11"/>
      <c r="M308" s="11"/>
      <c r="N308" s="11"/>
    </row>
    <row r="309" spans="1:14" ht="13.2">
      <c r="A309" s="27">
        <v>45017</v>
      </c>
      <c r="B309">
        <v>593.79999999999995</v>
      </c>
      <c r="C309" s="11">
        <f t="shared" si="11"/>
        <v>-1.3293452974410092E-2</v>
      </c>
      <c r="D309" s="13">
        <f t="shared" si="12"/>
        <v>-1.3293452974410092E-2</v>
      </c>
      <c r="E309" s="27">
        <v>45017</v>
      </c>
      <c r="F309" s="12">
        <v>18042.95</v>
      </c>
      <c r="G309" s="11">
        <v>-1.0398984E-2</v>
      </c>
      <c r="H309" s="13">
        <v>-1.04E-2</v>
      </c>
      <c r="J309" s="15"/>
      <c r="K309" s="11"/>
      <c r="L309" s="11"/>
      <c r="M309" s="11"/>
      <c r="N309" s="11"/>
    </row>
    <row r="310" spans="1:14" ht="13.2">
      <c r="A310" s="27">
        <v>44986</v>
      </c>
      <c r="B310">
        <v>601.79999999999995</v>
      </c>
      <c r="C310" s="11">
        <f t="shared" si="11"/>
        <v>-7.5857519788918859E-3</v>
      </c>
      <c r="D310" s="13">
        <f t="shared" si="12"/>
        <v>-7.5857519788918859E-3</v>
      </c>
      <c r="E310" s="27">
        <v>44986</v>
      </c>
      <c r="F310" s="12">
        <v>18232.55</v>
      </c>
      <c r="G310" s="11">
        <v>1.9288420000000001E-3</v>
      </c>
      <c r="H310" s="13">
        <v>1.9E-3</v>
      </c>
      <c r="J310" s="15"/>
      <c r="K310" s="11"/>
      <c r="L310" s="11"/>
      <c r="M310" s="11"/>
      <c r="N310" s="11"/>
    </row>
    <row r="311" spans="1:14" ht="13.2">
      <c r="A311" s="27">
        <v>44958</v>
      </c>
      <c r="B311">
        <v>606.4</v>
      </c>
      <c r="C311" s="11">
        <f t="shared" si="11"/>
        <v>4.8500043226419987E-2</v>
      </c>
      <c r="D311" s="13">
        <f t="shared" si="12"/>
        <v>4.8500043226419987E-2</v>
      </c>
      <c r="E311" s="27">
        <v>44958</v>
      </c>
      <c r="F311" s="12">
        <v>18197.45</v>
      </c>
      <c r="G311" s="11">
        <v>5.0896700000000001E-3</v>
      </c>
      <c r="H311" s="13">
        <v>5.1000000000000004E-3</v>
      </c>
      <c r="J311" s="15"/>
      <c r="K311" s="11"/>
      <c r="L311" s="11"/>
      <c r="M311" s="11"/>
      <c r="N311" s="11"/>
    </row>
    <row r="312" spans="1:14" ht="13.2">
      <c r="A312" s="11" t="s">
        <v>262</v>
      </c>
      <c r="B312">
        <v>578.35</v>
      </c>
      <c r="C312" s="11">
        <f t="shared" si="11"/>
        <v>1.7147379528666962E-2</v>
      </c>
      <c r="D312" s="13">
        <f t="shared" si="12"/>
        <v>1.7147379528666962E-2</v>
      </c>
      <c r="E312" s="11" t="s">
        <v>262</v>
      </c>
      <c r="F312" s="12">
        <v>18105.3</v>
      </c>
      <c r="G312" s="11">
        <v>-4.7111210000000004E-3</v>
      </c>
      <c r="H312" s="13">
        <v>-4.7000000000000002E-3</v>
      </c>
      <c r="J312" s="15"/>
      <c r="K312" s="11"/>
      <c r="L312" s="11"/>
      <c r="M312" s="11"/>
      <c r="N312" s="11"/>
    </row>
    <row r="313" spans="1:14" ht="13.2">
      <c r="A313" s="11" t="s">
        <v>263</v>
      </c>
      <c r="B313">
        <v>568.6</v>
      </c>
      <c r="C313" s="11">
        <f t="shared" si="11"/>
        <v>-1.7537796976241915E-2</v>
      </c>
      <c r="D313" s="13">
        <f t="shared" si="12"/>
        <v>-1.7537796976241915E-2</v>
      </c>
      <c r="E313" s="11" t="s">
        <v>263</v>
      </c>
      <c r="F313" s="12">
        <v>18191</v>
      </c>
      <c r="G313" s="11">
        <v>3.7798319999999999E-3</v>
      </c>
      <c r="H313" s="13">
        <v>3.8E-3</v>
      </c>
      <c r="J313" s="15"/>
      <c r="K313" s="11"/>
      <c r="L313" s="11"/>
      <c r="M313" s="11"/>
      <c r="N313" s="11"/>
    </row>
    <row r="314" spans="1:14" ht="13.2">
      <c r="A314" s="11" t="s">
        <v>264</v>
      </c>
      <c r="B314">
        <v>578.75</v>
      </c>
      <c r="C314" s="11">
        <f t="shared" si="11"/>
        <v>3.0329289428077111E-3</v>
      </c>
      <c r="D314" s="13">
        <f t="shared" si="12"/>
        <v>3.0329289428077111E-3</v>
      </c>
      <c r="E314" s="11" t="s">
        <v>264</v>
      </c>
      <c r="F314" s="12">
        <v>18122.5</v>
      </c>
      <c r="G314" s="11">
        <v>-5.4047199999999996E-4</v>
      </c>
      <c r="H314" s="13">
        <v>-5.0000000000000001E-4</v>
      </c>
      <c r="J314" s="15"/>
      <c r="K314" s="11"/>
      <c r="L314" s="11"/>
      <c r="M314" s="11"/>
      <c r="N314" s="11"/>
    </row>
    <row r="315" spans="1:14" ht="13.2">
      <c r="A315" s="11" t="s">
        <v>265</v>
      </c>
      <c r="B315">
        <v>577</v>
      </c>
      <c r="C315" s="11">
        <f t="shared" si="11"/>
        <v>2.9346177861029332E-2</v>
      </c>
      <c r="D315" s="13">
        <f t="shared" si="12"/>
        <v>2.9346177861029332E-2</v>
      </c>
      <c r="E315" s="11" t="s">
        <v>265</v>
      </c>
      <c r="F315" s="12">
        <v>18132.3</v>
      </c>
      <c r="G315" s="11">
        <v>6.5335890000000002E-3</v>
      </c>
      <c r="H315" s="13">
        <v>6.4999999999999997E-3</v>
      </c>
      <c r="J315" s="15"/>
      <c r="K315" s="11"/>
      <c r="L315" s="11"/>
      <c r="M315" s="11"/>
      <c r="N315" s="11"/>
    </row>
    <row r="316" spans="1:14" ht="13.2">
      <c r="A316" s="11" t="s">
        <v>266</v>
      </c>
      <c r="B316">
        <v>560.54999999999995</v>
      </c>
      <c r="C316" s="11">
        <f t="shared" si="11"/>
        <v>6.9037856393630026E-2</v>
      </c>
      <c r="D316" s="13">
        <f t="shared" si="12"/>
        <v>6.9037856393630026E-2</v>
      </c>
      <c r="E316" s="11" t="s">
        <v>266</v>
      </c>
      <c r="F316" s="12">
        <v>18014.599999999999</v>
      </c>
      <c r="G316" s="11">
        <v>1.1669699E-2</v>
      </c>
      <c r="H316" s="13">
        <v>1.17E-2</v>
      </c>
      <c r="J316" s="15"/>
      <c r="K316" s="11"/>
      <c r="L316" s="11"/>
      <c r="M316" s="11"/>
      <c r="N316" s="11"/>
    </row>
    <row r="317" spans="1:14" ht="13.2">
      <c r="A317" s="11" t="s">
        <v>267</v>
      </c>
      <c r="B317">
        <v>524.35</v>
      </c>
      <c r="C317" s="11">
        <f t="shared" si="11"/>
        <v>-7.6116641705576527E-2</v>
      </c>
      <c r="D317" s="13">
        <f t="shared" si="12"/>
        <v>-7.6116641705576527E-2</v>
      </c>
      <c r="E317" s="11" t="s">
        <v>267</v>
      </c>
      <c r="F317" s="12">
        <v>17806.8</v>
      </c>
      <c r="G317" s="11">
        <v>-1.7683225E-2</v>
      </c>
      <c r="H317" s="13">
        <v>-1.77E-2</v>
      </c>
      <c r="J317" s="15"/>
      <c r="K317" s="11"/>
      <c r="L317" s="11"/>
      <c r="M317" s="11"/>
      <c r="N317" s="11"/>
    </row>
    <row r="318" spans="1:14" ht="13.2">
      <c r="A318" s="11" t="s">
        <v>268</v>
      </c>
      <c r="B318">
        <v>567.54999999999995</v>
      </c>
      <c r="C318" s="11">
        <f t="shared" si="11"/>
        <v>-4.7255329864025697E-2</v>
      </c>
      <c r="D318" s="13">
        <f t="shared" si="12"/>
        <v>-4.7255329864025697E-2</v>
      </c>
      <c r="E318" s="11" t="s">
        <v>268</v>
      </c>
      <c r="F318" s="12">
        <v>18127.349999999999</v>
      </c>
      <c r="G318" s="11">
        <v>-3.942503E-3</v>
      </c>
      <c r="H318" s="13">
        <v>-3.8999999999999998E-3</v>
      </c>
      <c r="J318" s="15"/>
      <c r="K318" s="11"/>
      <c r="L318" s="11"/>
      <c r="M318" s="11"/>
      <c r="N318" s="11"/>
    </row>
    <row r="319" spans="1:14" ht="13.2">
      <c r="A319" s="11" t="s">
        <v>269</v>
      </c>
      <c r="B319">
        <v>595.70000000000005</v>
      </c>
      <c r="C319" s="11">
        <f t="shared" si="11"/>
        <v>-3.7719085695824051E-2</v>
      </c>
      <c r="D319" s="13">
        <f t="shared" si="12"/>
        <v>-3.7719085695824051E-2</v>
      </c>
      <c r="E319" s="11" t="s">
        <v>269</v>
      </c>
      <c r="F319" s="12">
        <v>18199.099999999999</v>
      </c>
      <c r="G319" s="11">
        <v>-1.0127656000000001E-2</v>
      </c>
      <c r="H319" s="13">
        <v>-1.01E-2</v>
      </c>
      <c r="J319" s="15"/>
      <c r="K319" s="11"/>
      <c r="L319" s="11"/>
      <c r="M319" s="11"/>
      <c r="N319" s="11"/>
    </row>
    <row r="320" spans="1:14" ht="13.2">
      <c r="A320" s="11" t="s">
        <v>270</v>
      </c>
      <c r="B320">
        <v>619.04999999999995</v>
      </c>
      <c r="C320" s="11">
        <f t="shared" si="11"/>
        <v>-4.3425814234017146E-3</v>
      </c>
      <c r="D320" s="13">
        <f t="shared" si="12"/>
        <v>-4.3425814234017146E-3</v>
      </c>
      <c r="E320" s="11" t="s">
        <v>270</v>
      </c>
      <c r="F320" s="12">
        <v>18385.3</v>
      </c>
      <c r="G320" s="11">
        <v>-1.9082050000000001E-3</v>
      </c>
      <c r="H320" s="13">
        <v>-1.9E-3</v>
      </c>
      <c r="J320" s="15"/>
      <c r="K320" s="11"/>
      <c r="L320" s="11"/>
      <c r="M320" s="11"/>
      <c r="N320" s="11"/>
    </row>
    <row r="321" spans="1:14" ht="13.2">
      <c r="A321" s="11" t="s">
        <v>271</v>
      </c>
      <c r="B321">
        <v>621.75</v>
      </c>
      <c r="C321" s="11">
        <f t="shared" si="11"/>
        <v>-2.5667762894040491E-3</v>
      </c>
      <c r="D321" s="13">
        <f t="shared" si="12"/>
        <v>-2.5667762894040491E-3</v>
      </c>
      <c r="E321" s="11" t="s">
        <v>271</v>
      </c>
      <c r="F321" s="12">
        <v>18420.45</v>
      </c>
      <c r="G321" s="11">
        <v>8.2899989999999993E-3</v>
      </c>
      <c r="H321" s="13">
        <v>8.3000000000000001E-3</v>
      </c>
      <c r="J321" s="15"/>
      <c r="K321" s="11"/>
      <c r="L321" s="11"/>
      <c r="M321" s="11"/>
      <c r="N321" s="11"/>
    </row>
    <row r="322" spans="1:14" ht="13.2">
      <c r="A322" s="11" t="s">
        <v>272</v>
      </c>
      <c r="B322">
        <v>623.35</v>
      </c>
      <c r="C322" s="11">
        <f t="shared" si="11"/>
        <v>4.8150228713605969E-4</v>
      </c>
      <c r="D322" s="13">
        <f t="shared" si="12"/>
        <v>4.8150228713605969E-4</v>
      </c>
      <c r="E322" s="11" t="s">
        <v>272</v>
      </c>
      <c r="F322" s="12">
        <v>18269</v>
      </c>
      <c r="G322" s="11">
        <v>-7.9229320000000006E-3</v>
      </c>
      <c r="H322" s="13">
        <v>-7.9000000000000008E-3</v>
      </c>
      <c r="J322" s="15"/>
      <c r="K322" s="11"/>
      <c r="L322" s="11"/>
      <c r="M322" s="11"/>
      <c r="N322" s="11"/>
    </row>
    <row r="323" spans="1:14" ht="13.2">
      <c r="A323" s="11" t="s">
        <v>273</v>
      </c>
      <c r="B323">
        <v>623.04999999999995</v>
      </c>
      <c r="C323" s="11">
        <f t="shared" si="11"/>
        <v>-8.1190798376183926E-3</v>
      </c>
      <c r="D323" s="13">
        <f t="shared" si="12"/>
        <v>-8.1190798376183926E-3</v>
      </c>
      <c r="E323" s="11" t="s">
        <v>273</v>
      </c>
      <c r="F323" s="12">
        <v>18414.900000000001</v>
      </c>
      <c r="G323" s="11">
        <v>-1.3150914E-2</v>
      </c>
      <c r="H323" s="13">
        <v>-1.32E-2</v>
      </c>
      <c r="J323" s="15"/>
      <c r="K323" s="11"/>
      <c r="L323" s="11"/>
      <c r="M323" s="11"/>
      <c r="N323" s="11"/>
    </row>
    <row r="324" spans="1:14" ht="13.2">
      <c r="A324" s="11" t="s">
        <v>274</v>
      </c>
      <c r="B324">
        <v>628.15</v>
      </c>
      <c r="C324" s="11">
        <f t="shared" si="11"/>
        <v>-1.8132082844861341E-2</v>
      </c>
      <c r="D324" s="13">
        <f t="shared" si="12"/>
        <v>-1.8132082844861341E-2</v>
      </c>
      <c r="E324" s="11" t="s">
        <v>274</v>
      </c>
      <c r="F324" s="12">
        <v>18660.3</v>
      </c>
      <c r="G324" s="11">
        <v>2.8106189999999999E-3</v>
      </c>
      <c r="H324" s="13">
        <v>2.8E-3</v>
      </c>
      <c r="J324" s="15"/>
      <c r="K324" s="11"/>
      <c r="L324" s="11"/>
      <c r="M324" s="11"/>
      <c r="N324" s="11"/>
    </row>
    <row r="325" spans="1:14" ht="13.2">
      <c r="A325" s="11" t="s">
        <v>275</v>
      </c>
      <c r="B325">
        <v>639.75</v>
      </c>
      <c r="C325" s="11">
        <f t="shared" ref="C325:C388" si="13">B325/B326-1</f>
        <v>4.304230863291747E-2</v>
      </c>
      <c r="D325" s="13">
        <f t="shared" ref="D325:D388" si="14">C325</f>
        <v>4.304230863291747E-2</v>
      </c>
      <c r="E325" s="11" t="s">
        <v>275</v>
      </c>
      <c r="F325" s="12">
        <v>18608</v>
      </c>
      <c r="G325" s="11">
        <v>5.9928150000000003E-3</v>
      </c>
      <c r="H325" s="13">
        <v>6.0000000000000001E-3</v>
      </c>
      <c r="J325" s="15"/>
      <c r="K325" s="11"/>
      <c r="L325" s="11"/>
      <c r="M325" s="11"/>
      <c r="N325" s="11"/>
    </row>
    <row r="326" spans="1:14" ht="13.2">
      <c r="A326" s="40">
        <v>44907</v>
      </c>
      <c r="B326">
        <v>613.35</v>
      </c>
      <c r="C326" s="11">
        <f t="shared" si="13"/>
        <v>-1.1522965350523773E-2</v>
      </c>
      <c r="D326" s="13">
        <f t="shared" si="14"/>
        <v>-1.1522965350523773E-2</v>
      </c>
      <c r="E326" s="40">
        <v>44907</v>
      </c>
      <c r="F326" s="12">
        <v>18497.150000000001</v>
      </c>
      <c r="G326" s="31">
        <v>2.97352E-5</v>
      </c>
      <c r="H326" s="13">
        <v>0</v>
      </c>
      <c r="J326" s="15"/>
      <c r="K326" s="11"/>
      <c r="L326" s="11"/>
      <c r="M326" s="11"/>
      <c r="N326" s="11"/>
    </row>
    <row r="327" spans="1:14" ht="13.2">
      <c r="A327" s="27">
        <v>44816</v>
      </c>
      <c r="B327">
        <v>620.5</v>
      </c>
      <c r="C327" s="11">
        <f t="shared" si="13"/>
        <v>-2.0288939764743108E-2</v>
      </c>
      <c r="D327" s="13">
        <f t="shared" si="14"/>
        <v>-2.0288939764743108E-2</v>
      </c>
      <c r="E327" s="27">
        <v>44816</v>
      </c>
      <c r="F327" s="12">
        <v>18496.599999999999</v>
      </c>
      <c r="G327" s="11">
        <v>-6.0587820000000004E-3</v>
      </c>
      <c r="H327" s="13">
        <v>-6.1000000000000004E-3</v>
      </c>
      <c r="J327" s="15"/>
      <c r="K327" s="11"/>
      <c r="L327" s="11"/>
      <c r="M327" s="11"/>
      <c r="N327" s="11"/>
    </row>
    <row r="328" spans="1:14" ht="13.2">
      <c r="A328" s="27">
        <v>44785</v>
      </c>
      <c r="B328">
        <v>633.35</v>
      </c>
      <c r="C328" s="11">
        <f t="shared" si="13"/>
        <v>1.1095146871008987E-2</v>
      </c>
      <c r="D328" s="13">
        <f t="shared" si="14"/>
        <v>1.1095146871008987E-2</v>
      </c>
      <c r="E328" s="27">
        <v>44785</v>
      </c>
      <c r="F328" s="12">
        <v>18609.349999999999</v>
      </c>
      <c r="G328" s="11">
        <v>2.6319329999999999E-3</v>
      </c>
      <c r="H328" s="13">
        <v>2.5999999999999999E-3</v>
      </c>
      <c r="J328" s="15"/>
      <c r="K328" s="11"/>
      <c r="L328" s="11"/>
      <c r="M328" s="11"/>
      <c r="N328" s="11"/>
    </row>
    <row r="329" spans="1:14" ht="13.2">
      <c r="A329" s="27">
        <v>44754</v>
      </c>
      <c r="B329">
        <v>626.4</v>
      </c>
      <c r="C329" s="11">
        <f t="shared" si="13"/>
        <v>-2.2853131580999886E-2</v>
      </c>
      <c r="D329" s="13">
        <f t="shared" si="14"/>
        <v>-2.2853131580999886E-2</v>
      </c>
      <c r="E329" s="27">
        <v>44754</v>
      </c>
      <c r="F329" s="12">
        <v>18560.5</v>
      </c>
      <c r="G329" s="11">
        <v>-4.411903E-3</v>
      </c>
      <c r="H329" s="13">
        <v>-4.4000000000000003E-3</v>
      </c>
      <c r="J329" s="15"/>
      <c r="K329" s="11"/>
      <c r="L329" s="11"/>
      <c r="M329" s="11"/>
      <c r="N329" s="11"/>
    </row>
    <row r="330" spans="1:14" ht="13.2">
      <c r="A330" s="27">
        <v>44724</v>
      </c>
      <c r="B330">
        <v>641.04999999999995</v>
      </c>
      <c r="C330" s="11">
        <f t="shared" si="13"/>
        <v>1.3357571925387113E-2</v>
      </c>
      <c r="D330" s="13">
        <f t="shared" si="14"/>
        <v>1.3357571925387113E-2</v>
      </c>
      <c r="E330" s="27">
        <v>44724</v>
      </c>
      <c r="F330" s="12">
        <v>18642.75</v>
      </c>
      <c r="G330" s="11">
        <v>-3.117472E-3</v>
      </c>
      <c r="H330" s="13">
        <v>-3.0999999999999999E-3</v>
      </c>
      <c r="J330" s="15"/>
      <c r="K330" s="11"/>
      <c r="L330" s="11"/>
      <c r="M330" s="11"/>
      <c r="N330" s="11"/>
    </row>
    <row r="331" spans="1:14" ht="13.2">
      <c r="A331" s="27">
        <v>44693</v>
      </c>
      <c r="B331">
        <v>632.6</v>
      </c>
      <c r="C331" s="11">
        <f t="shared" si="13"/>
        <v>-1.3489278752436662E-2</v>
      </c>
      <c r="D331" s="13">
        <f t="shared" si="14"/>
        <v>-1.3489278752436662E-2</v>
      </c>
      <c r="E331" s="27">
        <v>44693</v>
      </c>
      <c r="F331" s="12">
        <v>18701.05</v>
      </c>
      <c r="G331" s="11">
        <v>2.6476100000000002E-4</v>
      </c>
      <c r="H331" s="13">
        <v>2.9999999999999997E-4</v>
      </c>
      <c r="J331" s="15"/>
      <c r="K331" s="11"/>
      <c r="L331" s="11"/>
      <c r="M331" s="11"/>
      <c r="N331" s="11"/>
    </row>
    <row r="332" spans="1:14" ht="13.2">
      <c r="A332" s="27">
        <v>44604</v>
      </c>
      <c r="B332">
        <v>641.25</v>
      </c>
      <c r="C332" s="11">
        <f t="shared" si="13"/>
        <v>-3.1490711372904379E-2</v>
      </c>
      <c r="D332" s="13">
        <f t="shared" si="14"/>
        <v>-3.1490711372904379E-2</v>
      </c>
      <c r="E332" s="27">
        <v>44604</v>
      </c>
      <c r="F332" s="12">
        <v>18696.099999999999</v>
      </c>
      <c r="G332" s="11">
        <v>-6.1873750000000002E-3</v>
      </c>
      <c r="H332" s="13">
        <v>-6.1999999999999998E-3</v>
      </c>
      <c r="J332" s="15"/>
      <c r="K332" s="11"/>
      <c r="L332" s="11"/>
      <c r="M332" s="11"/>
      <c r="N332" s="11"/>
    </row>
    <row r="333" spans="1:14" ht="13.2">
      <c r="A333" s="27">
        <v>44573</v>
      </c>
      <c r="B333">
        <v>662.1</v>
      </c>
      <c r="C333" s="11">
        <f t="shared" si="13"/>
        <v>8.7605698179324953E-3</v>
      </c>
      <c r="D333" s="13">
        <f t="shared" si="14"/>
        <v>8.7605698179324953E-3</v>
      </c>
      <c r="E333" s="27">
        <v>44573</v>
      </c>
      <c r="F333" s="12">
        <v>18812.5</v>
      </c>
      <c r="G333" s="11">
        <v>2.8867139999999999E-3</v>
      </c>
      <c r="H333" s="13">
        <v>2.8999999999999998E-3</v>
      </c>
      <c r="J333" s="15"/>
      <c r="K333" s="11"/>
      <c r="L333" s="11"/>
      <c r="M333" s="11"/>
      <c r="N333" s="11"/>
    </row>
    <row r="334" spans="1:14" ht="13.2">
      <c r="A334" s="11" t="s">
        <v>276</v>
      </c>
      <c r="B334">
        <v>656.35</v>
      </c>
      <c r="C334" s="11">
        <f t="shared" si="13"/>
        <v>5.879980642039051E-2</v>
      </c>
      <c r="D334" s="13">
        <f t="shared" si="14"/>
        <v>5.879980642039051E-2</v>
      </c>
      <c r="E334" s="11" t="s">
        <v>276</v>
      </c>
      <c r="F334" s="12">
        <v>18758.349999999999</v>
      </c>
      <c r="G334" s="11">
        <v>7.5356980000000004E-3</v>
      </c>
      <c r="H334" s="13">
        <v>7.4999999999999997E-3</v>
      </c>
      <c r="J334" s="15"/>
      <c r="K334" s="11"/>
      <c r="L334" s="11"/>
      <c r="M334" s="11"/>
      <c r="N334" s="11"/>
    </row>
    <row r="335" spans="1:14" ht="13.2">
      <c r="A335" s="11" t="s">
        <v>277</v>
      </c>
      <c r="B335">
        <v>619.9</v>
      </c>
      <c r="C335" s="11">
        <f t="shared" si="13"/>
        <v>-2.6309589256263255E-2</v>
      </c>
      <c r="D335" s="13">
        <f t="shared" si="14"/>
        <v>-2.6309589256263255E-2</v>
      </c>
      <c r="E335" s="11" t="s">
        <v>277</v>
      </c>
      <c r="F335" s="12">
        <v>18618.05</v>
      </c>
      <c r="G335" s="11">
        <v>2.9790839999999999E-3</v>
      </c>
      <c r="H335" s="13">
        <v>3.0000000000000001E-3</v>
      </c>
      <c r="J335" s="15"/>
      <c r="K335" s="11"/>
      <c r="L335" s="11"/>
      <c r="M335" s="11"/>
      <c r="N335" s="11"/>
    </row>
    <row r="336" spans="1:14" ht="13.2">
      <c r="A336" s="11" t="s">
        <v>278</v>
      </c>
      <c r="B336">
        <v>636.65</v>
      </c>
      <c r="C336" s="11">
        <f t="shared" si="13"/>
        <v>4.6551996212718105E-3</v>
      </c>
      <c r="D336" s="13">
        <f t="shared" si="14"/>
        <v>4.6551996212718105E-3</v>
      </c>
      <c r="E336" s="11" t="s">
        <v>278</v>
      </c>
      <c r="F336" s="12">
        <v>18562.75</v>
      </c>
      <c r="G336" s="11">
        <v>2.7008409999999998E-3</v>
      </c>
      <c r="H336" s="13">
        <v>2.7000000000000001E-3</v>
      </c>
      <c r="J336" s="15"/>
      <c r="K336" s="11"/>
      <c r="L336" s="11"/>
      <c r="M336" s="11"/>
      <c r="N336" s="11"/>
    </row>
    <row r="337" spans="1:14" ht="13.2">
      <c r="A337" s="11" t="s">
        <v>279</v>
      </c>
      <c r="B337">
        <v>633.70000000000005</v>
      </c>
      <c r="C337" s="11">
        <f t="shared" si="13"/>
        <v>2.5321575924278195E-2</v>
      </c>
      <c r="D337" s="13">
        <f t="shared" si="14"/>
        <v>2.5321575924278195E-2</v>
      </c>
      <c r="E337" s="11" t="s">
        <v>279</v>
      </c>
      <c r="F337" s="12">
        <v>18512.75</v>
      </c>
      <c r="G337" s="11">
        <v>1.549981E-3</v>
      </c>
      <c r="H337" s="13">
        <v>1.6000000000000001E-3</v>
      </c>
      <c r="J337" s="15"/>
      <c r="K337" s="11"/>
      <c r="L337" s="11"/>
      <c r="M337" s="11"/>
      <c r="N337" s="11"/>
    </row>
    <row r="338" spans="1:14" ht="13.2">
      <c r="A338" s="11" t="s">
        <v>280</v>
      </c>
      <c r="B338">
        <v>618.04999999999995</v>
      </c>
      <c r="C338" s="11">
        <f t="shared" si="13"/>
        <v>2.3685300207039184E-2</v>
      </c>
      <c r="D338" s="13">
        <f t="shared" si="14"/>
        <v>2.3685300207039184E-2</v>
      </c>
      <c r="E338" s="11" t="s">
        <v>280</v>
      </c>
      <c r="F338" s="12">
        <v>18484.099999999999</v>
      </c>
      <c r="G338" s="11">
        <v>1.1870970999999999E-2</v>
      </c>
      <c r="H338" s="13">
        <v>1.1900000000000001E-2</v>
      </c>
      <c r="J338" s="15"/>
      <c r="K338" s="11"/>
      <c r="L338" s="11"/>
      <c r="M338" s="11"/>
      <c r="N338" s="11"/>
    </row>
    <row r="339" spans="1:14" ht="13.2">
      <c r="A339" s="11" t="s">
        <v>281</v>
      </c>
      <c r="B339">
        <v>603.75</v>
      </c>
      <c r="C339" s="11">
        <f t="shared" si="13"/>
        <v>-1.6535758577924664E-3</v>
      </c>
      <c r="D339" s="13">
        <f t="shared" si="14"/>
        <v>-1.6535758577924664E-3</v>
      </c>
      <c r="E339" s="11" t="s">
        <v>281</v>
      </c>
      <c r="F339" s="12">
        <v>18267.25</v>
      </c>
      <c r="G339" s="11">
        <v>1.2634149999999999E-3</v>
      </c>
      <c r="H339" s="13">
        <v>1.2999999999999999E-3</v>
      </c>
      <c r="J339" s="15"/>
      <c r="K339" s="11"/>
      <c r="L339" s="11"/>
      <c r="M339" s="11"/>
      <c r="N339" s="11"/>
    </row>
    <row r="340" spans="1:14" ht="13.2">
      <c r="A340" s="11" t="s">
        <v>282</v>
      </c>
      <c r="B340">
        <v>604.75</v>
      </c>
      <c r="C340" s="11">
        <f t="shared" si="13"/>
        <v>-1.8820475379248802E-2</v>
      </c>
      <c r="D340" s="13">
        <f t="shared" si="14"/>
        <v>-1.8820475379248802E-2</v>
      </c>
      <c r="E340" s="11" t="s">
        <v>282</v>
      </c>
      <c r="F340" s="12">
        <v>18244.2</v>
      </c>
      <c r="G340" s="11">
        <v>4.6393299999999997E-3</v>
      </c>
      <c r="H340" s="13">
        <v>4.5999999999999999E-3</v>
      </c>
      <c r="J340" s="15"/>
      <c r="K340" s="11"/>
      <c r="L340" s="11"/>
      <c r="M340" s="11"/>
      <c r="N340" s="11"/>
    </row>
    <row r="341" spans="1:14" ht="13.2">
      <c r="A341" s="11" t="s">
        <v>283</v>
      </c>
      <c r="B341">
        <v>616.35</v>
      </c>
      <c r="C341" s="11">
        <f t="shared" si="13"/>
        <v>-2.5841631104788987E-2</v>
      </c>
      <c r="D341" s="13">
        <f t="shared" si="14"/>
        <v>-2.5841631104788987E-2</v>
      </c>
      <c r="E341" s="11" t="s">
        <v>283</v>
      </c>
      <c r="F341" s="12">
        <v>18159.95</v>
      </c>
      <c r="G341" s="11">
        <v>-8.0676659999999994E-3</v>
      </c>
      <c r="H341" s="13">
        <v>-8.0999999999999996E-3</v>
      </c>
      <c r="J341" s="15"/>
      <c r="K341" s="11"/>
      <c r="L341" s="11"/>
      <c r="M341" s="11"/>
      <c r="N341" s="11"/>
    </row>
    <row r="342" spans="1:14" ht="13.2">
      <c r="A342" s="11" t="s">
        <v>284</v>
      </c>
      <c r="B342">
        <v>632.70000000000005</v>
      </c>
      <c r="C342" s="11">
        <f t="shared" si="13"/>
        <v>-3.1600568810230545E-4</v>
      </c>
      <c r="D342" s="13">
        <f t="shared" si="14"/>
        <v>-3.1600568810230545E-4</v>
      </c>
      <c r="E342" s="11" t="s">
        <v>284</v>
      </c>
      <c r="F342" s="12">
        <v>18307.650000000001</v>
      </c>
      <c r="G342" s="11">
        <v>-1.9761340000000001E-3</v>
      </c>
      <c r="H342" s="13">
        <v>-2E-3</v>
      </c>
      <c r="J342" s="15"/>
      <c r="K342" s="11"/>
      <c r="L342" s="11"/>
      <c r="M342" s="11"/>
      <c r="N342" s="11"/>
    </row>
    <row r="343" spans="1:14" ht="13.2">
      <c r="A343" s="11" t="s">
        <v>285</v>
      </c>
      <c r="B343">
        <v>632.9</v>
      </c>
      <c r="C343" s="11">
        <f t="shared" si="13"/>
        <v>-1.7998448409619949E-2</v>
      </c>
      <c r="D343" s="13">
        <f t="shared" si="14"/>
        <v>-1.7998448409619949E-2</v>
      </c>
      <c r="E343" s="11" t="s">
        <v>285</v>
      </c>
      <c r="F343" s="12">
        <v>18343.900000000001</v>
      </c>
      <c r="G343" s="11">
        <v>-3.571496E-3</v>
      </c>
      <c r="H343" s="13">
        <v>-3.5999999999999999E-3</v>
      </c>
      <c r="J343" s="15"/>
      <c r="K343" s="11"/>
      <c r="L343" s="11"/>
      <c r="M343" s="11"/>
      <c r="N343" s="11"/>
    </row>
    <row r="344" spans="1:14" ht="13.2">
      <c r="A344" s="11" t="s">
        <v>286</v>
      </c>
      <c r="B344">
        <v>644.5</v>
      </c>
      <c r="C344" s="11">
        <f t="shared" si="13"/>
        <v>2.1880450293324749E-2</v>
      </c>
      <c r="D344" s="13">
        <f t="shared" si="14"/>
        <v>2.1880450293324749E-2</v>
      </c>
      <c r="E344" s="11" t="s">
        <v>286</v>
      </c>
      <c r="F344" s="12">
        <v>18409.650000000001</v>
      </c>
      <c r="G344" s="11">
        <v>3.3961100000000003E-4</v>
      </c>
      <c r="H344" s="13">
        <v>2.9999999999999997E-4</v>
      </c>
      <c r="J344" s="15"/>
      <c r="K344" s="11"/>
      <c r="L344" s="11"/>
      <c r="M344" s="11"/>
      <c r="N344" s="11"/>
    </row>
    <row r="345" spans="1:14" ht="13.2">
      <c r="A345" s="11" t="s">
        <v>287</v>
      </c>
      <c r="B345">
        <v>630.70000000000005</v>
      </c>
      <c r="C345" s="11">
        <f t="shared" si="13"/>
        <v>1.2278308321964637E-2</v>
      </c>
      <c r="D345" s="13">
        <f t="shared" si="14"/>
        <v>1.2278308321964637E-2</v>
      </c>
      <c r="E345" s="11" t="s">
        <v>287</v>
      </c>
      <c r="F345" s="12">
        <v>18403.400000000001</v>
      </c>
      <c r="G345" s="11">
        <v>4.050924E-3</v>
      </c>
      <c r="H345" s="13">
        <v>4.1000000000000003E-3</v>
      </c>
      <c r="J345" s="15"/>
      <c r="K345" s="11"/>
      <c r="L345" s="11"/>
      <c r="M345" s="11"/>
      <c r="N345" s="11"/>
    </row>
    <row r="346" spans="1:14" ht="13.2">
      <c r="A346" s="11" t="s">
        <v>288</v>
      </c>
      <c r="B346">
        <v>623.04999999999995</v>
      </c>
      <c r="C346" s="11">
        <f t="shared" si="13"/>
        <v>-1.2677283891926128E-2</v>
      </c>
      <c r="D346" s="13">
        <f t="shared" si="14"/>
        <v>-1.2677283891926128E-2</v>
      </c>
      <c r="E346" s="11" t="s">
        <v>288</v>
      </c>
      <c r="F346" s="12">
        <v>18329.150000000001</v>
      </c>
      <c r="G346" s="11">
        <v>-1.1199090000000001E-3</v>
      </c>
      <c r="H346" s="13">
        <v>-1.1000000000000001E-3</v>
      </c>
      <c r="J346" s="15"/>
      <c r="K346" s="11"/>
      <c r="L346" s="11"/>
      <c r="M346" s="11"/>
      <c r="N346" s="11"/>
    </row>
    <row r="347" spans="1:14" ht="13.2">
      <c r="A347" s="40">
        <v>44876</v>
      </c>
      <c r="B347">
        <v>631.04999999999995</v>
      </c>
      <c r="C347" s="11">
        <f t="shared" si="13"/>
        <v>-5.3589723382458931E-3</v>
      </c>
      <c r="D347" s="13">
        <f t="shared" si="14"/>
        <v>-5.3589723382458931E-3</v>
      </c>
      <c r="E347" s="40">
        <v>44876</v>
      </c>
      <c r="F347" s="12">
        <v>18349.7</v>
      </c>
      <c r="G347" s="11">
        <v>1.7833172000000001E-2</v>
      </c>
      <c r="H347" s="13">
        <v>1.78E-2</v>
      </c>
      <c r="J347" s="15"/>
      <c r="K347" s="11"/>
      <c r="L347" s="11"/>
      <c r="M347" s="11"/>
      <c r="N347" s="11"/>
    </row>
    <row r="348" spans="1:14" ht="13.2">
      <c r="A348" s="40">
        <v>44845</v>
      </c>
      <c r="B348">
        <v>634.45000000000005</v>
      </c>
      <c r="C348" s="11">
        <f t="shared" si="13"/>
        <v>3.0202159616789848E-2</v>
      </c>
      <c r="D348" s="13">
        <f t="shared" si="14"/>
        <v>3.0202159616789848E-2</v>
      </c>
      <c r="E348" s="40">
        <v>44845</v>
      </c>
      <c r="F348" s="12">
        <v>18028.2</v>
      </c>
      <c r="G348" s="11">
        <v>-7.0936829999999999E-3</v>
      </c>
      <c r="H348" s="13">
        <v>-7.1000000000000004E-3</v>
      </c>
      <c r="J348" s="15"/>
      <c r="K348" s="11"/>
      <c r="L348" s="11"/>
      <c r="M348" s="11"/>
      <c r="N348" s="11"/>
    </row>
    <row r="349" spans="1:14" ht="13.2">
      <c r="A349" s="27">
        <v>44815</v>
      </c>
      <c r="B349">
        <v>615.85</v>
      </c>
      <c r="C349" s="11">
        <f t="shared" si="13"/>
        <v>-4.5267808697000089E-2</v>
      </c>
      <c r="D349" s="13">
        <f t="shared" si="14"/>
        <v>-4.5267808697000089E-2</v>
      </c>
      <c r="E349" s="27">
        <v>44815</v>
      </c>
      <c r="F349" s="12">
        <v>18157</v>
      </c>
      <c r="G349" s="11">
        <v>-2.5160959999999998E-3</v>
      </c>
      <c r="H349" s="13">
        <v>-2.5000000000000001E-3</v>
      </c>
      <c r="J349" s="15"/>
      <c r="K349" s="11"/>
      <c r="L349" s="11"/>
      <c r="M349" s="11"/>
      <c r="N349" s="11"/>
    </row>
    <row r="350" spans="1:14" ht="13.2">
      <c r="A350" s="27">
        <v>44753</v>
      </c>
      <c r="B350">
        <v>645.04999999999995</v>
      </c>
      <c r="C350" s="11">
        <f t="shared" si="13"/>
        <v>1.0863661053774898E-3</v>
      </c>
      <c r="D350" s="13">
        <f t="shared" si="14"/>
        <v>1.0863661053774898E-3</v>
      </c>
      <c r="E350" s="27">
        <v>44753</v>
      </c>
      <c r="F350" s="12">
        <v>18202.8</v>
      </c>
      <c r="G350" s="11">
        <v>4.7275650000000004E-3</v>
      </c>
      <c r="H350" s="13">
        <v>4.7000000000000002E-3</v>
      </c>
      <c r="J350" s="15"/>
      <c r="K350" s="11"/>
      <c r="L350" s="11"/>
      <c r="M350" s="11"/>
      <c r="N350" s="11"/>
    </row>
    <row r="351" spans="1:14" ht="13.2">
      <c r="A351" s="27">
        <v>44662</v>
      </c>
      <c r="B351">
        <v>644.35</v>
      </c>
      <c r="C351" s="11">
        <f t="shared" si="13"/>
        <v>-1.5808767374369981E-2</v>
      </c>
      <c r="D351" s="13">
        <f t="shared" si="14"/>
        <v>-1.5808767374369981E-2</v>
      </c>
      <c r="E351" s="27">
        <v>44662</v>
      </c>
      <c r="F351" s="12">
        <v>18117.150000000001</v>
      </c>
      <c r="G351" s="11">
        <v>3.5701029999999998E-3</v>
      </c>
      <c r="H351" s="13">
        <v>3.5999999999999999E-3</v>
      </c>
      <c r="J351" s="15"/>
      <c r="K351" s="11"/>
      <c r="L351" s="11"/>
      <c r="M351" s="11"/>
      <c r="N351" s="11"/>
    </row>
    <row r="352" spans="1:14" ht="13.2">
      <c r="A352" s="27">
        <v>44631</v>
      </c>
      <c r="B352">
        <v>654.70000000000005</v>
      </c>
      <c r="C352" s="11">
        <f t="shared" si="13"/>
        <v>-4.2766284085093975E-2</v>
      </c>
      <c r="D352" s="13">
        <f t="shared" si="14"/>
        <v>-4.2766284085093975E-2</v>
      </c>
      <c r="E352" s="27">
        <v>44631</v>
      </c>
      <c r="F352" s="12">
        <v>18052.7</v>
      </c>
      <c r="G352" s="11">
        <v>-1.667326E-3</v>
      </c>
      <c r="H352" s="13">
        <v>-1.6999999999999999E-3</v>
      </c>
      <c r="J352" s="15"/>
      <c r="K352" s="11"/>
      <c r="L352" s="11"/>
      <c r="M352" s="11"/>
      <c r="N352" s="11"/>
    </row>
    <row r="353" spans="1:14" ht="13.2">
      <c r="A353" s="27">
        <v>44603</v>
      </c>
      <c r="B353">
        <v>683.95</v>
      </c>
      <c r="C353" s="11">
        <f t="shared" si="13"/>
        <v>3.6686477364442638E-3</v>
      </c>
      <c r="D353" s="13">
        <f t="shared" si="14"/>
        <v>3.6686477364442638E-3</v>
      </c>
      <c r="E353" s="27">
        <v>44603</v>
      </c>
      <c r="F353" s="12">
        <v>18082.849999999999</v>
      </c>
      <c r="G353" s="11">
        <v>-3.4471549999999999E-3</v>
      </c>
      <c r="H353" s="13">
        <v>-3.3999999999999998E-3</v>
      </c>
      <c r="J353" s="15"/>
      <c r="K353" s="11"/>
      <c r="L353" s="11"/>
      <c r="M353" s="11"/>
      <c r="N353" s="11"/>
    </row>
    <row r="354" spans="1:14" ht="13.2">
      <c r="A354" s="27">
        <v>44572</v>
      </c>
      <c r="B354">
        <v>681.45</v>
      </c>
      <c r="C354" s="11">
        <f t="shared" si="13"/>
        <v>-6.9221801224133017E-3</v>
      </c>
      <c r="D354" s="13">
        <f t="shared" si="14"/>
        <v>-6.9221801224133017E-3</v>
      </c>
      <c r="E354" s="27">
        <v>44572</v>
      </c>
      <c r="F354" s="12">
        <v>18145.400000000001</v>
      </c>
      <c r="G354" s="11">
        <v>7.3949879999999999E-3</v>
      </c>
      <c r="H354" s="13">
        <v>7.4000000000000003E-3</v>
      </c>
      <c r="J354" s="15"/>
      <c r="K354" s="11"/>
      <c r="L354" s="11"/>
      <c r="M354" s="11"/>
      <c r="N354" s="11"/>
    </row>
    <row r="355" spans="1:14" ht="13.2">
      <c r="A355" s="11" t="s">
        <v>289</v>
      </c>
      <c r="B355">
        <v>686.2</v>
      </c>
      <c r="C355" s="11">
        <f t="shared" si="13"/>
        <v>1.3065623385251302E-2</v>
      </c>
      <c r="D355" s="13">
        <f t="shared" si="14"/>
        <v>1.3065623385251302E-2</v>
      </c>
      <c r="E355" s="11" t="s">
        <v>289</v>
      </c>
      <c r="F355" s="12">
        <v>18012.2</v>
      </c>
      <c r="G355" s="11">
        <v>1.2672319E-2</v>
      </c>
      <c r="H355" s="13">
        <v>1.2699999999999999E-2</v>
      </c>
      <c r="J355" s="15"/>
      <c r="K355" s="11"/>
      <c r="L355" s="11"/>
      <c r="M355" s="11"/>
      <c r="N355" s="11"/>
    </row>
    <row r="356" spans="1:14" ht="13.2">
      <c r="A356" s="11" t="s">
        <v>290</v>
      </c>
      <c r="B356">
        <v>677.35</v>
      </c>
      <c r="C356" s="11">
        <f t="shared" si="13"/>
        <v>-1.5980242609137774E-2</v>
      </c>
      <c r="D356" s="13">
        <f t="shared" si="14"/>
        <v>-1.5980242609137774E-2</v>
      </c>
      <c r="E356" s="11" t="s">
        <v>290</v>
      </c>
      <c r="F356" s="12">
        <v>17786.8</v>
      </c>
      <c r="G356" s="11">
        <v>2.8105169999999998E-3</v>
      </c>
      <c r="H356" s="13">
        <v>2.8E-3</v>
      </c>
      <c r="J356" s="15"/>
      <c r="K356" s="11"/>
      <c r="L356" s="11"/>
      <c r="M356" s="11"/>
      <c r="N356" s="11"/>
    </row>
    <row r="357" spans="1:14" ht="13.2">
      <c r="A357" s="11" t="s">
        <v>291</v>
      </c>
      <c r="B357">
        <v>688.35</v>
      </c>
      <c r="C357" s="11">
        <f t="shared" si="13"/>
        <v>2.2732337864943331E-2</v>
      </c>
      <c r="D357" s="13">
        <f t="shared" si="14"/>
        <v>2.2732337864943331E-2</v>
      </c>
      <c r="E357" s="11" t="s">
        <v>291</v>
      </c>
      <c r="F357" s="12">
        <v>17736.95</v>
      </c>
      <c r="G357" s="11">
        <v>4.56493E-3</v>
      </c>
      <c r="H357" s="13">
        <v>4.5999999999999999E-3</v>
      </c>
      <c r="J357" s="15"/>
      <c r="K357" s="11"/>
      <c r="L357" s="11"/>
      <c r="M357" s="11"/>
      <c r="N357" s="11"/>
    </row>
    <row r="358" spans="1:14" ht="13.2">
      <c r="A358" s="11" t="s">
        <v>292</v>
      </c>
      <c r="B358">
        <v>673.05</v>
      </c>
      <c r="C358" s="11">
        <f t="shared" si="13"/>
        <v>-2.7173520271735252E-2</v>
      </c>
      <c r="D358" s="13">
        <f t="shared" si="14"/>
        <v>-2.7173520271735252E-2</v>
      </c>
      <c r="E358" s="11" t="s">
        <v>292</v>
      </c>
      <c r="F358" s="12">
        <v>17656.349999999999</v>
      </c>
      <c r="G358" s="11">
        <v>-4.1961000000000004E-3</v>
      </c>
      <c r="H358" s="13">
        <v>-4.1999999999999997E-3</v>
      </c>
      <c r="J358" s="15"/>
      <c r="K358" s="11"/>
      <c r="L358" s="11"/>
      <c r="M358" s="11"/>
      <c r="N358" s="11"/>
    </row>
    <row r="359" spans="1:14" ht="13.2">
      <c r="A359" s="11" t="s">
        <v>293</v>
      </c>
      <c r="B359">
        <v>691.85</v>
      </c>
      <c r="C359" s="11">
        <f t="shared" si="13"/>
        <v>5.1204132796474955E-2</v>
      </c>
      <c r="D359" s="13">
        <f t="shared" si="14"/>
        <v>5.1204132796474955E-2</v>
      </c>
      <c r="E359" s="11" t="s">
        <v>293</v>
      </c>
      <c r="F359" s="12">
        <v>17730.75</v>
      </c>
      <c r="G359" s="11">
        <v>8.7874010000000002E-3</v>
      </c>
      <c r="H359" s="13">
        <v>8.8000000000000005E-3</v>
      </c>
      <c r="J359" s="15"/>
      <c r="K359" s="11"/>
      <c r="L359" s="11"/>
      <c r="M359" s="11"/>
      <c r="N359" s="11"/>
    </row>
    <row r="360" spans="1:14" ht="13.2">
      <c r="A360" s="11" t="s">
        <v>294</v>
      </c>
      <c r="B360">
        <v>658.15</v>
      </c>
      <c r="C360" s="11">
        <f t="shared" si="13"/>
        <v>-4.7195077813970365E-2</v>
      </c>
      <c r="D360" s="13">
        <f t="shared" si="14"/>
        <v>-4.7195077813970365E-2</v>
      </c>
      <c r="E360" s="11" t="s">
        <v>294</v>
      </c>
      <c r="F360" s="12">
        <v>17576.3</v>
      </c>
      <c r="G360" s="11">
        <v>7.0314499999999996E-4</v>
      </c>
      <c r="H360" s="13">
        <v>6.9999999999999999E-4</v>
      </c>
      <c r="J360" s="15"/>
      <c r="K360" s="11"/>
      <c r="L360" s="11"/>
      <c r="M360" s="11"/>
      <c r="N360" s="11"/>
    </row>
    <row r="361" spans="1:14" ht="13.2">
      <c r="A361" s="11" t="s">
        <v>295</v>
      </c>
      <c r="B361">
        <v>690.75</v>
      </c>
      <c r="C361" s="11">
        <f t="shared" si="13"/>
        <v>-6.8296189791516859E-3</v>
      </c>
      <c r="D361" s="13">
        <f t="shared" si="14"/>
        <v>-6.8296189791516859E-3</v>
      </c>
      <c r="E361" s="11" t="s">
        <v>295</v>
      </c>
      <c r="F361" s="12">
        <v>17563.95</v>
      </c>
      <c r="G361" s="11">
        <v>2.9522189999999999E-3</v>
      </c>
      <c r="H361" s="13">
        <v>3.0000000000000001E-3</v>
      </c>
      <c r="J361" s="15"/>
      <c r="K361" s="11"/>
      <c r="L361" s="11"/>
      <c r="M361" s="11"/>
      <c r="N361" s="11"/>
    </row>
    <row r="362" spans="1:14" ht="13.2">
      <c r="A362" s="11" t="s">
        <v>296</v>
      </c>
      <c r="B362">
        <v>695.5</v>
      </c>
      <c r="C362" s="11">
        <f t="shared" si="13"/>
        <v>-2.1869066872934328E-2</v>
      </c>
      <c r="D362" s="13">
        <f t="shared" si="14"/>
        <v>-2.1869066872934328E-2</v>
      </c>
      <c r="E362" s="11" t="s">
        <v>296</v>
      </c>
      <c r="F362" s="12">
        <v>17512.25</v>
      </c>
      <c r="G362" s="11">
        <v>1.446793E-3</v>
      </c>
      <c r="H362" s="13">
        <v>1.4E-3</v>
      </c>
      <c r="J362" s="15"/>
      <c r="K362" s="11"/>
      <c r="L362" s="11"/>
      <c r="M362" s="11"/>
      <c r="N362" s="11"/>
    </row>
    <row r="363" spans="1:14" ht="13.2">
      <c r="A363" s="11" t="s">
        <v>297</v>
      </c>
      <c r="B363">
        <v>711.05</v>
      </c>
      <c r="C363" s="11">
        <f t="shared" si="13"/>
        <v>2.3756389028867675E-2</v>
      </c>
      <c r="D363" s="13">
        <f t="shared" si="14"/>
        <v>2.3756389028867675E-2</v>
      </c>
      <c r="E363" s="11" t="s">
        <v>297</v>
      </c>
      <c r="F363" s="12">
        <v>17486.95</v>
      </c>
      <c r="G363" s="11">
        <v>1.0117377E-2</v>
      </c>
      <c r="H363" s="13">
        <v>1.01E-2</v>
      </c>
      <c r="J363" s="15"/>
      <c r="K363" s="11"/>
      <c r="L363" s="11"/>
      <c r="M363" s="11"/>
      <c r="N363" s="11"/>
    </row>
    <row r="364" spans="1:14" ht="13.2">
      <c r="A364" s="11" t="s">
        <v>298</v>
      </c>
      <c r="B364">
        <v>694.55</v>
      </c>
      <c r="C364" s="11">
        <f t="shared" si="13"/>
        <v>-2.4850824850824904E-2</v>
      </c>
      <c r="D364" s="13">
        <f t="shared" si="14"/>
        <v>-2.4850824850824904E-2</v>
      </c>
      <c r="E364" s="11" t="s">
        <v>298</v>
      </c>
      <c r="F364" s="12">
        <v>17311.8</v>
      </c>
      <c r="G364" s="11">
        <v>7.3374959999999998E-3</v>
      </c>
      <c r="H364" s="13">
        <v>7.3000000000000001E-3</v>
      </c>
      <c r="J364" s="15"/>
      <c r="K364" s="11"/>
      <c r="L364" s="11"/>
      <c r="M364" s="11"/>
      <c r="N364" s="11"/>
    </row>
    <row r="365" spans="1:14" ht="13.2">
      <c r="A365" s="11" t="s">
        <v>299</v>
      </c>
      <c r="B365">
        <v>712.25</v>
      </c>
      <c r="C365" s="11">
        <f t="shared" si="13"/>
        <v>-1.0282776349614386E-2</v>
      </c>
      <c r="D365" s="13">
        <f t="shared" si="14"/>
        <v>-1.0282776349614386E-2</v>
      </c>
      <c r="E365" s="11" t="s">
        <v>299</v>
      </c>
      <c r="F365" s="12">
        <v>17185.7</v>
      </c>
      <c r="G365" s="11">
        <v>1.0070911E-2</v>
      </c>
      <c r="H365" s="13">
        <v>1.01E-2</v>
      </c>
      <c r="J365" s="15"/>
      <c r="K365" s="11"/>
      <c r="L365" s="11"/>
      <c r="M365" s="11"/>
      <c r="N365" s="11"/>
    </row>
    <row r="366" spans="1:14" ht="13.2">
      <c r="A366" s="11" t="s">
        <v>300</v>
      </c>
      <c r="B366">
        <v>719.65</v>
      </c>
      <c r="C366" s="11">
        <f t="shared" si="13"/>
        <v>6.6442859141138122E-3</v>
      </c>
      <c r="D366" s="13">
        <f t="shared" si="14"/>
        <v>6.6442859141138122E-3</v>
      </c>
      <c r="E366" s="11" t="s">
        <v>300</v>
      </c>
      <c r="F366" s="12">
        <v>17014.349999999999</v>
      </c>
      <c r="G366" s="11">
        <v>-6.3800840000000003E-3</v>
      </c>
      <c r="H366" s="13">
        <v>-6.4000000000000003E-3</v>
      </c>
      <c r="J366" s="15"/>
      <c r="K366" s="11"/>
      <c r="L366" s="11"/>
      <c r="M366" s="11"/>
      <c r="N366" s="11"/>
    </row>
    <row r="367" spans="1:14" ht="13.2">
      <c r="A367" s="40">
        <v>44905</v>
      </c>
      <c r="B367">
        <v>714.9</v>
      </c>
      <c r="C367" s="11">
        <f t="shared" si="13"/>
        <v>-2.7897893709024624E-3</v>
      </c>
      <c r="D367" s="13">
        <f t="shared" si="14"/>
        <v>-2.7897893709024624E-3</v>
      </c>
      <c r="E367" s="40">
        <v>44905</v>
      </c>
      <c r="F367" s="12">
        <v>17123.599999999999</v>
      </c>
      <c r="G367" s="11">
        <v>8.2462149999999994E-3</v>
      </c>
      <c r="H367" s="13">
        <v>8.2000000000000007E-3</v>
      </c>
      <c r="J367" s="15"/>
      <c r="K367" s="11"/>
      <c r="L367" s="11"/>
      <c r="M367" s="11"/>
      <c r="N367" s="11"/>
    </row>
    <row r="368" spans="1:14" ht="13.2">
      <c r="A368" s="40">
        <v>44875</v>
      </c>
      <c r="B368">
        <v>716.9</v>
      </c>
      <c r="C368" s="11">
        <f t="shared" si="13"/>
        <v>-5.6275916540512116E-2</v>
      </c>
      <c r="D368" s="13">
        <f t="shared" si="14"/>
        <v>-5.6275916540512116E-2</v>
      </c>
      <c r="E368" s="40">
        <v>44875</v>
      </c>
      <c r="F368" s="12">
        <v>16983.55</v>
      </c>
      <c r="G368" s="11">
        <v>-1.4932429000000001E-2</v>
      </c>
      <c r="H368" s="13">
        <v>-1.49E-2</v>
      </c>
      <c r="J368" s="15"/>
      <c r="K368" s="11"/>
      <c r="L368" s="11"/>
      <c r="M368" s="11"/>
      <c r="N368" s="11"/>
    </row>
    <row r="369" spans="1:14" ht="13.2">
      <c r="A369" s="40">
        <v>44844</v>
      </c>
      <c r="B369">
        <v>759.65</v>
      </c>
      <c r="C369" s="11">
        <f t="shared" si="13"/>
        <v>2.8987470369116197E-2</v>
      </c>
      <c r="D369" s="13">
        <f t="shared" si="14"/>
        <v>2.8987470369116197E-2</v>
      </c>
      <c r="E369" s="40">
        <v>44844</v>
      </c>
      <c r="F369" s="12">
        <v>17241</v>
      </c>
      <c r="G369" s="11">
        <v>-4.2536229999999998E-3</v>
      </c>
      <c r="H369" s="13">
        <v>-4.3E-3</v>
      </c>
      <c r="J369" s="15"/>
      <c r="K369" s="11"/>
      <c r="L369" s="11"/>
      <c r="M369" s="11"/>
      <c r="N369" s="11"/>
    </row>
    <row r="370" spans="1:14" ht="13.2">
      <c r="A370" s="27">
        <v>44752</v>
      </c>
      <c r="B370">
        <v>738.25</v>
      </c>
      <c r="C370" s="11">
        <f t="shared" si="13"/>
        <v>4.4200848656294145E-2</v>
      </c>
      <c r="D370" s="13">
        <f t="shared" si="14"/>
        <v>4.4200848656294145E-2</v>
      </c>
      <c r="E370" s="27">
        <v>44752</v>
      </c>
      <c r="F370" s="12">
        <v>17314.650000000001</v>
      </c>
      <c r="G370" s="11">
        <v>-9.8951099999999999E-4</v>
      </c>
      <c r="H370" s="13">
        <v>-1E-3</v>
      </c>
      <c r="J370" s="15"/>
      <c r="K370" s="11"/>
      <c r="L370" s="11"/>
      <c r="M370" s="11"/>
      <c r="N370" s="11"/>
    </row>
    <row r="371" spans="1:14" ht="13.2">
      <c r="A371" s="27">
        <v>44722</v>
      </c>
      <c r="B371">
        <v>707</v>
      </c>
      <c r="C371" s="11">
        <f t="shared" si="13"/>
        <v>4.1543901001767969E-2</v>
      </c>
      <c r="D371" s="13">
        <f t="shared" si="14"/>
        <v>4.1543901001767969E-2</v>
      </c>
      <c r="E371" s="27">
        <v>44722</v>
      </c>
      <c r="F371" s="12">
        <v>17331.8</v>
      </c>
      <c r="G371" s="11">
        <v>3.328644E-3</v>
      </c>
      <c r="H371" s="13">
        <v>3.3E-3</v>
      </c>
      <c r="J371" s="15"/>
      <c r="K371" s="11"/>
      <c r="L371" s="11"/>
      <c r="M371" s="11"/>
      <c r="N371" s="11"/>
    </row>
    <row r="372" spans="1:14" ht="13.2">
      <c r="A372" s="27">
        <v>44661</v>
      </c>
      <c r="B372">
        <v>678.8</v>
      </c>
      <c r="C372" s="11">
        <f t="shared" si="13"/>
        <v>-6.6583741859955747E-3</v>
      </c>
      <c r="D372" s="13">
        <f t="shared" si="14"/>
        <v>-6.6583741859955747E-3</v>
      </c>
      <c r="E372" s="27">
        <v>44661</v>
      </c>
      <c r="F372" s="12">
        <v>17274.3</v>
      </c>
      <c r="G372" s="11">
        <v>2.2913600999999999E-2</v>
      </c>
      <c r="H372" s="13">
        <v>2.29E-2</v>
      </c>
      <c r="J372" s="15"/>
      <c r="K372" s="11"/>
      <c r="L372" s="11"/>
      <c r="M372" s="11"/>
      <c r="N372" s="11"/>
    </row>
    <row r="373" spans="1:14" ht="13.2">
      <c r="A373" s="27">
        <v>44630</v>
      </c>
      <c r="B373">
        <v>683.35</v>
      </c>
      <c r="C373" s="11">
        <f t="shared" si="13"/>
        <v>1.3947622227168166E-2</v>
      </c>
      <c r="D373" s="13">
        <f t="shared" si="14"/>
        <v>1.3947622227168166E-2</v>
      </c>
      <c r="E373" s="27">
        <v>44630</v>
      </c>
      <c r="F373" s="12">
        <v>16887.349999999999</v>
      </c>
      <c r="G373" s="11">
        <v>-1.2109264E-2</v>
      </c>
      <c r="H373" s="13">
        <v>-1.21E-2</v>
      </c>
      <c r="J373" s="15"/>
      <c r="K373" s="11"/>
      <c r="L373" s="11"/>
      <c r="M373" s="11"/>
      <c r="N373" s="11"/>
    </row>
    <row r="374" spans="1:14" ht="13.2">
      <c r="A374" s="11" t="s">
        <v>301</v>
      </c>
      <c r="B374">
        <v>673.95</v>
      </c>
      <c r="C374" s="11">
        <f t="shared" si="13"/>
        <v>1.851292126341253E-2</v>
      </c>
      <c r="D374" s="13">
        <f t="shared" si="14"/>
        <v>1.851292126341253E-2</v>
      </c>
      <c r="E374" s="11" t="s">
        <v>301</v>
      </c>
      <c r="F374" s="12">
        <v>17094.349999999999</v>
      </c>
      <c r="G374" s="11">
        <v>1.6425756E-2</v>
      </c>
      <c r="H374" s="13">
        <v>1.6400000000000001E-2</v>
      </c>
      <c r="J374" s="15"/>
      <c r="K374" s="11"/>
      <c r="L374" s="11"/>
      <c r="M374" s="11"/>
      <c r="N374" s="11"/>
    </row>
    <row r="375" spans="1:14" ht="13.2">
      <c r="A375" s="11" t="s">
        <v>302</v>
      </c>
      <c r="B375">
        <v>661.7</v>
      </c>
      <c r="C375" s="11">
        <f t="shared" si="13"/>
        <v>1.6280141299339634E-2</v>
      </c>
      <c r="D375" s="13">
        <f t="shared" si="14"/>
        <v>1.6280141299339634E-2</v>
      </c>
      <c r="E375" s="11" t="s">
        <v>302</v>
      </c>
      <c r="F375" s="12">
        <v>16818.099999999999</v>
      </c>
      <c r="G375" s="11">
        <v>-2.4023349999999998E-3</v>
      </c>
      <c r="H375" s="13">
        <v>-2.3999999999999998E-3</v>
      </c>
      <c r="J375" s="15"/>
      <c r="K375" s="11"/>
      <c r="L375" s="11"/>
      <c r="M375" s="11"/>
      <c r="N375" s="11"/>
    </row>
    <row r="376" spans="1:14" ht="13.2">
      <c r="A376" s="11" t="s">
        <v>303</v>
      </c>
      <c r="B376">
        <v>651.1</v>
      </c>
      <c r="C376" s="11">
        <f t="shared" si="13"/>
        <v>4.6364001607071215E-2</v>
      </c>
      <c r="D376" s="13">
        <f t="shared" si="14"/>
        <v>4.6364001607071215E-2</v>
      </c>
      <c r="E376" s="11" t="s">
        <v>303</v>
      </c>
      <c r="F376" s="12">
        <v>16858.599999999999</v>
      </c>
      <c r="G376" s="11">
        <v>-8.7491329999999992E-3</v>
      </c>
      <c r="H376" s="13">
        <v>-8.6999999999999994E-3</v>
      </c>
      <c r="J376" s="15"/>
      <c r="K376" s="11"/>
      <c r="L376" s="11"/>
      <c r="M376" s="11"/>
      <c r="N376" s="11"/>
    </row>
    <row r="377" spans="1:14" ht="13.2">
      <c r="A377" s="11" t="s">
        <v>304</v>
      </c>
      <c r="B377">
        <v>622.25</v>
      </c>
      <c r="C377" s="11">
        <f t="shared" si="13"/>
        <v>4.0551839464882944E-2</v>
      </c>
      <c r="D377" s="13">
        <f t="shared" si="14"/>
        <v>4.0551839464882944E-2</v>
      </c>
      <c r="E377" s="11" t="s">
        <v>304</v>
      </c>
      <c r="F377" s="12">
        <v>17007.400000000001</v>
      </c>
      <c r="G377" s="11">
        <v>-5.2302800000000003E-4</v>
      </c>
      <c r="H377" s="13">
        <v>-5.0000000000000001E-4</v>
      </c>
      <c r="J377" s="15"/>
      <c r="K377" s="11"/>
      <c r="L377" s="11"/>
      <c r="M377" s="11"/>
      <c r="N377" s="11"/>
    </row>
    <row r="378" spans="1:14" ht="13.2">
      <c r="A378" s="11" t="s">
        <v>305</v>
      </c>
      <c r="B378">
        <v>598</v>
      </c>
      <c r="C378" s="11">
        <f t="shared" si="13"/>
        <v>-3.1500526358409608E-2</v>
      </c>
      <c r="D378" s="13">
        <f t="shared" si="14"/>
        <v>-3.1500526358409608E-2</v>
      </c>
      <c r="E378" s="11" t="s">
        <v>305</v>
      </c>
      <c r="F378" s="12">
        <v>17016.3</v>
      </c>
      <c r="G378" s="11">
        <v>-1.7951389000000002E-2</v>
      </c>
      <c r="H378" s="13">
        <v>-1.7999999999999999E-2</v>
      </c>
      <c r="J378" s="15"/>
      <c r="K378" s="11"/>
      <c r="L378" s="11"/>
      <c r="M378" s="11"/>
      <c r="N378" s="11"/>
    </row>
    <row r="379" spans="1:14" ht="13.2">
      <c r="A379" s="11" t="s">
        <v>306</v>
      </c>
      <c r="B379">
        <v>617.45000000000005</v>
      </c>
      <c r="C379" s="11">
        <f t="shared" si="13"/>
        <v>-3.666432639051409E-2</v>
      </c>
      <c r="D379" s="13">
        <f t="shared" si="14"/>
        <v>-3.666432639051409E-2</v>
      </c>
      <c r="E379" s="11" t="s">
        <v>306</v>
      </c>
      <c r="F379" s="12">
        <v>17327.349999999999</v>
      </c>
      <c r="G379" s="11">
        <v>-1.7155612000000001E-2</v>
      </c>
      <c r="H379" s="13">
        <v>-1.72E-2</v>
      </c>
      <c r="J379" s="15"/>
      <c r="K379" s="11"/>
      <c r="L379" s="11"/>
      <c r="M379" s="11"/>
      <c r="N379" s="11"/>
    </row>
    <row r="380" spans="1:14" ht="13.2">
      <c r="A380" s="11" t="s">
        <v>307</v>
      </c>
      <c r="B380">
        <v>640.95000000000005</v>
      </c>
      <c r="C380" s="11">
        <f t="shared" si="13"/>
        <v>1.1121628017037422E-2</v>
      </c>
      <c r="D380" s="13">
        <f t="shared" si="14"/>
        <v>1.1121628017037422E-2</v>
      </c>
      <c r="E380" s="11" t="s">
        <v>307</v>
      </c>
      <c r="F380" s="12">
        <v>17629.8</v>
      </c>
      <c r="G380" s="11">
        <v>-4.9976439999999999E-3</v>
      </c>
      <c r="H380" s="13">
        <v>-5.0000000000000001E-3</v>
      </c>
      <c r="J380" s="15"/>
      <c r="K380" s="11"/>
      <c r="L380" s="11"/>
      <c r="M380" s="11"/>
      <c r="N380" s="11"/>
    </row>
    <row r="381" spans="1:14" ht="13.2">
      <c r="A381" s="11" t="s">
        <v>308</v>
      </c>
      <c r="B381">
        <v>633.9</v>
      </c>
      <c r="C381" s="11">
        <f t="shared" si="13"/>
        <v>2.2172055147948067E-2</v>
      </c>
      <c r="D381" s="13">
        <f t="shared" si="14"/>
        <v>2.2172055147948067E-2</v>
      </c>
      <c r="E381" s="11" t="s">
        <v>308</v>
      </c>
      <c r="F381" s="12">
        <v>17718.349999999999</v>
      </c>
      <c r="G381" s="11">
        <v>-5.4949839999999996E-3</v>
      </c>
      <c r="H381" s="13">
        <v>-5.4999999999999997E-3</v>
      </c>
      <c r="J381" s="15"/>
      <c r="K381" s="11"/>
      <c r="L381" s="11"/>
      <c r="M381" s="11"/>
      <c r="N381" s="11"/>
    </row>
    <row r="382" spans="1:14" ht="13.2">
      <c r="A382" s="11" t="s">
        <v>309</v>
      </c>
      <c r="B382">
        <v>620.15</v>
      </c>
      <c r="C382" s="11">
        <f t="shared" si="13"/>
        <v>4.358435002103489E-2</v>
      </c>
      <c r="D382" s="13">
        <f t="shared" si="14"/>
        <v>4.358435002103489E-2</v>
      </c>
      <c r="E382" s="11" t="s">
        <v>309</v>
      </c>
      <c r="F382" s="12">
        <v>17816.25</v>
      </c>
      <c r="G382" s="11">
        <v>1.1008810000000001E-2</v>
      </c>
      <c r="H382" s="13">
        <v>1.0999999999999999E-2</v>
      </c>
      <c r="J382" s="15"/>
      <c r="K382" s="11"/>
      <c r="L382" s="11"/>
      <c r="M382" s="11"/>
      <c r="N382" s="11"/>
    </row>
    <row r="383" spans="1:14" ht="13.2">
      <c r="A383" s="11" t="s">
        <v>310</v>
      </c>
      <c r="B383">
        <v>594.25</v>
      </c>
      <c r="C383" s="11">
        <f t="shared" si="13"/>
        <v>-2.6298541700802813E-2</v>
      </c>
      <c r="D383" s="13">
        <f t="shared" si="14"/>
        <v>-2.6298541700802813E-2</v>
      </c>
      <c r="E383" s="11" t="s">
        <v>310</v>
      </c>
      <c r="F383" s="12">
        <v>17622.25</v>
      </c>
      <c r="G383" s="11">
        <v>5.2136659999999996E-3</v>
      </c>
      <c r="H383" s="13">
        <v>5.1999999999999998E-3</v>
      </c>
      <c r="J383" s="15"/>
      <c r="K383" s="11"/>
      <c r="L383" s="11"/>
      <c r="M383" s="11"/>
      <c r="N383" s="11"/>
    </row>
    <row r="384" spans="1:14" ht="13.2">
      <c r="A384" s="11" t="s">
        <v>311</v>
      </c>
      <c r="B384">
        <v>610.29999999999995</v>
      </c>
      <c r="C384" s="11">
        <f t="shared" si="13"/>
        <v>-3.6241610738255159E-2</v>
      </c>
      <c r="D384" s="13">
        <f t="shared" si="14"/>
        <v>-3.6241610738255159E-2</v>
      </c>
      <c r="E384" s="11" t="s">
        <v>311</v>
      </c>
      <c r="F384" s="12">
        <v>17530.849999999999</v>
      </c>
      <c r="G384" s="11">
        <v>-1.9384809999999999E-2</v>
      </c>
      <c r="H384" s="13">
        <v>-1.9400000000000001E-2</v>
      </c>
      <c r="J384" s="15"/>
      <c r="K384" s="11"/>
      <c r="L384" s="11"/>
      <c r="M384" s="11"/>
      <c r="N384" s="11"/>
    </row>
    <row r="385" spans="1:14" ht="13.2">
      <c r="A385" s="11" t="s">
        <v>312</v>
      </c>
      <c r="B385">
        <v>633.25</v>
      </c>
      <c r="C385" s="11">
        <f t="shared" si="13"/>
        <v>2.967479674796758E-2</v>
      </c>
      <c r="D385" s="13">
        <f t="shared" si="14"/>
        <v>2.967479674796758E-2</v>
      </c>
      <c r="E385" s="11" t="s">
        <v>312</v>
      </c>
      <c r="F385" s="12">
        <v>17877.400000000001</v>
      </c>
      <c r="G385" s="11">
        <v>-7.0179819999999999E-3</v>
      </c>
      <c r="H385" s="13">
        <v>-7.0000000000000001E-3</v>
      </c>
      <c r="J385" s="15"/>
      <c r="K385" s="11"/>
      <c r="L385" s="11"/>
      <c r="M385" s="11"/>
      <c r="N385" s="11"/>
    </row>
    <row r="386" spans="1:14" ht="13.2">
      <c r="A386" s="11" t="s">
        <v>313</v>
      </c>
      <c r="B386">
        <v>615</v>
      </c>
      <c r="C386" s="11">
        <f t="shared" si="13"/>
        <v>-7.7444336882864784E-3</v>
      </c>
      <c r="D386" s="13">
        <f t="shared" si="14"/>
        <v>-7.7444336882864784E-3</v>
      </c>
      <c r="E386" s="11" t="s">
        <v>313</v>
      </c>
      <c r="F386" s="12">
        <v>18003.75</v>
      </c>
      <c r="G386" s="11">
        <v>-3.6690550000000001E-3</v>
      </c>
      <c r="H386" s="13">
        <v>-3.7000000000000002E-3</v>
      </c>
      <c r="J386" s="15"/>
      <c r="K386" s="11"/>
      <c r="L386" s="11"/>
      <c r="M386" s="11"/>
      <c r="N386" s="11"/>
    </row>
    <row r="387" spans="1:14" ht="13.2">
      <c r="A387" s="11" t="s">
        <v>314</v>
      </c>
      <c r="B387">
        <v>619.79999999999995</v>
      </c>
      <c r="C387" s="11">
        <f t="shared" si="13"/>
        <v>-1.1719684286055965E-2</v>
      </c>
      <c r="D387" s="13">
        <f t="shared" si="14"/>
        <v>-1.1719684286055965E-2</v>
      </c>
      <c r="E387" s="11" t="s">
        <v>314</v>
      </c>
      <c r="F387" s="12">
        <v>18070.05</v>
      </c>
      <c r="G387" s="11">
        <v>7.4541360000000001E-3</v>
      </c>
      <c r="H387" s="13">
        <v>7.4999999999999997E-3</v>
      </c>
      <c r="J387" s="15"/>
      <c r="K387" s="11"/>
      <c r="L387" s="11"/>
      <c r="M387" s="11"/>
      <c r="N387" s="11"/>
    </row>
    <row r="388" spans="1:14" ht="13.2">
      <c r="A388" s="27">
        <v>44904</v>
      </c>
      <c r="B388">
        <v>627.15</v>
      </c>
      <c r="C388" s="11">
        <f t="shared" si="13"/>
        <v>3.1190019193856333E-3</v>
      </c>
      <c r="D388" s="13">
        <f t="shared" si="14"/>
        <v>3.1190019193856333E-3</v>
      </c>
      <c r="E388" s="27">
        <v>44904</v>
      </c>
      <c r="F388" s="12">
        <v>17936.349999999999</v>
      </c>
      <c r="G388" s="11">
        <v>5.7756960000000003E-3</v>
      </c>
      <c r="H388" s="13">
        <v>5.7999999999999996E-3</v>
      </c>
      <c r="J388" s="15"/>
      <c r="K388" s="11"/>
      <c r="L388" s="11"/>
      <c r="M388" s="11"/>
      <c r="N388" s="11"/>
    </row>
    <row r="389" spans="1:14" ht="13.2">
      <c r="A389" s="27">
        <v>44813</v>
      </c>
      <c r="B389">
        <v>625.20000000000005</v>
      </c>
      <c r="C389" s="11">
        <f t="shared" ref="C389:C452" si="15">B389/B390-1</f>
        <v>-1.2400284337729883E-2</v>
      </c>
      <c r="D389" s="13">
        <f t="shared" ref="D389:D452" si="16">C389</f>
        <v>-1.2400284337729883E-2</v>
      </c>
      <c r="E389" s="27">
        <v>44813</v>
      </c>
      <c r="F389" s="12">
        <v>17833.349999999999</v>
      </c>
      <c r="G389" s="11">
        <v>1.9439570000000001E-3</v>
      </c>
      <c r="H389" s="13">
        <v>1.9E-3</v>
      </c>
      <c r="J389" s="15"/>
      <c r="K389" s="11"/>
      <c r="L389" s="11"/>
      <c r="M389" s="11"/>
      <c r="N389" s="11"/>
    </row>
    <row r="390" spans="1:14" ht="13.2">
      <c r="A390" s="27">
        <v>44782</v>
      </c>
      <c r="B390">
        <v>633.04999999999995</v>
      </c>
      <c r="C390" s="11">
        <f t="shared" si="15"/>
        <v>-1.1862951689690204E-2</v>
      </c>
      <c r="D390" s="13">
        <f t="shared" si="16"/>
        <v>-1.1862951689690204E-2</v>
      </c>
      <c r="E390" s="27">
        <v>44782</v>
      </c>
      <c r="F390" s="12">
        <v>17798.75</v>
      </c>
      <c r="G390" s="11">
        <v>9.8925349999999992E-3</v>
      </c>
      <c r="H390" s="13">
        <v>9.9000000000000008E-3</v>
      </c>
      <c r="J390" s="15"/>
      <c r="K390" s="11"/>
      <c r="L390" s="11"/>
      <c r="M390" s="11"/>
      <c r="N390" s="11"/>
    </row>
    <row r="391" spans="1:14" ht="13.2">
      <c r="A391" s="27">
        <v>44751</v>
      </c>
      <c r="B391">
        <v>640.65</v>
      </c>
      <c r="C391" s="11">
        <f t="shared" si="15"/>
        <v>2.4384393987847863E-2</v>
      </c>
      <c r="D391" s="13">
        <f t="shared" si="16"/>
        <v>2.4384393987847863E-2</v>
      </c>
      <c r="E391" s="27">
        <v>44751</v>
      </c>
      <c r="F391" s="12">
        <v>17624.400000000001</v>
      </c>
      <c r="G391" s="11">
        <v>-1.7671449999999999E-3</v>
      </c>
      <c r="H391" s="13">
        <v>-1.8E-3</v>
      </c>
      <c r="J391" s="15"/>
      <c r="K391" s="11"/>
      <c r="L391" s="11"/>
      <c r="M391" s="11"/>
      <c r="N391" s="11"/>
    </row>
    <row r="392" spans="1:14" ht="13.2">
      <c r="A392" s="27">
        <v>44721</v>
      </c>
      <c r="B392">
        <v>625.4</v>
      </c>
      <c r="C392" s="11">
        <f t="shared" si="15"/>
        <v>-4.3292029983172831E-2</v>
      </c>
      <c r="D392" s="13">
        <f t="shared" si="16"/>
        <v>-4.3292029983172831E-2</v>
      </c>
      <c r="E392" s="27">
        <v>44721</v>
      </c>
      <c r="F392" s="12">
        <v>17655.599999999999</v>
      </c>
      <c r="G392" s="11">
        <v>-5.7738699999999995E-4</v>
      </c>
      <c r="H392" s="13">
        <v>-5.9999999999999995E-4</v>
      </c>
      <c r="J392" s="15"/>
      <c r="K392" s="11"/>
      <c r="L392" s="11"/>
      <c r="M392" s="11"/>
      <c r="N392" s="11"/>
    </row>
    <row r="393" spans="1:14" ht="13.2">
      <c r="A393" s="27">
        <v>44690</v>
      </c>
      <c r="B393">
        <v>653.70000000000005</v>
      </c>
      <c r="C393" s="11">
        <f t="shared" si="15"/>
        <v>-1.0696821515890909E-3</v>
      </c>
      <c r="D393" s="13">
        <f t="shared" si="16"/>
        <v>-1.0696821515890909E-3</v>
      </c>
      <c r="E393" s="27">
        <v>44690</v>
      </c>
      <c r="F393" s="12">
        <v>17665.8</v>
      </c>
      <c r="G393" s="11">
        <v>7.2037610000000004E-3</v>
      </c>
      <c r="H393" s="13">
        <v>7.1999999999999998E-3</v>
      </c>
      <c r="J393" s="15"/>
      <c r="K393" s="11"/>
      <c r="L393" s="11"/>
      <c r="M393" s="11"/>
      <c r="N393" s="11"/>
    </row>
    <row r="394" spans="1:14" ht="13.2">
      <c r="A394" s="27">
        <v>44601</v>
      </c>
      <c r="B394">
        <v>654.4</v>
      </c>
      <c r="C394" s="11">
        <f t="shared" si="15"/>
        <v>-4.487715828706218E-3</v>
      </c>
      <c r="D394" s="13">
        <f t="shared" si="16"/>
        <v>-4.487715828706218E-3</v>
      </c>
      <c r="E394" s="27">
        <v>44601</v>
      </c>
      <c r="F394" s="12">
        <v>17539.45</v>
      </c>
      <c r="G394" s="11">
        <v>-1.9096200000000001E-4</v>
      </c>
      <c r="H394" s="13">
        <v>-2.0000000000000001E-4</v>
      </c>
      <c r="J394" s="15"/>
      <c r="K394" s="11"/>
      <c r="L394" s="11"/>
      <c r="M394" s="11"/>
      <c r="N394" s="11"/>
    </row>
    <row r="395" spans="1:14" ht="13.2">
      <c r="A395" s="27">
        <v>44570</v>
      </c>
      <c r="B395">
        <v>657.35</v>
      </c>
      <c r="C395" s="11">
        <f t="shared" si="15"/>
        <v>6.7733290018679559E-2</v>
      </c>
      <c r="D395" s="13">
        <f t="shared" si="16"/>
        <v>6.7733290018679559E-2</v>
      </c>
      <c r="E395" s="27">
        <v>44570</v>
      </c>
      <c r="F395" s="12">
        <v>17542.8</v>
      </c>
      <c r="G395" s="11">
        <v>-1.2190796E-2</v>
      </c>
      <c r="H395" s="13">
        <v>-1.2200000000000001E-2</v>
      </c>
      <c r="J395" s="15"/>
      <c r="K395" s="11"/>
      <c r="L395" s="11"/>
      <c r="M395" s="11"/>
      <c r="N395" s="11"/>
    </row>
    <row r="396" spans="1:14" ht="13.2">
      <c r="A396" s="11" t="s">
        <v>315</v>
      </c>
      <c r="B396">
        <v>615.65</v>
      </c>
      <c r="C396" s="11">
        <f t="shared" si="15"/>
        <v>1.0007382495283546E-2</v>
      </c>
      <c r="D396" s="13">
        <f t="shared" si="16"/>
        <v>1.0007382495283546E-2</v>
      </c>
      <c r="E396" s="11" t="s">
        <v>315</v>
      </c>
      <c r="F396" s="12">
        <v>17759.3</v>
      </c>
      <c r="G396" s="11">
        <v>2.5784241999999999E-2</v>
      </c>
      <c r="H396" s="13">
        <v>2.58E-2</v>
      </c>
      <c r="J396" s="15"/>
      <c r="K396" s="11"/>
      <c r="L396" s="11"/>
      <c r="M396" s="11"/>
      <c r="N396" s="11"/>
    </row>
    <row r="397" spans="1:14" ht="13.2">
      <c r="A397" s="11" t="s">
        <v>316</v>
      </c>
      <c r="B397">
        <v>609.54999999999995</v>
      </c>
      <c r="C397" s="11">
        <f t="shared" si="15"/>
        <v>0.11628971705887747</v>
      </c>
      <c r="D397" s="13">
        <f t="shared" si="16"/>
        <v>0.11628971705887747</v>
      </c>
      <c r="E397" s="11" t="s">
        <v>316</v>
      </c>
      <c r="F397" s="12">
        <v>17312.900000000001</v>
      </c>
      <c r="G397" s="11">
        <v>-1.4009989E-2</v>
      </c>
      <c r="H397" s="13">
        <v>-1.4E-2</v>
      </c>
      <c r="J397" s="15"/>
      <c r="K397" s="11"/>
      <c r="L397" s="11"/>
      <c r="M397" s="11"/>
      <c r="N397" s="11"/>
    </row>
    <row r="398" spans="1:14" ht="13.2">
      <c r="A398" s="11" t="s">
        <v>317</v>
      </c>
      <c r="B398">
        <v>546.04999999999995</v>
      </c>
      <c r="C398" s="11">
        <f t="shared" si="15"/>
        <v>3.9204491388333595E-2</v>
      </c>
      <c r="D398" s="13">
        <f t="shared" si="16"/>
        <v>3.9204491388333595E-2</v>
      </c>
      <c r="E398" s="11" t="s">
        <v>317</v>
      </c>
      <c r="F398" s="12">
        <v>17558.900000000001</v>
      </c>
      <c r="G398" s="11">
        <v>2.0801890000000001E-3</v>
      </c>
      <c r="H398" s="13">
        <v>2.0999999999999999E-3</v>
      </c>
      <c r="J398" s="15"/>
      <c r="K398" s="11"/>
      <c r="L398" s="11"/>
      <c r="M398" s="11"/>
      <c r="N398" s="11"/>
    </row>
    <row r="399" spans="1:14" ht="13.2">
      <c r="A399" s="11" t="s">
        <v>318</v>
      </c>
      <c r="B399">
        <v>525.45000000000005</v>
      </c>
      <c r="C399" s="11">
        <f t="shared" si="15"/>
        <v>1.3339685564555115E-3</v>
      </c>
      <c r="D399" s="13">
        <f t="shared" si="16"/>
        <v>1.3339685564555115E-3</v>
      </c>
      <c r="E399" s="11" t="s">
        <v>318</v>
      </c>
      <c r="F399" s="12">
        <v>17522.45</v>
      </c>
      <c r="G399" s="11">
        <v>-4.6861819999999997E-3</v>
      </c>
      <c r="H399" s="13">
        <v>-4.7000000000000002E-3</v>
      </c>
      <c r="J399" s="15"/>
      <c r="K399" s="11"/>
      <c r="L399" s="11"/>
      <c r="M399" s="11"/>
      <c r="N399" s="11"/>
    </row>
    <row r="400" spans="1:14" ht="13.2">
      <c r="A400" s="11" t="s">
        <v>319</v>
      </c>
      <c r="B400">
        <v>524.75</v>
      </c>
      <c r="C400" s="11">
        <f t="shared" si="15"/>
        <v>6.1280210334715424E-2</v>
      </c>
      <c r="D400" s="13">
        <f t="shared" si="16"/>
        <v>6.1280210334715424E-2</v>
      </c>
      <c r="E400" s="11" t="s">
        <v>319</v>
      </c>
      <c r="F400" s="12">
        <v>17604.95</v>
      </c>
      <c r="G400" s="11">
        <v>1.561656E-3</v>
      </c>
      <c r="H400" s="13">
        <v>1.6000000000000001E-3</v>
      </c>
      <c r="J400" s="15"/>
      <c r="K400" s="11"/>
      <c r="L400" s="11"/>
      <c r="M400" s="11"/>
      <c r="N400" s="11"/>
    </row>
    <row r="401" spans="1:14" ht="13.2">
      <c r="A401" s="11" t="s">
        <v>320</v>
      </c>
      <c r="B401">
        <v>494.45</v>
      </c>
      <c r="C401" s="11">
        <f t="shared" si="15"/>
        <v>2.3312385972025229E-3</v>
      </c>
      <c r="D401" s="13">
        <f t="shared" si="16"/>
        <v>2.3312385972025229E-3</v>
      </c>
      <c r="E401" s="11" t="s">
        <v>320</v>
      </c>
      <c r="F401" s="12">
        <v>17577.5</v>
      </c>
      <c r="G401" s="11">
        <v>4.9626369999999998E-3</v>
      </c>
      <c r="H401" s="13">
        <v>5.0000000000000001E-3</v>
      </c>
      <c r="J401" s="15"/>
      <c r="K401" s="11"/>
      <c r="L401" s="11"/>
      <c r="M401" s="11"/>
      <c r="N401" s="11"/>
    </row>
    <row r="402" spans="1:14" ht="13.2">
      <c r="A402" s="11" t="s">
        <v>321</v>
      </c>
      <c r="B402">
        <v>493.3</v>
      </c>
      <c r="C402" s="11">
        <f t="shared" si="15"/>
        <v>9.9293684102774726E-3</v>
      </c>
      <c r="D402" s="13">
        <f t="shared" si="16"/>
        <v>9.9293684102774726E-3</v>
      </c>
      <c r="E402" s="11" t="s">
        <v>321</v>
      </c>
      <c r="F402" s="12">
        <v>17490.7</v>
      </c>
      <c r="G402" s="11">
        <v>-1.5077329E-2</v>
      </c>
      <c r="H402" s="13">
        <v>-1.5100000000000001E-2</v>
      </c>
      <c r="J402" s="15"/>
      <c r="K402" s="11"/>
      <c r="L402" s="11"/>
      <c r="M402" s="11"/>
      <c r="N402" s="11"/>
    </row>
    <row r="403" spans="1:14" ht="13.2">
      <c r="A403" s="11" t="s">
        <v>322</v>
      </c>
      <c r="B403">
        <v>488.45</v>
      </c>
      <c r="C403" s="11">
        <f t="shared" si="15"/>
        <v>1.2226712257797034E-2</v>
      </c>
      <c r="D403" s="13">
        <f t="shared" si="16"/>
        <v>1.2226712257797034E-2</v>
      </c>
      <c r="E403" s="11" t="s">
        <v>322</v>
      </c>
      <c r="F403" s="12">
        <v>17758.45</v>
      </c>
      <c r="G403" s="11">
        <v>-1.1029432E-2</v>
      </c>
      <c r="H403" s="13">
        <v>-1.0999999999999999E-2</v>
      </c>
      <c r="J403" s="15"/>
      <c r="K403" s="11"/>
      <c r="L403" s="11"/>
      <c r="M403" s="11"/>
      <c r="N403" s="11"/>
    </row>
    <row r="404" spans="1:14" ht="13.2">
      <c r="A404" s="11" t="s">
        <v>323</v>
      </c>
      <c r="B404">
        <v>482.55</v>
      </c>
      <c r="C404" s="11">
        <f t="shared" si="15"/>
        <v>-6.213109661385996E-4</v>
      </c>
      <c r="D404" s="13">
        <f t="shared" si="16"/>
        <v>-6.213109661385996E-4</v>
      </c>
      <c r="E404" s="11" t="s">
        <v>323</v>
      </c>
      <c r="F404" s="12">
        <v>17956.5</v>
      </c>
      <c r="G404" s="11">
        <v>6.8267000000000002E-4</v>
      </c>
      <c r="H404" s="13">
        <v>6.9999999999999999E-4</v>
      </c>
      <c r="J404" s="15"/>
      <c r="K404" s="11"/>
      <c r="L404" s="11"/>
      <c r="M404" s="11"/>
      <c r="N404" s="11"/>
    </row>
    <row r="405" spans="1:14" ht="13.2">
      <c r="A405" s="11" t="s">
        <v>324</v>
      </c>
      <c r="B405">
        <v>482.85</v>
      </c>
      <c r="C405" s="11">
        <f t="shared" si="15"/>
        <v>-2.3760330578511679E-3</v>
      </c>
      <c r="D405" s="13">
        <f t="shared" si="16"/>
        <v>-2.3760330578511679E-3</v>
      </c>
      <c r="E405" s="11" t="s">
        <v>324</v>
      </c>
      <c r="F405" s="12">
        <v>17944.25</v>
      </c>
      <c r="G405" s="11">
        <v>6.6759230000000003E-3</v>
      </c>
      <c r="H405" s="13">
        <v>6.7000000000000002E-3</v>
      </c>
      <c r="J405" s="15"/>
      <c r="K405" s="11"/>
      <c r="L405" s="11"/>
      <c r="M405" s="11"/>
      <c r="N405" s="11"/>
    </row>
    <row r="406" spans="1:14" ht="13.2">
      <c r="A406" s="11" t="s">
        <v>325</v>
      </c>
      <c r="B406">
        <v>484</v>
      </c>
      <c r="C406" s="11">
        <f t="shared" si="15"/>
        <v>3.6846615252784876E-2</v>
      </c>
      <c r="D406" s="13">
        <f t="shared" si="16"/>
        <v>3.6846615252784876E-2</v>
      </c>
      <c r="E406" s="11" t="s">
        <v>325</v>
      </c>
      <c r="F406" s="12">
        <v>17825.25</v>
      </c>
      <c r="G406" s="11">
        <v>7.181542E-3</v>
      </c>
      <c r="H406" s="13">
        <v>7.1999999999999998E-3</v>
      </c>
      <c r="J406" s="15"/>
      <c r="K406" s="11"/>
      <c r="L406" s="11"/>
      <c r="M406" s="11"/>
      <c r="N406" s="11"/>
    </row>
    <row r="407" spans="1:14" ht="13.2">
      <c r="A407" s="27">
        <v>44903</v>
      </c>
      <c r="B407">
        <v>466.8</v>
      </c>
      <c r="C407" s="11">
        <f t="shared" si="15"/>
        <v>-1.3629160063391432E-2</v>
      </c>
      <c r="D407" s="13">
        <f t="shared" si="16"/>
        <v>-1.3629160063391432E-2</v>
      </c>
      <c r="E407" s="27">
        <v>44903</v>
      </c>
      <c r="F407" s="12">
        <v>17698.150000000001</v>
      </c>
      <c r="G407" s="11">
        <v>2.2169999999999998E-3</v>
      </c>
      <c r="H407" s="13">
        <v>2.2000000000000001E-3</v>
      </c>
      <c r="J407" s="15"/>
      <c r="K407" s="11"/>
      <c r="L407" s="11"/>
      <c r="M407" s="11"/>
      <c r="N407" s="11"/>
    </row>
    <row r="408" spans="1:14" ht="13.2">
      <c r="A408" s="27">
        <v>44873</v>
      </c>
      <c r="B408">
        <v>473.25</v>
      </c>
      <c r="C408" s="11">
        <f t="shared" si="15"/>
        <v>-6.9247717972931166E-3</v>
      </c>
      <c r="D408" s="13">
        <f t="shared" si="16"/>
        <v>-6.9247717972931166E-3</v>
      </c>
      <c r="E408" s="27">
        <v>44873</v>
      </c>
      <c r="F408" s="12">
        <v>17659</v>
      </c>
      <c r="G408" s="11">
        <v>7.0859290000000004E-3</v>
      </c>
      <c r="H408" s="13">
        <v>7.1000000000000004E-3</v>
      </c>
      <c r="J408" s="15"/>
      <c r="K408" s="11"/>
      <c r="L408" s="11"/>
      <c r="M408" s="11"/>
      <c r="N408" s="11"/>
    </row>
    <row r="409" spans="1:14" ht="13.2">
      <c r="A409" s="27">
        <v>44842</v>
      </c>
      <c r="B409">
        <v>476.55</v>
      </c>
      <c r="C409" s="11">
        <f t="shared" si="15"/>
        <v>-1.7726476347521336E-2</v>
      </c>
      <c r="D409" s="13">
        <f t="shared" si="16"/>
        <v>-1.7726476347521336E-2</v>
      </c>
      <c r="E409" s="27">
        <v>44842</v>
      </c>
      <c r="F409" s="12">
        <v>17534.75</v>
      </c>
      <c r="G409" s="11">
        <v>5.5063900000000001E-4</v>
      </c>
      <c r="H409" s="13">
        <v>5.9999999999999995E-4</v>
      </c>
      <c r="J409" s="15"/>
      <c r="K409" s="11"/>
      <c r="L409" s="11"/>
      <c r="M409" s="11"/>
      <c r="N409" s="11"/>
    </row>
    <row r="410" spans="1:14" ht="13.2">
      <c r="A410" s="27">
        <v>44781</v>
      </c>
      <c r="B410">
        <v>485.15</v>
      </c>
      <c r="C410" s="11">
        <f t="shared" si="15"/>
        <v>-2.5607551717212296E-2</v>
      </c>
      <c r="D410" s="13">
        <f t="shared" si="16"/>
        <v>-2.5607551717212296E-2</v>
      </c>
      <c r="E410" s="27">
        <v>44781</v>
      </c>
      <c r="F410" s="12">
        <v>17525.099999999999</v>
      </c>
      <c r="G410" s="11">
        <v>7.3343870000000004E-3</v>
      </c>
      <c r="H410" s="13">
        <v>7.3000000000000001E-3</v>
      </c>
      <c r="J410" s="15"/>
      <c r="K410" s="11"/>
      <c r="L410" s="11"/>
      <c r="M410" s="11"/>
      <c r="N410" s="11"/>
    </row>
    <row r="411" spans="1:14" ht="13.2">
      <c r="A411" s="27">
        <v>44689</v>
      </c>
      <c r="B411">
        <v>497.9</v>
      </c>
      <c r="C411" s="11">
        <f t="shared" si="15"/>
        <v>3.0135610246095901E-4</v>
      </c>
      <c r="D411" s="13">
        <f t="shared" si="16"/>
        <v>3.0135610246095901E-4</v>
      </c>
      <c r="E411" s="27">
        <v>44689</v>
      </c>
      <c r="F411" s="12">
        <v>17397.5</v>
      </c>
      <c r="G411" s="11">
        <v>8.9172700000000004E-4</v>
      </c>
      <c r="H411" s="13">
        <v>8.9999999999999998E-4</v>
      </c>
      <c r="J411" s="15"/>
      <c r="K411" s="11"/>
      <c r="L411" s="11"/>
      <c r="M411" s="11"/>
      <c r="N411" s="11"/>
    </row>
    <row r="412" spans="1:14" ht="13.2">
      <c r="A412" s="27">
        <v>44659</v>
      </c>
      <c r="B412">
        <v>497.75</v>
      </c>
      <c r="C412" s="11">
        <f t="shared" si="15"/>
        <v>-2.2582228767795809E-2</v>
      </c>
      <c r="D412" s="13">
        <f t="shared" si="16"/>
        <v>-2.2582228767795809E-2</v>
      </c>
      <c r="E412" s="27">
        <v>44659</v>
      </c>
      <c r="F412" s="12">
        <v>17382</v>
      </c>
      <c r="G412" s="11">
        <v>-3.5368900000000002E-4</v>
      </c>
      <c r="H412" s="13">
        <v>-4.0000000000000002E-4</v>
      </c>
      <c r="J412" s="15"/>
      <c r="K412" s="11"/>
      <c r="L412" s="11"/>
      <c r="M412" s="11"/>
      <c r="N412" s="11"/>
    </row>
    <row r="413" spans="1:14" ht="13.2">
      <c r="A413" s="27">
        <v>44628</v>
      </c>
      <c r="B413">
        <v>509.25</v>
      </c>
      <c r="C413" s="11">
        <f t="shared" si="15"/>
        <v>2.6196473551637345E-2</v>
      </c>
      <c r="D413" s="13">
        <f t="shared" si="16"/>
        <v>2.6196473551637345E-2</v>
      </c>
      <c r="E413" s="27">
        <v>44628</v>
      </c>
      <c r="F413" s="12">
        <v>17388.150000000001</v>
      </c>
      <c r="G413" s="11">
        <v>2.4617409999999999E-3</v>
      </c>
      <c r="H413" s="13">
        <v>2.5000000000000001E-3</v>
      </c>
      <c r="J413" s="15"/>
      <c r="K413" s="11"/>
      <c r="L413" s="11"/>
      <c r="M413" s="11"/>
      <c r="N413" s="11"/>
    </row>
    <row r="414" spans="1:14" ht="13.2">
      <c r="A414" s="27">
        <v>44600</v>
      </c>
      <c r="B414">
        <v>496.25</v>
      </c>
      <c r="C414" s="11">
        <f t="shared" si="15"/>
        <v>4.3748028183825838E-2</v>
      </c>
      <c r="D414" s="13">
        <f t="shared" si="16"/>
        <v>4.3748028183825838E-2</v>
      </c>
      <c r="E414" s="27">
        <v>44600</v>
      </c>
      <c r="F414" s="12">
        <v>17345.45</v>
      </c>
      <c r="G414" s="11">
        <v>3.1141799999999999E-4</v>
      </c>
      <c r="H414" s="13">
        <v>2.9999999999999997E-4</v>
      </c>
      <c r="J414" s="15"/>
      <c r="K414" s="11"/>
      <c r="L414" s="11"/>
      <c r="M414" s="11"/>
      <c r="N414" s="11"/>
    </row>
    <row r="415" spans="1:14" ht="13.2">
      <c r="A415" s="27">
        <v>44569</v>
      </c>
      <c r="B415">
        <v>475.45</v>
      </c>
      <c r="C415" s="11">
        <f t="shared" si="15"/>
        <v>1.2565222021083899E-2</v>
      </c>
      <c r="D415" s="13">
        <f t="shared" si="16"/>
        <v>1.2565222021083899E-2</v>
      </c>
      <c r="E415" s="27">
        <v>44569</v>
      </c>
      <c r="F415" s="12">
        <v>17340.05</v>
      </c>
      <c r="G415" s="11">
        <v>1.0595485999999999E-2</v>
      </c>
      <c r="H415" s="13">
        <v>1.06E-2</v>
      </c>
      <c r="J415" s="15"/>
      <c r="K415" s="11"/>
      <c r="L415" s="11"/>
      <c r="M415" s="11"/>
      <c r="N415" s="11"/>
    </row>
    <row r="416" spans="1:14" ht="13.2">
      <c r="A416" s="11" t="s">
        <v>326</v>
      </c>
      <c r="B416">
        <v>469.55</v>
      </c>
      <c r="C416" s="11">
        <f t="shared" si="15"/>
        <v>-4.0301198430373608E-3</v>
      </c>
      <c r="D416" s="13">
        <f t="shared" si="16"/>
        <v>-4.0301198430373608E-3</v>
      </c>
      <c r="E416" s="11" t="s">
        <v>326</v>
      </c>
      <c r="F416" s="12">
        <v>17158.25</v>
      </c>
      <c r="G416" s="11">
        <v>1.3505929999999999E-2</v>
      </c>
      <c r="H416" s="13">
        <v>1.35E-2</v>
      </c>
      <c r="J416" s="15"/>
      <c r="K416" s="11"/>
      <c r="L416" s="11"/>
      <c r="M416" s="11"/>
      <c r="N416" s="11"/>
    </row>
    <row r="417" spans="1:14" ht="13.2">
      <c r="A417" s="11" t="s">
        <v>327</v>
      </c>
      <c r="B417">
        <v>471.45</v>
      </c>
      <c r="C417" s="11">
        <f t="shared" si="15"/>
        <v>2.2321428571427937E-3</v>
      </c>
      <c r="D417" s="13">
        <f t="shared" si="16"/>
        <v>2.2321428571427937E-3</v>
      </c>
      <c r="E417" s="11" t="s">
        <v>327</v>
      </c>
      <c r="F417" s="12">
        <v>16929.599999999999</v>
      </c>
      <c r="G417" s="11">
        <v>1.7293802E-2</v>
      </c>
      <c r="H417" s="13">
        <v>1.7299999999999999E-2</v>
      </c>
      <c r="J417" s="15"/>
      <c r="K417" s="11"/>
      <c r="L417" s="11"/>
      <c r="M417" s="11"/>
      <c r="N417" s="11"/>
    </row>
    <row r="418" spans="1:14" ht="13.2">
      <c r="A418" s="11" t="s">
        <v>328</v>
      </c>
      <c r="B418">
        <v>470.4</v>
      </c>
      <c r="C418" s="11">
        <f t="shared" si="15"/>
        <v>1.1612903225806326E-2</v>
      </c>
      <c r="D418" s="13">
        <f t="shared" si="16"/>
        <v>1.1612903225806326E-2</v>
      </c>
      <c r="E418" s="11" t="s">
        <v>328</v>
      </c>
      <c r="F418" s="12">
        <v>16641.8</v>
      </c>
      <c r="G418" s="11">
        <v>9.582106E-3</v>
      </c>
      <c r="H418" s="13">
        <v>9.5999999999999992E-3</v>
      </c>
      <c r="J418" s="15"/>
      <c r="K418" s="11"/>
      <c r="L418" s="11"/>
      <c r="M418" s="11"/>
      <c r="N418" s="11"/>
    </row>
    <row r="419" spans="1:14" ht="13.2">
      <c r="A419" s="11" t="s">
        <v>329</v>
      </c>
      <c r="B419">
        <v>465</v>
      </c>
      <c r="C419" s="11">
        <f t="shared" si="15"/>
        <v>-1.6497461928934087E-2</v>
      </c>
      <c r="D419" s="13">
        <f t="shared" si="16"/>
        <v>-1.6497461928934087E-2</v>
      </c>
      <c r="E419" s="11" t="s">
        <v>329</v>
      </c>
      <c r="F419" s="12">
        <v>16483.849999999999</v>
      </c>
      <c r="G419" s="11">
        <v>-8.8479349999999995E-3</v>
      </c>
      <c r="H419" s="13">
        <v>-8.8000000000000005E-3</v>
      </c>
      <c r="J419" s="15"/>
      <c r="K419" s="11"/>
      <c r="L419" s="11"/>
      <c r="M419" s="11"/>
      <c r="N419" s="11"/>
    </row>
    <row r="420" spans="1:14" ht="13.2">
      <c r="A420" s="11" t="s">
        <v>330</v>
      </c>
      <c r="B420">
        <v>472.8</v>
      </c>
      <c r="C420" s="11">
        <f t="shared" si="15"/>
        <v>-1.5102593479845883E-2</v>
      </c>
      <c r="D420" s="13">
        <f t="shared" si="16"/>
        <v>-1.5102593479845883E-2</v>
      </c>
      <c r="E420" s="11" t="s">
        <v>330</v>
      </c>
      <c r="F420" s="12">
        <v>16631</v>
      </c>
      <c r="G420" s="11">
        <v>-5.2902460000000002E-3</v>
      </c>
      <c r="H420" s="13">
        <v>-5.3E-3</v>
      </c>
      <c r="J420" s="15"/>
      <c r="K420" s="11"/>
      <c r="L420" s="11"/>
      <c r="M420" s="11"/>
      <c r="N420" s="11"/>
    </row>
    <row r="421" spans="1:14" ht="13.2">
      <c r="A421" s="11" t="s">
        <v>331</v>
      </c>
      <c r="B421">
        <v>480.05</v>
      </c>
      <c r="C421" s="11">
        <f t="shared" si="15"/>
        <v>-3.1571515029251485E-2</v>
      </c>
      <c r="D421" s="13">
        <f t="shared" si="16"/>
        <v>-3.1571515029251485E-2</v>
      </c>
      <c r="E421" s="11" t="s">
        <v>331</v>
      </c>
      <c r="F421" s="12">
        <v>16719.45</v>
      </c>
      <c r="G421" s="11">
        <v>6.8773430000000002E-3</v>
      </c>
      <c r="H421" s="13">
        <v>6.8999999999999999E-3</v>
      </c>
      <c r="J421" s="15"/>
      <c r="K421" s="11"/>
      <c r="L421" s="11"/>
      <c r="M421" s="11"/>
      <c r="N421" s="11"/>
    </row>
    <row r="422" spans="1:14" ht="13.2">
      <c r="A422" s="11" t="s">
        <v>332</v>
      </c>
      <c r="B422">
        <v>495.7</v>
      </c>
      <c r="C422" s="11">
        <f t="shared" si="15"/>
        <v>9.2639723098850713E-3</v>
      </c>
      <c r="D422" s="13">
        <f t="shared" si="16"/>
        <v>9.2639723098850713E-3</v>
      </c>
      <c r="E422" s="11" t="s">
        <v>332</v>
      </c>
      <c r="F422" s="12">
        <v>16605.25</v>
      </c>
      <c r="G422" s="11">
        <v>5.1086960000000002E-3</v>
      </c>
      <c r="H422" s="13">
        <v>5.1000000000000004E-3</v>
      </c>
      <c r="J422" s="15"/>
      <c r="K422" s="11"/>
      <c r="L422" s="11"/>
      <c r="M422" s="11"/>
      <c r="N422" s="11"/>
    </row>
    <row r="423" spans="1:14" ht="13.2">
      <c r="A423" s="11" t="s">
        <v>333</v>
      </c>
      <c r="B423">
        <v>491.15</v>
      </c>
      <c r="C423" s="11">
        <f t="shared" si="15"/>
        <v>2.8586013272076105E-3</v>
      </c>
      <c r="D423" s="13">
        <f t="shared" si="16"/>
        <v>2.8586013272076105E-3</v>
      </c>
      <c r="E423" s="11" t="s">
        <v>333</v>
      </c>
      <c r="F423" s="12">
        <v>16520.849999999999</v>
      </c>
      <c r="G423" s="11">
        <v>1.1033899999999999E-2</v>
      </c>
      <c r="H423" s="13">
        <v>1.0999999999999999E-2</v>
      </c>
      <c r="J423" s="15"/>
      <c r="K423" s="11"/>
      <c r="L423" s="11"/>
      <c r="M423" s="11"/>
      <c r="N423" s="11"/>
    </row>
    <row r="424" spans="1:14" ht="13.2">
      <c r="A424" s="11" t="s">
        <v>334</v>
      </c>
      <c r="B424">
        <v>489.75</v>
      </c>
      <c r="C424" s="11">
        <f t="shared" si="15"/>
        <v>2.8562427806363644E-2</v>
      </c>
      <c r="D424" s="13">
        <f t="shared" si="16"/>
        <v>2.8562427806363644E-2</v>
      </c>
      <c r="E424" s="11" t="s">
        <v>334</v>
      </c>
      <c r="F424" s="12">
        <v>16340.55</v>
      </c>
      <c r="G424" s="11">
        <v>3.8117759999999998E-3</v>
      </c>
      <c r="H424" s="13">
        <v>3.8E-3</v>
      </c>
      <c r="J424" s="15"/>
      <c r="K424" s="11"/>
      <c r="L424" s="11"/>
      <c r="M424" s="11"/>
      <c r="N424" s="11"/>
    </row>
    <row r="425" spans="1:14" ht="13.2">
      <c r="A425" s="11" t="s">
        <v>335</v>
      </c>
      <c r="B425">
        <v>476.15</v>
      </c>
      <c r="C425" s="11">
        <f t="shared" si="15"/>
        <v>7.0854483925548717E-3</v>
      </c>
      <c r="D425" s="13">
        <f t="shared" si="16"/>
        <v>7.0854483925548717E-3</v>
      </c>
      <c r="E425" s="11" t="s">
        <v>335</v>
      </c>
      <c r="F425" s="12">
        <v>16278.5</v>
      </c>
      <c r="G425" s="11">
        <v>1.4287317000000001E-2</v>
      </c>
      <c r="H425" s="13">
        <v>1.43E-2</v>
      </c>
      <c r="J425" s="15"/>
      <c r="K425" s="11"/>
      <c r="L425" s="11"/>
      <c r="M425" s="11"/>
      <c r="N425" s="11"/>
    </row>
    <row r="426" spans="1:14" ht="13.2">
      <c r="A426" s="11" t="s">
        <v>336</v>
      </c>
      <c r="B426">
        <v>472.8</v>
      </c>
      <c r="C426" s="11">
        <f t="shared" si="15"/>
        <v>1.4701148191866187E-2</v>
      </c>
      <c r="D426" s="13">
        <f t="shared" si="16"/>
        <v>1.4701148191866187E-2</v>
      </c>
      <c r="E426" s="11" t="s">
        <v>336</v>
      </c>
      <c r="F426" s="12">
        <v>16049.2</v>
      </c>
      <c r="G426" s="11">
        <v>6.9359699999999996E-3</v>
      </c>
      <c r="H426" s="13">
        <v>6.8999999999999999E-3</v>
      </c>
      <c r="J426" s="15"/>
      <c r="K426" s="11"/>
      <c r="L426" s="11"/>
      <c r="M426" s="11"/>
      <c r="N426" s="11"/>
    </row>
    <row r="427" spans="1:14" ht="13.2">
      <c r="A427" s="11" t="s">
        <v>337</v>
      </c>
      <c r="B427">
        <v>465.95</v>
      </c>
      <c r="C427" s="11">
        <f t="shared" si="15"/>
        <v>-3.0986794218571312E-2</v>
      </c>
      <c r="D427" s="13">
        <f t="shared" si="16"/>
        <v>-3.0986794218571312E-2</v>
      </c>
      <c r="E427" s="11" t="s">
        <v>337</v>
      </c>
      <c r="F427" s="12">
        <v>15938.65</v>
      </c>
      <c r="G427" s="11">
        <v>-1.753655E-3</v>
      </c>
      <c r="H427" s="13">
        <v>-1.8E-3</v>
      </c>
      <c r="J427" s="15"/>
      <c r="K427" s="11"/>
      <c r="L427" s="11"/>
      <c r="M427" s="11"/>
      <c r="N427" s="11"/>
    </row>
    <row r="428" spans="1:14" ht="13.2">
      <c r="A428" s="11" t="s">
        <v>338</v>
      </c>
      <c r="B428">
        <v>480.85</v>
      </c>
      <c r="C428" s="11">
        <f t="shared" si="15"/>
        <v>-1.3236199466447718E-2</v>
      </c>
      <c r="D428" s="13">
        <f t="shared" si="16"/>
        <v>-1.3236199466447718E-2</v>
      </c>
      <c r="E428" s="11" t="s">
        <v>338</v>
      </c>
      <c r="F428" s="12">
        <v>15966.65</v>
      </c>
      <c r="G428" s="11">
        <v>-5.7073289999999997E-3</v>
      </c>
      <c r="H428" s="13">
        <v>-5.7000000000000002E-3</v>
      </c>
      <c r="J428" s="15"/>
      <c r="K428" s="11"/>
      <c r="L428" s="11"/>
      <c r="M428" s="11"/>
      <c r="N428" s="11"/>
    </row>
    <row r="429" spans="1:14" ht="13.2">
      <c r="A429" s="27">
        <v>44902</v>
      </c>
      <c r="B429">
        <v>487.3</v>
      </c>
      <c r="C429" s="11">
        <f t="shared" si="15"/>
        <v>6.1771434796818792E-2</v>
      </c>
      <c r="D429" s="13">
        <f t="shared" si="16"/>
        <v>6.1771434796818792E-2</v>
      </c>
      <c r="E429" s="27">
        <v>44902</v>
      </c>
      <c r="F429" s="12">
        <v>16058.3</v>
      </c>
      <c r="G429" s="11">
        <v>-9.7249629999999997E-3</v>
      </c>
      <c r="H429" s="13">
        <v>-9.7000000000000003E-3</v>
      </c>
      <c r="J429" s="15"/>
      <c r="K429" s="11"/>
      <c r="L429" s="11"/>
      <c r="M429" s="11"/>
      <c r="N429" s="11"/>
    </row>
    <row r="430" spans="1:14" ht="13.2">
      <c r="A430" s="27">
        <v>44872</v>
      </c>
      <c r="B430">
        <v>458.95</v>
      </c>
      <c r="C430" s="11">
        <f t="shared" si="15"/>
        <v>2.4327642004240646E-2</v>
      </c>
      <c r="D430" s="13">
        <f t="shared" si="16"/>
        <v>2.4327642004240646E-2</v>
      </c>
      <c r="E430" s="27">
        <v>44872</v>
      </c>
      <c r="F430" s="12">
        <v>16216</v>
      </c>
      <c r="G430" s="11">
        <v>-2.8359000000000001E-4</v>
      </c>
      <c r="H430" s="13">
        <v>-2.9999999999999997E-4</v>
      </c>
      <c r="J430" s="15"/>
      <c r="K430" s="11"/>
      <c r="L430" s="11"/>
      <c r="M430" s="11"/>
      <c r="N430" s="11"/>
    </row>
    <row r="431" spans="1:14" ht="13.2">
      <c r="A431" s="27">
        <v>44780</v>
      </c>
      <c r="B431">
        <v>448.05</v>
      </c>
      <c r="C431" s="11">
        <f t="shared" si="15"/>
        <v>2.4611254055264542E-3</v>
      </c>
      <c r="D431" s="13">
        <f t="shared" si="16"/>
        <v>2.4611254055264542E-3</v>
      </c>
      <c r="E431" s="27">
        <v>44780</v>
      </c>
      <c r="F431" s="12">
        <v>16220.6</v>
      </c>
      <c r="G431" s="11">
        <v>5.4360959999999996E-3</v>
      </c>
      <c r="H431" s="13">
        <v>5.4000000000000003E-3</v>
      </c>
      <c r="J431" s="15"/>
      <c r="K431" s="11"/>
      <c r="L431" s="11"/>
      <c r="M431" s="11"/>
      <c r="N431" s="11"/>
    </row>
    <row r="432" spans="1:14" ht="13.2">
      <c r="A432" s="27">
        <v>44749</v>
      </c>
      <c r="B432">
        <v>446.95</v>
      </c>
      <c r="C432" s="11">
        <f t="shared" si="15"/>
        <v>1.2320788530466587E-3</v>
      </c>
      <c r="D432" s="13">
        <f t="shared" si="16"/>
        <v>1.2320788530466587E-3</v>
      </c>
      <c r="E432" s="27">
        <v>44749</v>
      </c>
      <c r="F432" s="12">
        <v>16132.9</v>
      </c>
      <c r="G432" s="11">
        <v>8.9494550000000003E-3</v>
      </c>
      <c r="H432" s="13">
        <v>8.8999999999999999E-3</v>
      </c>
      <c r="J432" s="15"/>
      <c r="K432" s="11"/>
      <c r="L432" s="11"/>
      <c r="M432" s="11"/>
      <c r="N432" s="11"/>
    </row>
    <row r="433" spans="1:14" ht="13.2">
      <c r="A433" s="27">
        <v>44719</v>
      </c>
      <c r="B433">
        <v>446.4</v>
      </c>
      <c r="C433" s="11">
        <f t="shared" si="15"/>
        <v>-6.2333036509349959E-3</v>
      </c>
      <c r="D433" s="13">
        <f t="shared" si="16"/>
        <v>-6.2333036509349959E-3</v>
      </c>
      <c r="E433" s="27">
        <v>44719</v>
      </c>
      <c r="F433" s="12">
        <v>15989.8</v>
      </c>
      <c r="G433" s="11">
        <v>1.1318177E-2</v>
      </c>
      <c r="H433" s="13">
        <v>1.1299999999999999E-2</v>
      </c>
      <c r="J433" s="15"/>
      <c r="K433" s="11"/>
      <c r="L433" s="11"/>
      <c r="M433" s="11"/>
      <c r="N433" s="11"/>
    </row>
    <row r="434" spans="1:14" ht="13.2">
      <c r="A434" s="27">
        <v>44688</v>
      </c>
      <c r="B434">
        <v>449.2</v>
      </c>
      <c r="C434" s="11">
        <f t="shared" si="15"/>
        <v>1.1483900022517313E-2</v>
      </c>
      <c r="D434" s="13">
        <f t="shared" si="16"/>
        <v>1.1483900022517313E-2</v>
      </c>
      <c r="E434" s="27">
        <v>44688</v>
      </c>
      <c r="F434" s="12">
        <v>15810.85</v>
      </c>
      <c r="G434" s="11">
        <v>-1.547171E-3</v>
      </c>
      <c r="H434" s="13">
        <v>-1.5E-3</v>
      </c>
      <c r="J434" s="15"/>
      <c r="K434" s="11"/>
      <c r="L434" s="11"/>
      <c r="M434" s="11"/>
      <c r="N434" s="11"/>
    </row>
    <row r="435" spans="1:14" ht="13.2">
      <c r="A435" s="27">
        <v>44658</v>
      </c>
      <c r="B435">
        <v>444.1</v>
      </c>
      <c r="C435" s="11">
        <f t="shared" si="15"/>
        <v>-6.7099082979199531E-3</v>
      </c>
      <c r="D435" s="13">
        <f t="shared" si="16"/>
        <v>-6.7099082979199531E-3</v>
      </c>
      <c r="E435" s="27">
        <v>44658</v>
      </c>
      <c r="F435" s="12">
        <v>15835.35</v>
      </c>
      <c r="G435" s="11">
        <v>5.2882010000000002E-3</v>
      </c>
      <c r="H435" s="13">
        <v>5.3E-3</v>
      </c>
      <c r="J435" s="15"/>
      <c r="K435" s="11"/>
      <c r="L435" s="11"/>
      <c r="M435" s="11"/>
      <c r="N435" s="11"/>
    </row>
    <row r="436" spans="1:14" ht="13.2">
      <c r="A436" s="27">
        <v>44568</v>
      </c>
      <c r="B436">
        <v>447.1</v>
      </c>
      <c r="C436" s="11">
        <f t="shared" si="15"/>
        <v>-8.4275892659124718E-3</v>
      </c>
      <c r="D436" s="13">
        <f t="shared" si="16"/>
        <v>-8.4275892659124718E-3</v>
      </c>
      <c r="E436" s="27">
        <v>44568</v>
      </c>
      <c r="F436" s="12">
        <v>15752.05</v>
      </c>
      <c r="G436" s="11">
        <v>-1.787044E-3</v>
      </c>
      <c r="H436" s="13">
        <v>-1.8E-3</v>
      </c>
      <c r="J436" s="15"/>
      <c r="K436" s="11"/>
      <c r="L436" s="11"/>
      <c r="M436" s="11"/>
      <c r="N436" s="11"/>
    </row>
    <row r="437" spans="1:14" ht="13.2">
      <c r="A437" s="11" t="s">
        <v>339</v>
      </c>
      <c r="B437">
        <v>450.9</v>
      </c>
      <c r="C437" s="11">
        <f t="shared" si="15"/>
        <v>-1.539469374385849E-2</v>
      </c>
      <c r="D437" s="13">
        <f t="shared" si="16"/>
        <v>-1.539469374385849E-2</v>
      </c>
      <c r="E437" s="11" t="s">
        <v>339</v>
      </c>
      <c r="F437" s="12">
        <v>15780.25</v>
      </c>
      <c r="G437" s="11">
        <v>-1.193106E-3</v>
      </c>
      <c r="H437" s="13">
        <v>-1.1999999999999999E-3</v>
      </c>
      <c r="J437" s="15"/>
      <c r="K437" s="11"/>
      <c r="L437" s="11"/>
      <c r="M437" s="11"/>
      <c r="N437" s="11"/>
    </row>
    <row r="438" spans="1:14" ht="13.2">
      <c r="A438" s="11" t="s">
        <v>340</v>
      </c>
      <c r="B438">
        <v>457.95</v>
      </c>
      <c r="C438" s="11">
        <f t="shared" si="15"/>
        <v>3.9260183819357808E-2</v>
      </c>
      <c r="D438" s="13">
        <f t="shared" si="16"/>
        <v>3.9260183819357808E-2</v>
      </c>
      <c r="E438" s="11" t="s">
        <v>340</v>
      </c>
      <c r="F438" s="12">
        <v>15799.1</v>
      </c>
      <c r="G438" s="11">
        <v>-3.2239339999999999E-3</v>
      </c>
      <c r="H438" s="13">
        <v>-3.2000000000000002E-3</v>
      </c>
      <c r="J438" s="15"/>
      <c r="K438" s="11"/>
      <c r="L438" s="11"/>
      <c r="M438" s="11"/>
      <c r="N438" s="11"/>
    </row>
    <row r="439" spans="1:14" ht="13.2">
      <c r="A439" s="11" t="s">
        <v>341</v>
      </c>
      <c r="B439">
        <v>440.65</v>
      </c>
      <c r="C439" s="11">
        <f t="shared" si="15"/>
        <v>-1.5860428231563306E-3</v>
      </c>
      <c r="D439" s="13">
        <f t="shared" si="16"/>
        <v>-1.5860428231563306E-3</v>
      </c>
      <c r="E439" s="11" t="s">
        <v>341</v>
      </c>
      <c r="F439" s="12">
        <v>15850.2</v>
      </c>
      <c r="G439" s="11">
        <v>1.1464089999999999E-3</v>
      </c>
      <c r="H439" s="13">
        <v>1.1000000000000001E-3</v>
      </c>
      <c r="J439" s="15"/>
      <c r="K439" s="11"/>
      <c r="L439" s="11"/>
      <c r="M439" s="11"/>
      <c r="N439" s="11"/>
    </row>
    <row r="440" spans="1:14" ht="13.2">
      <c r="A440" s="11" t="s">
        <v>342</v>
      </c>
      <c r="B440">
        <v>441.35</v>
      </c>
      <c r="C440" s="11">
        <f t="shared" si="15"/>
        <v>1.474926253687503E-3</v>
      </c>
      <c r="D440" s="13">
        <f t="shared" si="16"/>
        <v>1.474926253687503E-3</v>
      </c>
      <c r="E440" s="11" t="s">
        <v>342</v>
      </c>
      <c r="F440" s="12">
        <v>15832.05</v>
      </c>
      <c r="G440" s="11">
        <v>8.4590029999999997E-3</v>
      </c>
      <c r="H440" s="13">
        <v>8.5000000000000006E-3</v>
      </c>
      <c r="J440" s="15"/>
      <c r="K440" s="11"/>
      <c r="L440" s="11"/>
      <c r="M440" s="11"/>
      <c r="N440" s="11"/>
    </row>
    <row r="441" spans="1:14" ht="13.2">
      <c r="A441" s="11" t="s">
        <v>343</v>
      </c>
      <c r="B441">
        <v>440.7</v>
      </c>
      <c r="C441" s="11">
        <f t="shared" si="15"/>
        <v>2.2861784843913213E-2</v>
      </c>
      <c r="D441" s="13">
        <f t="shared" si="16"/>
        <v>2.2861784843913213E-2</v>
      </c>
      <c r="E441" s="11" t="s">
        <v>343</v>
      </c>
      <c r="F441" s="12">
        <v>15699.25</v>
      </c>
      <c r="G441" s="11">
        <v>9.1664980000000004E-3</v>
      </c>
      <c r="H441" s="13">
        <v>9.1999999999999998E-3</v>
      </c>
      <c r="J441" s="15"/>
      <c r="K441" s="11"/>
      <c r="L441" s="11"/>
      <c r="M441" s="11"/>
      <c r="N441" s="11"/>
    </row>
    <row r="442" spans="1:14" ht="13.2">
      <c r="A442" s="11" t="s">
        <v>344</v>
      </c>
      <c r="B442">
        <v>430.85</v>
      </c>
      <c r="C442" s="11">
        <f t="shared" si="15"/>
        <v>1.364545347606172E-2</v>
      </c>
      <c r="D442" s="13">
        <f t="shared" si="16"/>
        <v>1.364545347606172E-2</v>
      </c>
      <c r="E442" s="11" t="s">
        <v>344</v>
      </c>
      <c r="F442" s="12">
        <v>15556.65</v>
      </c>
      <c r="G442" s="11">
        <v>9.3004090000000008E-3</v>
      </c>
      <c r="H442" s="13">
        <v>9.2999999999999992E-3</v>
      </c>
      <c r="J442" s="15"/>
      <c r="K442" s="11"/>
      <c r="L442" s="11"/>
      <c r="M442" s="11"/>
      <c r="N442" s="11"/>
    </row>
    <row r="443" spans="1:14" ht="13.2">
      <c r="A443" s="11" t="s">
        <v>345</v>
      </c>
      <c r="B443">
        <v>425.05</v>
      </c>
      <c r="C443" s="11">
        <f t="shared" si="15"/>
        <v>-1.1511627906976685E-2</v>
      </c>
      <c r="D443" s="13">
        <f t="shared" si="16"/>
        <v>-1.1511627906976685E-2</v>
      </c>
      <c r="E443" s="11" t="s">
        <v>345</v>
      </c>
      <c r="F443" s="12">
        <v>15413.3</v>
      </c>
      <c r="G443" s="11">
        <v>-1.4419265000000001E-2</v>
      </c>
      <c r="H443" s="13">
        <v>-1.44E-2</v>
      </c>
      <c r="J443" s="15"/>
      <c r="K443" s="11"/>
      <c r="L443" s="11"/>
      <c r="M443" s="11"/>
      <c r="N443" s="11"/>
    </row>
    <row r="444" spans="1:14" ht="13.2">
      <c r="A444" s="11" t="s">
        <v>346</v>
      </c>
      <c r="B444">
        <v>430</v>
      </c>
      <c r="C444" s="11">
        <f t="shared" si="15"/>
        <v>2.6130533349242313E-2</v>
      </c>
      <c r="D444" s="13">
        <f t="shared" si="16"/>
        <v>2.6130533349242313E-2</v>
      </c>
      <c r="E444" s="11" t="s">
        <v>346</v>
      </c>
      <c r="F444" s="12">
        <v>15638.8</v>
      </c>
      <c r="G444" s="11">
        <v>1.8804377000000001E-2</v>
      </c>
      <c r="H444" s="13">
        <v>1.8800000000000001E-2</v>
      </c>
      <c r="J444" s="15"/>
      <c r="K444" s="11"/>
      <c r="L444" s="11"/>
      <c r="M444" s="11"/>
      <c r="N444" s="11"/>
    </row>
    <row r="445" spans="1:14" ht="13.2">
      <c r="A445" s="11" t="s">
        <v>347</v>
      </c>
      <c r="B445">
        <v>419.05</v>
      </c>
      <c r="C445" s="11">
        <f t="shared" si="15"/>
        <v>-3.8036372280992881E-3</v>
      </c>
      <c r="D445" s="13">
        <f t="shared" si="16"/>
        <v>-3.8036372280992881E-3</v>
      </c>
      <c r="E445" s="11" t="s">
        <v>347</v>
      </c>
      <c r="F445" s="12">
        <v>15350.15</v>
      </c>
      <c r="G445" s="11">
        <v>3.7041880000000002E-3</v>
      </c>
      <c r="H445" s="13">
        <v>3.7000000000000002E-3</v>
      </c>
      <c r="J445" s="15"/>
      <c r="K445" s="11"/>
      <c r="L445" s="11"/>
      <c r="M445" s="11"/>
      <c r="N445" s="11"/>
    </row>
    <row r="446" spans="1:14" ht="13.2">
      <c r="A446" s="11" t="s">
        <v>348</v>
      </c>
      <c r="B446">
        <v>420.65</v>
      </c>
      <c r="C446" s="11">
        <f t="shared" si="15"/>
        <v>-1.8663245071736889E-2</v>
      </c>
      <c r="D446" s="13">
        <f t="shared" si="16"/>
        <v>-1.8663245071736889E-2</v>
      </c>
      <c r="E446" s="11" t="s">
        <v>348</v>
      </c>
      <c r="F446" s="12">
        <v>15293.5</v>
      </c>
      <c r="G446" s="11">
        <v>-4.3683189999999998E-3</v>
      </c>
      <c r="H446" s="13">
        <v>-4.4000000000000003E-3</v>
      </c>
      <c r="J446" s="15"/>
      <c r="K446" s="11"/>
      <c r="L446" s="11"/>
      <c r="M446" s="11"/>
      <c r="N446" s="11"/>
    </row>
    <row r="447" spans="1:14" ht="13.2">
      <c r="A447" s="11" t="s">
        <v>349</v>
      </c>
      <c r="B447">
        <v>428.65</v>
      </c>
      <c r="C447" s="11">
        <f t="shared" si="15"/>
        <v>-4.6914952751528682E-2</v>
      </c>
      <c r="D447" s="13">
        <f t="shared" si="16"/>
        <v>-4.6914952751528682E-2</v>
      </c>
      <c r="E447" s="11" t="s">
        <v>349</v>
      </c>
      <c r="F447" s="12">
        <v>15360.6</v>
      </c>
      <c r="G447" s="11">
        <v>-2.1128398999999999E-2</v>
      </c>
      <c r="H447" s="13">
        <v>-2.1100000000000001E-2</v>
      </c>
      <c r="J447" s="15"/>
      <c r="K447" s="11"/>
      <c r="L447" s="11"/>
      <c r="M447" s="11"/>
      <c r="N447" s="11"/>
    </row>
    <row r="448" spans="1:14" ht="13.2">
      <c r="A448" s="11" t="s">
        <v>350</v>
      </c>
      <c r="B448">
        <v>449.75</v>
      </c>
      <c r="C448" s="11">
        <f t="shared" si="15"/>
        <v>9.7665020206556541E-3</v>
      </c>
      <c r="D448" s="13">
        <f t="shared" si="16"/>
        <v>9.7665020206556541E-3</v>
      </c>
      <c r="E448" s="11" t="s">
        <v>350</v>
      </c>
      <c r="F448" s="12">
        <v>15692.15</v>
      </c>
      <c r="G448" s="11">
        <v>-2.5393939999999999E-3</v>
      </c>
      <c r="H448" s="13">
        <v>-2.5000000000000001E-3</v>
      </c>
      <c r="J448" s="15"/>
      <c r="K448" s="11"/>
      <c r="L448" s="11"/>
      <c r="M448" s="11"/>
      <c r="N448" s="11"/>
    </row>
    <row r="449" spans="1:14" ht="13.2">
      <c r="A449" s="11" t="s">
        <v>351</v>
      </c>
      <c r="B449">
        <v>445.4</v>
      </c>
      <c r="C449" s="11">
        <f t="shared" si="15"/>
        <v>3.3650498955674069E-2</v>
      </c>
      <c r="D449" s="13">
        <f t="shared" si="16"/>
        <v>3.3650498955674069E-2</v>
      </c>
      <c r="E449" s="11" t="s">
        <v>351</v>
      </c>
      <c r="F449" s="12">
        <v>15732.1</v>
      </c>
      <c r="G449" s="11">
        <v>-2.6815599999999999E-3</v>
      </c>
      <c r="H449" s="13">
        <v>-2.7000000000000001E-3</v>
      </c>
      <c r="J449" s="15"/>
      <c r="K449" s="11"/>
      <c r="L449" s="11"/>
      <c r="M449" s="11"/>
      <c r="N449" s="11"/>
    </row>
    <row r="450" spans="1:14" ht="13.2">
      <c r="A450" s="11" t="s">
        <v>352</v>
      </c>
      <c r="B450">
        <v>430.9</v>
      </c>
      <c r="C450" s="11">
        <f t="shared" si="15"/>
        <v>-4.805037004307966E-2</v>
      </c>
      <c r="D450" s="13">
        <f t="shared" si="16"/>
        <v>-4.805037004307966E-2</v>
      </c>
      <c r="E450" s="11" t="s">
        <v>352</v>
      </c>
      <c r="F450" s="12">
        <v>15774.4</v>
      </c>
      <c r="G450" s="11">
        <v>-2.6379784999999999E-2</v>
      </c>
      <c r="H450" s="13">
        <v>-2.64E-2</v>
      </c>
      <c r="J450" s="15"/>
      <c r="K450" s="11"/>
      <c r="L450" s="11"/>
      <c r="M450" s="11"/>
      <c r="N450" s="11"/>
    </row>
    <row r="451" spans="1:14" ht="13.2">
      <c r="A451" s="27">
        <v>44840</v>
      </c>
      <c r="B451">
        <v>452.65</v>
      </c>
      <c r="C451" s="11">
        <f t="shared" si="15"/>
        <v>-1.8112798264642183E-2</v>
      </c>
      <c r="D451" s="13">
        <f t="shared" si="16"/>
        <v>-1.8112798264642183E-2</v>
      </c>
      <c r="E451" s="27">
        <v>44840</v>
      </c>
      <c r="F451" s="12">
        <v>16201.8</v>
      </c>
      <c r="G451" s="11">
        <v>-1.6767710000000002E-2</v>
      </c>
      <c r="H451" s="13">
        <v>-1.6799999999999999E-2</v>
      </c>
      <c r="J451" s="15"/>
      <c r="K451" s="11"/>
      <c r="L451" s="11"/>
      <c r="M451" s="11"/>
      <c r="N451" s="11"/>
    </row>
    <row r="452" spans="1:14" ht="13.2">
      <c r="A452" s="27">
        <v>44810</v>
      </c>
      <c r="B452">
        <v>461</v>
      </c>
      <c r="C452" s="11">
        <f t="shared" si="15"/>
        <v>1.8334437817539184E-2</v>
      </c>
      <c r="D452" s="13">
        <f t="shared" si="16"/>
        <v>1.8334437817539184E-2</v>
      </c>
      <c r="E452" s="27">
        <v>44810</v>
      </c>
      <c r="F452" s="12">
        <v>16478.099999999999</v>
      </c>
      <c r="G452" s="11">
        <v>7.4497519999999996E-3</v>
      </c>
      <c r="H452" s="13">
        <v>7.4000000000000003E-3</v>
      </c>
      <c r="J452" s="15"/>
      <c r="K452" s="11"/>
      <c r="L452" s="11"/>
      <c r="M452" s="11"/>
      <c r="N452" s="11"/>
    </row>
    <row r="453" spans="1:14" ht="13.2">
      <c r="A453" s="27">
        <v>44779</v>
      </c>
      <c r="B453">
        <v>452.7</v>
      </c>
      <c r="C453" s="11">
        <f t="shared" ref="C453:C516" si="17">B453/B454-1</f>
        <v>-1.2434554973821954E-2</v>
      </c>
      <c r="D453" s="13">
        <f t="shared" ref="D453:D516" si="18">C453</f>
        <v>-1.2434554973821954E-2</v>
      </c>
      <c r="E453" s="27">
        <v>44779</v>
      </c>
      <c r="F453" s="12">
        <v>16356.25</v>
      </c>
      <c r="G453" s="11">
        <v>-3.6609839999999999E-3</v>
      </c>
      <c r="H453" s="13">
        <v>-3.7000000000000002E-3</v>
      </c>
      <c r="J453" s="15"/>
      <c r="K453" s="11"/>
      <c r="L453" s="11"/>
      <c r="M453" s="11"/>
      <c r="N453" s="11"/>
    </row>
    <row r="454" spans="1:14" ht="13.2">
      <c r="A454" s="27">
        <v>44748</v>
      </c>
      <c r="B454">
        <v>458.4</v>
      </c>
      <c r="C454" s="11">
        <f t="shared" si="17"/>
        <v>-2.2705468500159975E-2</v>
      </c>
      <c r="D454" s="13">
        <f t="shared" si="18"/>
        <v>-2.2705468500159975E-2</v>
      </c>
      <c r="E454" s="27">
        <v>44748</v>
      </c>
      <c r="F454" s="12">
        <v>16416.349999999999</v>
      </c>
      <c r="G454" s="11">
        <v>-9.2458760000000001E-3</v>
      </c>
      <c r="H454" s="13">
        <v>-9.1999999999999998E-3</v>
      </c>
      <c r="J454" s="15"/>
      <c r="K454" s="11"/>
      <c r="L454" s="11"/>
      <c r="M454" s="11"/>
      <c r="N454" s="11"/>
    </row>
    <row r="455" spans="1:14" ht="13.2">
      <c r="A455" s="27">
        <v>44718</v>
      </c>
      <c r="B455">
        <v>469.05</v>
      </c>
      <c r="C455" s="11">
        <f t="shared" si="17"/>
        <v>2.1227955584585345E-2</v>
      </c>
      <c r="D455" s="13">
        <f t="shared" si="18"/>
        <v>2.1227955584585345E-2</v>
      </c>
      <c r="E455" s="27">
        <v>44718</v>
      </c>
      <c r="F455" s="12">
        <v>16569.55</v>
      </c>
      <c r="G455" s="11">
        <v>-8.8939499999999996E-4</v>
      </c>
      <c r="H455" s="13">
        <v>-8.9999999999999998E-4</v>
      </c>
      <c r="J455" s="15"/>
      <c r="K455" s="11"/>
      <c r="L455" s="11"/>
      <c r="M455" s="11"/>
      <c r="N455" s="11"/>
    </row>
    <row r="456" spans="1:14" ht="13.2">
      <c r="A456" s="27">
        <v>44626</v>
      </c>
      <c r="B456">
        <v>459.3</v>
      </c>
      <c r="C456" s="11">
        <f t="shared" si="17"/>
        <v>-2.7009850651414036E-2</v>
      </c>
      <c r="D456" s="13">
        <f t="shared" si="18"/>
        <v>-2.7009850651414036E-2</v>
      </c>
      <c r="E456" s="27">
        <v>44626</v>
      </c>
      <c r="F456" s="12">
        <v>16584.3</v>
      </c>
      <c r="G456" s="11">
        <v>-2.6280969999999998E-3</v>
      </c>
      <c r="H456" s="13">
        <v>-2.5999999999999999E-3</v>
      </c>
      <c r="J456" s="15"/>
      <c r="K456" s="11"/>
      <c r="L456" s="11"/>
      <c r="M456" s="11"/>
      <c r="N456" s="11"/>
    </row>
    <row r="457" spans="1:14" ht="13.2">
      <c r="A457" s="27">
        <v>44598</v>
      </c>
      <c r="B457">
        <v>472.05</v>
      </c>
      <c r="C457" s="11">
        <f t="shared" si="17"/>
        <v>4.9699799866577798E-2</v>
      </c>
      <c r="D457" s="13">
        <f t="shared" si="18"/>
        <v>4.9699799866577798E-2</v>
      </c>
      <c r="E457" s="27">
        <v>44598</v>
      </c>
      <c r="F457" s="12">
        <v>16628</v>
      </c>
      <c r="G457" s="11">
        <v>6.3700049999999998E-3</v>
      </c>
      <c r="H457" s="13">
        <v>6.4000000000000003E-3</v>
      </c>
      <c r="J457" s="15"/>
      <c r="K457" s="11"/>
      <c r="L457" s="11"/>
      <c r="M457" s="11"/>
      <c r="N457" s="11"/>
    </row>
    <row r="458" spans="1:14" ht="13.2">
      <c r="A458" s="27">
        <v>44567</v>
      </c>
      <c r="B458">
        <v>449.7</v>
      </c>
      <c r="C458" s="11">
        <f t="shared" si="17"/>
        <v>4.9964977819285439E-2</v>
      </c>
      <c r="D458" s="13">
        <f t="shared" si="18"/>
        <v>4.9964977819285439E-2</v>
      </c>
      <c r="E458" s="27">
        <v>44567</v>
      </c>
      <c r="F458" s="12">
        <v>16522.75</v>
      </c>
      <c r="G458" s="11">
        <v>-3.7263600000000002E-3</v>
      </c>
      <c r="H458" s="13">
        <v>-3.7000000000000002E-3</v>
      </c>
      <c r="J458" s="15"/>
      <c r="K458" s="11"/>
      <c r="L458" s="11"/>
      <c r="M458" s="11"/>
      <c r="N458" s="11"/>
    </row>
    <row r="459" spans="1:14" ht="13.2">
      <c r="A459" s="11" t="s">
        <v>353</v>
      </c>
      <c r="B459">
        <v>428.3</v>
      </c>
      <c r="C459" s="11">
        <f t="shared" si="17"/>
        <v>-1.2109329950409364E-2</v>
      </c>
      <c r="D459" s="13">
        <f t="shared" si="18"/>
        <v>-1.2109329950409364E-2</v>
      </c>
      <c r="E459" s="11" t="s">
        <v>353</v>
      </c>
      <c r="F459" s="12">
        <v>16584.55</v>
      </c>
      <c r="G459" s="11">
        <v>-4.6124579999999998E-3</v>
      </c>
      <c r="H459" s="13">
        <v>-4.5999999999999999E-3</v>
      </c>
      <c r="J459" s="15"/>
      <c r="K459" s="11"/>
      <c r="L459" s="11"/>
      <c r="M459" s="11"/>
      <c r="N459" s="11"/>
    </row>
    <row r="460" spans="1:14" ht="13.2">
      <c r="A460" s="11" t="s">
        <v>354</v>
      </c>
      <c r="B460">
        <v>433.55</v>
      </c>
      <c r="C460" s="11">
        <f t="shared" si="17"/>
        <v>2.0958436359354904E-2</v>
      </c>
      <c r="D460" s="13">
        <f t="shared" si="18"/>
        <v>2.0958436359354904E-2</v>
      </c>
      <c r="E460" s="11" t="s">
        <v>354</v>
      </c>
      <c r="F460" s="12">
        <v>16661.400000000001</v>
      </c>
      <c r="G460" s="11">
        <v>1.8893192999999999E-2</v>
      </c>
      <c r="H460" s="13">
        <v>1.89E-2</v>
      </c>
      <c r="J460" s="15"/>
      <c r="K460" s="11"/>
      <c r="L460" s="11"/>
      <c r="M460" s="11"/>
      <c r="N460" s="11"/>
    </row>
    <row r="461" spans="1:14" ht="13.2">
      <c r="A461" s="11" t="s">
        <v>355</v>
      </c>
      <c r="B461">
        <v>424.65</v>
      </c>
      <c r="C461" s="11">
        <f t="shared" si="17"/>
        <v>1.3363560434315636E-2</v>
      </c>
      <c r="D461" s="13">
        <f t="shared" si="18"/>
        <v>1.3363560434315636E-2</v>
      </c>
      <c r="E461" s="11" t="s">
        <v>355</v>
      </c>
      <c r="F461" s="12">
        <v>16352.45</v>
      </c>
      <c r="G461" s="11">
        <v>1.127386E-2</v>
      </c>
      <c r="H461" s="13">
        <v>1.1299999999999999E-2</v>
      </c>
      <c r="J461" s="15"/>
      <c r="K461" s="11"/>
      <c r="L461" s="11"/>
      <c r="M461" s="11"/>
      <c r="N461" s="11"/>
    </row>
    <row r="462" spans="1:14" ht="13.2">
      <c r="A462" s="11" t="s">
        <v>356</v>
      </c>
      <c r="B462">
        <v>419.05</v>
      </c>
      <c r="C462" s="11">
        <f t="shared" si="17"/>
        <v>4.2153693111166346E-2</v>
      </c>
      <c r="D462" s="13">
        <f t="shared" si="18"/>
        <v>4.2153693111166346E-2</v>
      </c>
      <c r="E462" s="11" t="s">
        <v>356</v>
      </c>
      <c r="F462" s="12">
        <v>16170.15</v>
      </c>
      <c r="G462" s="11">
        <v>9.0073510000000002E-3</v>
      </c>
      <c r="H462" s="13">
        <v>8.9999999999999993E-3</v>
      </c>
      <c r="J462" s="15"/>
      <c r="K462" s="11"/>
      <c r="L462" s="11"/>
      <c r="M462" s="11"/>
      <c r="N462" s="11"/>
    </row>
    <row r="463" spans="1:14" ht="13.2">
      <c r="A463" s="11" t="s">
        <v>357</v>
      </c>
      <c r="B463">
        <v>402.1</v>
      </c>
      <c r="C463" s="11">
        <f t="shared" si="17"/>
        <v>-4.2048838594401339E-2</v>
      </c>
      <c r="D463" s="13">
        <f t="shared" si="18"/>
        <v>-4.2048838594401339E-2</v>
      </c>
      <c r="E463" s="11" t="s">
        <v>357</v>
      </c>
      <c r="F463" s="12">
        <v>16025.8</v>
      </c>
      <c r="G463" s="11">
        <v>-6.1611829999999998E-3</v>
      </c>
      <c r="H463" s="13">
        <v>-6.1999999999999998E-3</v>
      </c>
      <c r="J463" s="15"/>
      <c r="K463" s="11"/>
      <c r="L463" s="11"/>
      <c r="M463" s="11"/>
      <c r="N463" s="11"/>
    </row>
    <row r="464" spans="1:14" ht="13.2">
      <c r="A464" s="11" t="s">
        <v>358</v>
      </c>
      <c r="B464">
        <v>419.75</v>
      </c>
      <c r="C464" s="11">
        <f t="shared" si="17"/>
        <v>-2.5084194634769519E-2</v>
      </c>
      <c r="D464" s="13">
        <f t="shared" si="18"/>
        <v>-2.5084194634769519E-2</v>
      </c>
      <c r="E464" s="11" t="s">
        <v>358</v>
      </c>
      <c r="F464" s="12">
        <v>16125.15</v>
      </c>
      <c r="G464" s="11">
        <v>-5.5227660000000001E-3</v>
      </c>
      <c r="H464" s="13">
        <v>-5.4999999999999997E-3</v>
      </c>
      <c r="J464" s="15"/>
      <c r="K464" s="11"/>
      <c r="L464" s="11"/>
      <c r="M464" s="11"/>
      <c r="N464" s="11"/>
    </row>
    <row r="465" spans="1:14" ht="13.2">
      <c r="A465" s="11" t="s">
        <v>359</v>
      </c>
      <c r="B465">
        <v>430.55</v>
      </c>
      <c r="C465" s="11">
        <f t="shared" si="17"/>
        <v>-2.0141101502048175E-2</v>
      </c>
      <c r="D465" s="13">
        <f t="shared" si="18"/>
        <v>-2.0141101502048175E-2</v>
      </c>
      <c r="E465" s="11" t="s">
        <v>359</v>
      </c>
      <c r="F465" s="12">
        <v>16214.7</v>
      </c>
      <c r="G465" s="11">
        <v>-3.16301E-3</v>
      </c>
      <c r="H465" s="13">
        <v>-3.2000000000000002E-3</v>
      </c>
      <c r="J465" s="15"/>
      <c r="K465" s="11"/>
      <c r="L465" s="11"/>
      <c r="M465" s="11"/>
      <c r="N465" s="11"/>
    </row>
    <row r="466" spans="1:14" ht="13.2">
      <c r="A466" s="11" t="s">
        <v>360</v>
      </c>
      <c r="B466">
        <v>439.4</v>
      </c>
      <c r="C466" s="11">
        <f t="shared" si="17"/>
        <v>2.0081253627393991E-2</v>
      </c>
      <c r="D466" s="13">
        <f t="shared" si="18"/>
        <v>2.0081253627393991E-2</v>
      </c>
      <c r="E466" s="11" t="s">
        <v>360</v>
      </c>
      <c r="F466" s="12">
        <v>16266.15</v>
      </c>
      <c r="G466" s="11">
        <v>2.889104E-2</v>
      </c>
      <c r="H466" s="13">
        <v>2.8899999999999999E-2</v>
      </c>
      <c r="J466" s="15"/>
      <c r="K466" s="11"/>
      <c r="L466" s="11"/>
      <c r="M466" s="11"/>
      <c r="N466" s="11"/>
    </row>
    <row r="467" spans="1:14" ht="13.2">
      <c r="A467" s="11" t="s">
        <v>361</v>
      </c>
      <c r="B467">
        <v>430.75</v>
      </c>
      <c r="C467" s="11">
        <f t="shared" si="17"/>
        <v>-3.9790459206419992E-2</v>
      </c>
      <c r="D467" s="13">
        <f t="shared" si="18"/>
        <v>-3.9790459206419992E-2</v>
      </c>
      <c r="E467" s="11" t="s">
        <v>361</v>
      </c>
      <c r="F467" s="12">
        <v>15809.4</v>
      </c>
      <c r="G467" s="11">
        <v>-2.6532760999999998E-2</v>
      </c>
      <c r="H467" s="13">
        <v>-2.6499999999999999E-2</v>
      </c>
      <c r="J467" s="15"/>
      <c r="K467" s="11"/>
      <c r="L467" s="11"/>
      <c r="M467" s="11"/>
      <c r="N467" s="11"/>
    </row>
    <row r="468" spans="1:14" ht="13.2">
      <c r="A468" s="11" t="s">
        <v>362</v>
      </c>
      <c r="B468">
        <v>448.6</v>
      </c>
      <c r="C468" s="11">
        <f t="shared" si="17"/>
        <v>4.8866027589431926E-2</v>
      </c>
      <c r="D468" s="13">
        <f t="shared" si="18"/>
        <v>4.8866027589431926E-2</v>
      </c>
      <c r="E468" s="11" t="s">
        <v>362</v>
      </c>
      <c r="F468" s="12">
        <v>16240.3</v>
      </c>
      <c r="G468" s="11">
        <v>-1.1685619999999999E-3</v>
      </c>
      <c r="H468" s="13">
        <v>-1.1999999999999999E-3</v>
      </c>
      <c r="J468" s="15"/>
      <c r="K468" s="11"/>
      <c r="L468" s="11"/>
      <c r="M468" s="11"/>
      <c r="N468" s="11"/>
    </row>
    <row r="469" spans="1:14" ht="13.2">
      <c r="A469" s="11" t="s">
        <v>363</v>
      </c>
      <c r="B469">
        <v>427.7</v>
      </c>
      <c r="C469" s="11">
        <f t="shared" si="17"/>
        <v>4.9957039401006487E-2</v>
      </c>
      <c r="D469" s="13">
        <f t="shared" si="18"/>
        <v>4.9957039401006487E-2</v>
      </c>
      <c r="E469" s="11" t="s">
        <v>363</v>
      </c>
      <c r="F469" s="12">
        <v>16259.3</v>
      </c>
      <c r="G469" s="11">
        <v>2.6321936000000001E-2</v>
      </c>
      <c r="H469" s="13">
        <v>2.63E-2</v>
      </c>
      <c r="J469" s="15"/>
      <c r="K469" s="11"/>
      <c r="L469" s="11"/>
      <c r="M469" s="11"/>
      <c r="N469" s="11"/>
    </row>
    <row r="470" spans="1:14" ht="13.2">
      <c r="A470" s="11" t="s">
        <v>364</v>
      </c>
      <c r="B470">
        <v>407.35</v>
      </c>
      <c r="C470" s="11">
        <f t="shared" si="17"/>
        <v>1.0042152243987079E-2</v>
      </c>
      <c r="D470" s="13">
        <f t="shared" si="18"/>
        <v>1.0042152243987079E-2</v>
      </c>
      <c r="E470" s="11" t="s">
        <v>364</v>
      </c>
      <c r="F470" s="12">
        <v>15842.3</v>
      </c>
      <c r="G470" s="11">
        <v>3.811268E-3</v>
      </c>
      <c r="H470" s="13">
        <v>3.8E-3</v>
      </c>
      <c r="J470" s="15"/>
      <c r="K470" s="11"/>
      <c r="L470" s="11"/>
      <c r="M470" s="11"/>
      <c r="N470" s="11"/>
    </row>
    <row r="471" spans="1:14" ht="13.2">
      <c r="A471" s="11" t="s">
        <v>365</v>
      </c>
      <c r="B471">
        <v>403.3</v>
      </c>
      <c r="C471" s="11">
        <f t="shared" si="17"/>
        <v>2.8826530612244827E-2</v>
      </c>
      <c r="D471" s="13">
        <f t="shared" si="18"/>
        <v>2.8826530612244827E-2</v>
      </c>
      <c r="E471" s="11" t="s">
        <v>365</v>
      </c>
      <c r="F471" s="12">
        <v>15782.15</v>
      </c>
      <c r="G471" s="11">
        <v>-1.635248E-3</v>
      </c>
      <c r="H471" s="13">
        <v>-1.6000000000000001E-3</v>
      </c>
      <c r="J471" s="15"/>
      <c r="K471" s="11"/>
      <c r="L471" s="11"/>
      <c r="M471" s="11"/>
      <c r="N471" s="11"/>
    </row>
    <row r="472" spans="1:14" ht="13.2">
      <c r="A472" s="27">
        <v>44900</v>
      </c>
      <c r="B472">
        <v>392</v>
      </c>
      <c r="C472" s="11">
        <f t="shared" si="17"/>
        <v>-2.2809422909136123E-2</v>
      </c>
      <c r="D472" s="13">
        <f t="shared" si="18"/>
        <v>-2.2809422909136123E-2</v>
      </c>
      <c r="E472" s="27">
        <v>44900</v>
      </c>
      <c r="F472" s="12">
        <v>15808</v>
      </c>
      <c r="G472" s="11">
        <v>-2.2211775999999999E-2</v>
      </c>
      <c r="H472" s="13">
        <v>-2.2200000000000001E-2</v>
      </c>
      <c r="J472" s="15"/>
      <c r="K472" s="11"/>
      <c r="L472" s="11"/>
      <c r="M472" s="11"/>
      <c r="N472" s="11"/>
    </row>
    <row r="473" spans="1:14" ht="13.2">
      <c r="A473" s="27">
        <v>44870</v>
      </c>
      <c r="B473">
        <v>401.15</v>
      </c>
      <c r="C473" s="11">
        <f t="shared" si="17"/>
        <v>-3.89314805941543E-2</v>
      </c>
      <c r="D473" s="13">
        <f t="shared" si="18"/>
        <v>-3.89314805941543E-2</v>
      </c>
      <c r="E473" s="27">
        <v>44870</v>
      </c>
      <c r="F473" s="12">
        <v>16167.1</v>
      </c>
      <c r="G473" s="11">
        <v>-4.4919809999999999E-3</v>
      </c>
      <c r="H473" s="13">
        <v>-4.4999999999999997E-3</v>
      </c>
      <c r="J473" s="15"/>
      <c r="K473" s="11"/>
      <c r="L473" s="11"/>
      <c r="M473" s="11"/>
      <c r="N473" s="11"/>
    </row>
    <row r="474" spans="1:14" ht="13.2">
      <c r="A474" s="27">
        <v>44839</v>
      </c>
      <c r="B474">
        <v>417.4</v>
      </c>
      <c r="C474" s="11">
        <f t="shared" si="17"/>
        <v>-1.9151686053342831E-2</v>
      </c>
      <c r="D474" s="13">
        <f t="shared" si="18"/>
        <v>-1.9151686053342831E-2</v>
      </c>
      <c r="E474" s="27">
        <v>44839</v>
      </c>
      <c r="F474" s="12">
        <v>16240.05</v>
      </c>
      <c r="G474" s="11">
        <v>-3.7909810000000001E-3</v>
      </c>
      <c r="H474" s="13">
        <v>-3.8E-3</v>
      </c>
      <c r="J474" s="15"/>
      <c r="K474" s="11"/>
      <c r="L474" s="11"/>
      <c r="M474" s="11"/>
      <c r="N474" s="11"/>
    </row>
    <row r="475" spans="1:14" ht="13.2">
      <c r="A475" s="27">
        <v>44809</v>
      </c>
      <c r="B475">
        <v>425.55</v>
      </c>
      <c r="C475" s="11">
        <f t="shared" si="17"/>
        <v>-2.9089664613278554E-2</v>
      </c>
      <c r="D475" s="13">
        <f t="shared" si="18"/>
        <v>-2.9089664613278554E-2</v>
      </c>
      <c r="E475" s="27">
        <v>44809</v>
      </c>
      <c r="F475" s="12">
        <v>16301.85</v>
      </c>
      <c r="G475" s="11">
        <v>-6.6661589999999996E-3</v>
      </c>
      <c r="H475" s="13">
        <v>-6.7000000000000002E-3</v>
      </c>
      <c r="J475" s="15"/>
      <c r="K475" s="11"/>
      <c r="L475" s="11"/>
      <c r="M475" s="11"/>
      <c r="N475" s="11"/>
    </row>
    <row r="476" spans="1:14" ht="13.2">
      <c r="A476" s="27">
        <v>44717</v>
      </c>
      <c r="B476">
        <v>438.3</v>
      </c>
      <c r="C476" s="11">
        <f t="shared" si="17"/>
        <v>-2.7188991232937498E-2</v>
      </c>
      <c r="D476" s="13">
        <f t="shared" si="18"/>
        <v>-2.7188991232937498E-2</v>
      </c>
      <c r="E476" s="27">
        <v>44717</v>
      </c>
      <c r="F476" s="12">
        <v>16411.25</v>
      </c>
      <c r="G476" s="11">
        <v>-1.6268398999999999E-2</v>
      </c>
      <c r="H476" s="13">
        <v>-1.6299999999999999E-2</v>
      </c>
      <c r="J476" s="15"/>
      <c r="K476" s="11"/>
      <c r="L476" s="11"/>
      <c r="M476" s="11"/>
      <c r="N476" s="11"/>
    </row>
    <row r="477" spans="1:14" ht="13.2">
      <c r="A477" s="27">
        <v>44686</v>
      </c>
      <c r="B477">
        <v>450.55</v>
      </c>
      <c r="C477" s="11">
        <f t="shared" si="17"/>
        <v>1.2699483029894543E-2</v>
      </c>
      <c r="D477" s="13">
        <f t="shared" si="18"/>
        <v>1.2699483029894543E-2</v>
      </c>
      <c r="E477" s="27">
        <v>44686</v>
      </c>
      <c r="F477" s="12">
        <v>16682.650000000001</v>
      </c>
      <c r="G477" s="11">
        <v>3.02801E-4</v>
      </c>
      <c r="H477" s="13">
        <v>2.9999999999999997E-4</v>
      </c>
      <c r="J477" s="15"/>
      <c r="K477" s="11"/>
      <c r="L477" s="11"/>
      <c r="M477" s="11"/>
      <c r="N477" s="11"/>
    </row>
    <row r="478" spans="1:14" ht="13.2">
      <c r="A478" s="27">
        <v>44656</v>
      </c>
      <c r="B478">
        <v>444.9</v>
      </c>
      <c r="C478" s="11">
        <f t="shared" si="17"/>
        <v>-3.0296425457715825E-2</v>
      </c>
      <c r="D478" s="13">
        <f t="shared" si="18"/>
        <v>-3.0296425457715825E-2</v>
      </c>
      <c r="E478" s="27">
        <v>44656</v>
      </c>
      <c r="F478" s="12">
        <v>16677.599999999999</v>
      </c>
      <c r="G478" s="11">
        <v>-2.2936182999999999E-2</v>
      </c>
      <c r="H478" s="13">
        <v>-2.29E-2</v>
      </c>
      <c r="J478" s="15"/>
      <c r="K478" s="11"/>
      <c r="L478" s="11"/>
      <c r="M478" s="11"/>
      <c r="N478" s="11"/>
    </row>
    <row r="479" spans="1:14" ht="13.2">
      <c r="A479" s="27">
        <v>44597</v>
      </c>
      <c r="B479">
        <v>458.8</v>
      </c>
      <c r="C479" s="11">
        <f t="shared" si="17"/>
        <v>-2.4452477142249629E-2</v>
      </c>
      <c r="D479" s="13">
        <f t="shared" si="18"/>
        <v>-2.4452477142249629E-2</v>
      </c>
      <c r="E479" s="27">
        <v>44597</v>
      </c>
      <c r="F479" s="12">
        <v>17069.099999999999</v>
      </c>
      <c r="G479" s="11">
        <v>-1.955849E-3</v>
      </c>
      <c r="H479" s="13">
        <v>-2E-3</v>
      </c>
      <c r="J479" s="15"/>
      <c r="K479" s="11"/>
      <c r="L479" s="11"/>
      <c r="M479" s="11"/>
      <c r="N479" s="11"/>
    </row>
    <row r="480" spans="1:14" ht="13.2">
      <c r="A480" s="11" t="s">
        <v>366</v>
      </c>
      <c r="B480">
        <v>470.3</v>
      </c>
      <c r="C480" s="11">
        <f t="shared" si="17"/>
        <v>-8.9558529132862663E-3</v>
      </c>
      <c r="D480" s="13">
        <f t="shared" si="18"/>
        <v>-8.9558529132862663E-3</v>
      </c>
      <c r="E480" s="11" t="s">
        <v>366</v>
      </c>
      <c r="F480" s="12">
        <v>17102.55</v>
      </c>
      <c r="G480" s="11">
        <v>-8.2632409999999993E-3</v>
      </c>
      <c r="H480" s="13">
        <v>-8.3000000000000001E-3</v>
      </c>
      <c r="J480" s="15"/>
      <c r="K480" s="11"/>
      <c r="L480" s="11"/>
      <c r="M480" s="11"/>
      <c r="N480" s="11"/>
    </row>
    <row r="481" spans="1:14" ht="13.2">
      <c r="A481" s="11" t="s">
        <v>367</v>
      </c>
      <c r="B481">
        <v>474.55</v>
      </c>
      <c r="C481" s="11">
        <f t="shared" si="17"/>
        <v>-2.9847694981089523E-2</v>
      </c>
      <c r="D481" s="13">
        <f t="shared" si="18"/>
        <v>-2.9847694981089523E-2</v>
      </c>
      <c r="E481" s="11" t="s">
        <v>367</v>
      </c>
      <c r="F481" s="12">
        <v>17245.05</v>
      </c>
      <c r="G481" s="11">
        <v>1.2128486000000001E-2</v>
      </c>
      <c r="H481" s="13">
        <v>1.21E-2</v>
      </c>
      <c r="J481" s="15"/>
      <c r="K481" s="11"/>
      <c r="L481" s="11"/>
      <c r="M481" s="11"/>
      <c r="N481" s="11"/>
    </row>
    <row r="482" spans="1:14" ht="13.2">
      <c r="A482" s="11" t="s">
        <v>368</v>
      </c>
      <c r="B482">
        <v>489.15</v>
      </c>
      <c r="C482" s="11">
        <f t="shared" si="17"/>
        <v>-2.8982630272952892E-2</v>
      </c>
      <c r="D482" s="13">
        <f t="shared" si="18"/>
        <v>-2.8982630272952892E-2</v>
      </c>
      <c r="E482" s="11" t="s">
        <v>368</v>
      </c>
      <c r="F482" s="12">
        <v>17038.400000000001</v>
      </c>
      <c r="G482" s="11">
        <v>-9.4414210000000002E-3</v>
      </c>
      <c r="H482" s="13">
        <v>-9.4000000000000004E-3</v>
      </c>
      <c r="J482" s="15"/>
      <c r="K482" s="11"/>
      <c r="L482" s="11"/>
      <c r="M482" s="11"/>
      <c r="N482" s="11"/>
    </row>
    <row r="483" spans="1:14" ht="13.2">
      <c r="A483" s="11" t="s">
        <v>369</v>
      </c>
      <c r="B483">
        <v>503.75</v>
      </c>
      <c r="C483" s="11">
        <f t="shared" si="17"/>
        <v>4.9916631929970867E-2</v>
      </c>
      <c r="D483" s="13">
        <f t="shared" si="18"/>
        <v>4.9916631929970867E-2</v>
      </c>
      <c r="E483" s="11" t="s">
        <v>369</v>
      </c>
      <c r="F483" s="12">
        <v>17200.8</v>
      </c>
      <c r="G483" s="11">
        <v>1.4560029E-2</v>
      </c>
      <c r="H483" s="13">
        <v>1.46E-2</v>
      </c>
      <c r="J483" s="15"/>
      <c r="K483" s="11"/>
      <c r="L483" s="11"/>
      <c r="M483" s="11"/>
      <c r="N483" s="11"/>
    </row>
    <row r="484" spans="1:14" ht="13.2">
      <c r="A484" s="11" t="s">
        <v>370</v>
      </c>
      <c r="B484">
        <v>479.8</v>
      </c>
      <c r="C484" s="11">
        <f t="shared" si="17"/>
        <v>-4.999504999505E-2</v>
      </c>
      <c r="D484" s="13">
        <f t="shared" si="18"/>
        <v>-4.999504999505E-2</v>
      </c>
      <c r="E484" s="11" t="s">
        <v>370</v>
      </c>
      <c r="F484" s="12">
        <v>16953.95</v>
      </c>
      <c r="G484" s="11">
        <v>-1.2695122E-2</v>
      </c>
      <c r="H484" s="13">
        <v>-1.2699999999999999E-2</v>
      </c>
      <c r="J484" s="15"/>
      <c r="K484" s="11"/>
      <c r="L484" s="11"/>
      <c r="M484" s="11"/>
      <c r="N484" s="11"/>
    </row>
    <row r="485" spans="1:14" ht="13.2">
      <c r="A485" s="11" t="s">
        <v>371</v>
      </c>
      <c r="B485">
        <v>505.05</v>
      </c>
      <c r="C485" s="11">
        <f t="shared" si="17"/>
        <v>1.1313576291549943E-2</v>
      </c>
      <c r="D485" s="13">
        <f t="shared" si="18"/>
        <v>1.1313576291549943E-2</v>
      </c>
      <c r="E485" s="11" t="s">
        <v>371</v>
      </c>
      <c r="F485" s="12">
        <v>17171.95</v>
      </c>
      <c r="G485" s="11">
        <v>-1.268643E-2</v>
      </c>
      <c r="H485" s="13">
        <v>-1.2699999999999999E-2</v>
      </c>
      <c r="J485" s="15"/>
      <c r="K485" s="11"/>
      <c r="L485" s="11"/>
      <c r="M485" s="11"/>
      <c r="N485" s="11"/>
    </row>
    <row r="486" spans="1:14" ht="13.2">
      <c r="A486" s="11" t="s">
        <v>372</v>
      </c>
      <c r="B486">
        <v>499.4</v>
      </c>
      <c r="C486" s="11">
        <f t="shared" si="17"/>
        <v>4.9931672448228825E-2</v>
      </c>
      <c r="D486" s="13">
        <f t="shared" si="18"/>
        <v>4.9931672448228825E-2</v>
      </c>
      <c r="E486" s="11" t="s">
        <v>372</v>
      </c>
      <c r="F486" s="12">
        <v>17392.599999999999</v>
      </c>
      <c r="G486" s="11">
        <v>1.4941747E-2</v>
      </c>
      <c r="H486" s="13">
        <v>1.49E-2</v>
      </c>
      <c r="J486" s="15"/>
      <c r="K486" s="11"/>
      <c r="L486" s="11"/>
      <c r="M486" s="11"/>
      <c r="N486" s="11"/>
    </row>
    <row r="487" spans="1:14" ht="13.2">
      <c r="A487" s="11" t="s">
        <v>373</v>
      </c>
      <c r="B487">
        <v>475.65</v>
      </c>
      <c r="C487" s="11">
        <f t="shared" si="17"/>
        <v>4.6649796457256087E-2</v>
      </c>
      <c r="D487" s="13">
        <f t="shared" si="18"/>
        <v>4.6649796457256087E-2</v>
      </c>
      <c r="E487" s="11" t="s">
        <v>373</v>
      </c>
      <c r="F487" s="12">
        <v>17136.55</v>
      </c>
      <c r="G487" s="11">
        <v>1.0490222E-2</v>
      </c>
      <c r="H487" s="13">
        <v>1.0500000000000001E-2</v>
      </c>
      <c r="J487" s="15"/>
      <c r="K487" s="11"/>
      <c r="L487" s="11"/>
      <c r="M487" s="11"/>
      <c r="N487" s="11"/>
    </row>
    <row r="488" spans="1:14" ht="13.2">
      <c r="A488" s="11" t="s">
        <v>374</v>
      </c>
      <c r="B488">
        <v>454.45</v>
      </c>
      <c r="C488" s="11">
        <f t="shared" si="17"/>
        <v>-2.8330126149241019E-2</v>
      </c>
      <c r="D488" s="13">
        <f t="shared" si="18"/>
        <v>-2.8330126149241019E-2</v>
      </c>
      <c r="E488" s="11" t="s">
        <v>374</v>
      </c>
      <c r="F488" s="12">
        <v>16958.650000000001</v>
      </c>
      <c r="G488" s="11">
        <v>-1.2519179E-2</v>
      </c>
      <c r="H488" s="13">
        <v>-1.2500000000000001E-2</v>
      </c>
      <c r="J488" s="15"/>
      <c r="K488" s="11"/>
      <c r="L488" s="11"/>
      <c r="M488" s="11"/>
      <c r="N488" s="11"/>
    </row>
    <row r="489" spans="1:14" ht="13.2">
      <c r="A489" s="11" t="s">
        <v>375</v>
      </c>
      <c r="B489">
        <v>467.7</v>
      </c>
      <c r="C489" s="11">
        <f t="shared" si="17"/>
        <v>-4.9969530773918414E-2</v>
      </c>
      <c r="D489" s="13">
        <f t="shared" si="18"/>
        <v>-4.9969530773918414E-2</v>
      </c>
      <c r="E489" s="11" t="s">
        <v>375</v>
      </c>
      <c r="F489" s="12">
        <v>17173.650000000001</v>
      </c>
      <c r="G489" s="11">
        <v>-1.7281187999999999E-2</v>
      </c>
      <c r="H489" s="13">
        <v>-1.7299999999999999E-2</v>
      </c>
      <c r="J489" s="15"/>
      <c r="K489" s="11"/>
      <c r="L489" s="11"/>
      <c r="M489" s="11"/>
      <c r="N489" s="11"/>
    </row>
    <row r="490" spans="1:14" ht="13.2">
      <c r="A490" s="11" t="s">
        <v>376</v>
      </c>
      <c r="B490">
        <v>492.3</v>
      </c>
      <c r="C490" s="11">
        <f t="shared" si="17"/>
        <v>-2.7363429813296425E-2</v>
      </c>
      <c r="D490" s="13">
        <f t="shared" si="18"/>
        <v>-2.7363429813296425E-2</v>
      </c>
      <c r="E490" s="11" t="s">
        <v>376</v>
      </c>
      <c r="F490" s="12">
        <v>17475.650000000001</v>
      </c>
      <c r="G490" s="11">
        <v>-3.1174589999999999E-3</v>
      </c>
      <c r="H490" s="13">
        <v>-3.0999999999999999E-3</v>
      </c>
      <c r="J490" s="15"/>
      <c r="K490" s="11"/>
      <c r="L490" s="11"/>
      <c r="M490" s="11"/>
      <c r="N490" s="11"/>
    </row>
    <row r="491" spans="1:14" ht="13.2">
      <c r="A491" s="27">
        <v>44899</v>
      </c>
      <c r="B491">
        <v>506.15</v>
      </c>
      <c r="C491" s="11">
        <f t="shared" si="17"/>
        <v>-4.9929610511497025E-2</v>
      </c>
      <c r="D491" s="13">
        <f t="shared" si="18"/>
        <v>-4.9929610511497025E-2</v>
      </c>
      <c r="E491" s="27">
        <v>44899</v>
      </c>
      <c r="F491" s="12">
        <v>17530.3</v>
      </c>
      <c r="G491" s="11">
        <v>-8.1838989999999997E-3</v>
      </c>
      <c r="H491" s="13">
        <v>-8.2000000000000007E-3</v>
      </c>
      <c r="J491" s="15"/>
      <c r="K491" s="11"/>
      <c r="L491" s="11"/>
      <c r="M491" s="11"/>
      <c r="N491" s="11"/>
    </row>
    <row r="492" spans="1:14" ht="13.2">
      <c r="A492" s="27">
        <v>44869</v>
      </c>
      <c r="B492">
        <v>532.75</v>
      </c>
      <c r="C492" s="11">
        <f t="shared" si="17"/>
        <v>-4.9933125278644686E-2</v>
      </c>
      <c r="D492" s="13">
        <f t="shared" si="18"/>
        <v>-4.9933125278644686E-2</v>
      </c>
      <c r="E492" s="27">
        <v>44869</v>
      </c>
      <c r="F492" s="12">
        <v>17674.95</v>
      </c>
      <c r="G492" s="11">
        <v>-6.1514760000000003E-3</v>
      </c>
      <c r="H492" s="13">
        <v>-6.1999999999999998E-3</v>
      </c>
      <c r="J492" s="15"/>
      <c r="K492" s="11"/>
      <c r="L492" s="11"/>
      <c r="M492" s="11"/>
      <c r="N492" s="11"/>
    </row>
    <row r="493" spans="1:14" ht="13.2">
      <c r="A493" s="27">
        <v>44777</v>
      </c>
      <c r="B493">
        <v>560.75</v>
      </c>
      <c r="C493" s="11">
        <f t="shared" si="17"/>
        <v>3.1264367816091987E-2</v>
      </c>
      <c r="D493" s="13">
        <f t="shared" si="18"/>
        <v>3.1264367816091987E-2</v>
      </c>
      <c r="E493" s="27">
        <v>44777</v>
      </c>
      <c r="F493" s="12">
        <v>17784.349999999999</v>
      </c>
      <c r="G493" s="11">
        <v>8.2088260000000007E-3</v>
      </c>
      <c r="H493" s="13">
        <v>8.2000000000000007E-3</v>
      </c>
      <c r="J493" s="15"/>
      <c r="K493" s="11"/>
      <c r="L493" s="11"/>
      <c r="M493" s="11"/>
      <c r="N493" s="11"/>
    </row>
    <row r="494" spans="1:14" ht="13.2">
      <c r="A494" s="27">
        <v>44746</v>
      </c>
      <c r="B494">
        <v>543.75</v>
      </c>
      <c r="C494" s="11">
        <f t="shared" si="17"/>
        <v>4.84959506363285E-2</v>
      </c>
      <c r="D494" s="13">
        <f t="shared" si="18"/>
        <v>4.84959506363285E-2</v>
      </c>
      <c r="E494" s="27">
        <v>44746</v>
      </c>
      <c r="F494" s="12">
        <v>17639.55</v>
      </c>
      <c r="G494" s="11">
        <v>-9.4397630000000003E-3</v>
      </c>
      <c r="H494" s="13">
        <v>-9.4000000000000004E-3</v>
      </c>
      <c r="J494" s="15"/>
      <c r="K494" s="11"/>
      <c r="L494" s="11"/>
      <c r="M494" s="11"/>
      <c r="N494" s="11"/>
    </row>
    <row r="495" spans="1:14" ht="13.2">
      <c r="A495" s="27">
        <v>44716</v>
      </c>
      <c r="B495">
        <v>518.6</v>
      </c>
      <c r="C495" s="11">
        <f t="shared" si="17"/>
        <v>4.9903836420690517E-2</v>
      </c>
      <c r="D495" s="13">
        <f t="shared" si="18"/>
        <v>4.9903836420690517E-2</v>
      </c>
      <c r="E495" s="27">
        <v>44716</v>
      </c>
      <c r="F495" s="12">
        <v>17807.650000000001</v>
      </c>
      <c r="G495" s="11">
        <v>-8.3391809999999993E-3</v>
      </c>
      <c r="H495" s="13">
        <v>-8.3000000000000001E-3</v>
      </c>
      <c r="J495" s="15"/>
      <c r="K495" s="11"/>
      <c r="L495" s="11"/>
      <c r="M495" s="11"/>
      <c r="N495" s="11"/>
    </row>
    <row r="496" spans="1:14" ht="13.2">
      <c r="A496" s="27">
        <v>44685</v>
      </c>
      <c r="B496">
        <v>493.95</v>
      </c>
      <c r="C496" s="11">
        <f t="shared" si="17"/>
        <v>4.9952173450951154E-2</v>
      </c>
      <c r="D496" s="13">
        <f t="shared" si="18"/>
        <v>4.9952173450951154E-2</v>
      </c>
      <c r="E496" s="27">
        <v>44685</v>
      </c>
      <c r="F496" s="12">
        <v>17957.400000000001</v>
      </c>
      <c r="G496" s="11">
        <v>-5.317558E-3</v>
      </c>
      <c r="H496" s="13">
        <v>-5.3E-3</v>
      </c>
      <c r="J496" s="15"/>
      <c r="K496" s="11"/>
      <c r="L496" s="11"/>
      <c r="M496" s="11"/>
      <c r="N496" s="11"/>
    </row>
    <row r="497" spans="1:14" ht="13.2">
      <c r="A497" s="27">
        <v>44655</v>
      </c>
      <c r="B497">
        <v>470.45</v>
      </c>
      <c r="C497" s="11">
        <f t="shared" si="17"/>
        <v>4.9994420265595307E-2</v>
      </c>
      <c r="D497" s="13">
        <f t="shared" si="18"/>
        <v>4.9994420265595307E-2</v>
      </c>
      <c r="E497" s="27">
        <v>44655</v>
      </c>
      <c r="F497" s="12">
        <v>18053.400000000001</v>
      </c>
      <c r="G497" s="11">
        <v>2.1671774000000001E-2</v>
      </c>
      <c r="H497" s="13">
        <v>2.1700000000000001E-2</v>
      </c>
      <c r="J497" s="15"/>
      <c r="K497" s="11"/>
      <c r="L497" s="11"/>
      <c r="M497" s="11"/>
      <c r="N497" s="11"/>
    </row>
    <row r="498" spans="1:14" ht="13.2">
      <c r="A498" s="27">
        <v>44565</v>
      </c>
      <c r="B498">
        <v>448.05</v>
      </c>
      <c r="C498" s="11">
        <f t="shared" si="17"/>
        <v>4.9912126537785539E-2</v>
      </c>
      <c r="D498" s="13">
        <f t="shared" si="18"/>
        <v>4.9912126537785539E-2</v>
      </c>
      <c r="E498" s="27">
        <v>44565</v>
      </c>
      <c r="F498" s="12">
        <v>17670.45</v>
      </c>
      <c r="G498" s="11">
        <v>1.177801E-2</v>
      </c>
      <c r="H498" s="13">
        <v>1.18E-2</v>
      </c>
      <c r="J498" s="15"/>
      <c r="K498" s="11"/>
      <c r="L498" s="11"/>
      <c r="M498" s="11"/>
      <c r="N498" s="11"/>
    </row>
    <row r="499" spans="1:14" ht="13.2">
      <c r="A499" s="11" t="s">
        <v>377</v>
      </c>
      <c r="B499">
        <v>426.75</v>
      </c>
      <c r="C499" s="11">
        <f t="shared" si="17"/>
        <v>4.9944642637470782E-2</v>
      </c>
      <c r="D499" s="13">
        <f t="shared" si="18"/>
        <v>4.9944642637470782E-2</v>
      </c>
      <c r="E499" s="11" t="s">
        <v>377</v>
      </c>
      <c r="F499" s="12">
        <v>17464.75</v>
      </c>
      <c r="G499" s="11">
        <v>-1.9144769999999999E-3</v>
      </c>
      <c r="H499" s="13">
        <v>-1.9E-3</v>
      </c>
      <c r="J499" s="15"/>
      <c r="K499" s="11"/>
      <c r="L499" s="11"/>
      <c r="M499" s="11"/>
      <c r="N499" s="11"/>
    </row>
    <row r="500" spans="1:14" ht="13.2">
      <c r="A500" s="11" t="s">
        <v>378</v>
      </c>
      <c r="B500">
        <v>406.45</v>
      </c>
      <c r="C500" s="11">
        <f t="shared" si="17"/>
        <v>4.9987083440971247E-2</v>
      </c>
      <c r="D500" s="13">
        <f t="shared" si="18"/>
        <v>4.9987083440971247E-2</v>
      </c>
      <c r="E500" s="11" t="s">
        <v>378</v>
      </c>
      <c r="F500" s="12">
        <v>17498.25</v>
      </c>
      <c r="G500" s="11">
        <v>9.9825109999999995E-3</v>
      </c>
      <c r="H500" s="13">
        <v>0.01</v>
      </c>
      <c r="J500" s="15"/>
      <c r="K500" s="11"/>
      <c r="L500" s="11"/>
      <c r="M500" s="11"/>
      <c r="N500" s="11"/>
    </row>
    <row r="501" spans="1:14" ht="13.2">
      <c r="A501" s="11" t="s">
        <v>379</v>
      </c>
      <c r="B501">
        <v>387.1</v>
      </c>
      <c r="C501" s="11">
        <f t="shared" si="17"/>
        <v>1.6677609980302099E-2</v>
      </c>
      <c r="D501" s="13">
        <f t="shared" si="18"/>
        <v>1.6677609980302099E-2</v>
      </c>
      <c r="E501" s="11" t="s">
        <v>379</v>
      </c>
      <c r="F501" s="12">
        <v>17325.3</v>
      </c>
      <c r="G501" s="11">
        <v>5.9981419999999997E-3</v>
      </c>
      <c r="H501" s="13">
        <v>6.0000000000000001E-3</v>
      </c>
      <c r="J501" s="15"/>
      <c r="K501" s="11"/>
      <c r="L501" s="11"/>
      <c r="M501" s="11"/>
      <c r="N501" s="11"/>
    </row>
    <row r="502" spans="1:14" ht="13.2">
      <c r="A502" s="11" t="s">
        <v>380</v>
      </c>
      <c r="B502">
        <v>380.75</v>
      </c>
      <c r="C502" s="11">
        <f t="shared" si="17"/>
        <v>-8.5926311678167222E-3</v>
      </c>
      <c r="D502" s="13">
        <f t="shared" si="18"/>
        <v>-8.5926311678167222E-3</v>
      </c>
      <c r="E502" s="11" t="s">
        <v>380</v>
      </c>
      <c r="F502" s="12">
        <v>17222</v>
      </c>
      <c r="G502" s="11">
        <v>4.0226200000000002E-3</v>
      </c>
      <c r="H502" s="13">
        <v>4.0000000000000001E-3</v>
      </c>
      <c r="J502" s="15"/>
      <c r="K502" s="11"/>
      <c r="L502" s="11"/>
      <c r="M502" s="11"/>
      <c r="N502" s="11"/>
    </row>
    <row r="503" spans="1:14" ht="13.2">
      <c r="A503" s="11" t="s">
        <v>381</v>
      </c>
      <c r="B503">
        <v>384.05</v>
      </c>
      <c r="C503" s="11">
        <f t="shared" si="17"/>
        <v>7.4763903462748971E-3</v>
      </c>
      <c r="D503" s="13">
        <f t="shared" si="18"/>
        <v>7.4763903462748971E-3</v>
      </c>
      <c r="E503" s="11" t="s">
        <v>381</v>
      </c>
      <c r="F503" s="12">
        <v>17153</v>
      </c>
      <c r="G503" s="11">
        <v>-4.049876E-3</v>
      </c>
      <c r="H503" s="13">
        <v>-4.0000000000000001E-3</v>
      </c>
      <c r="J503" s="15"/>
      <c r="K503" s="11"/>
      <c r="L503" s="11"/>
      <c r="M503" s="11"/>
      <c r="N503" s="11"/>
    </row>
    <row r="504" spans="1:14" ht="13.2">
      <c r="A504" s="11" t="s">
        <v>382</v>
      </c>
      <c r="B504">
        <v>381.2</v>
      </c>
      <c r="C504" s="11">
        <f t="shared" si="17"/>
        <v>-6.2565172054224183E-3</v>
      </c>
      <c r="D504" s="13">
        <f t="shared" si="18"/>
        <v>-6.2565172054224183E-3</v>
      </c>
      <c r="E504" s="11" t="s">
        <v>382</v>
      </c>
      <c r="F504" s="12">
        <v>17222.75</v>
      </c>
      <c r="G504" s="11">
        <v>-1.327871E-3</v>
      </c>
      <c r="H504" s="13">
        <v>-1.2999999999999999E-3</v>
      </c>
      <c r="J504" s="15"/>
      <c r="K504" s="11"/>
      <c r="L504" s="11"/>
      <c r="M504" s="11"/>
      <c r="N504" s="11"/>
    </row>
    <row r="505" spans="1:14" ht="13.2">
      <c r="A505" s="11" t="s">
        <v>383</v>
      </c>
      <c r="B505">
        <v>383.6</v>
      </c>
      <c r="C505" s="11">
        <f t="shared" si="17"/>
        <v>-1.4768203415949643E-2</v>
      </c>
      <c r="D505" s="13">
        <f t="shared" si="18"/>
        <v>-1.4768203415949643E-2</v>
      </c>
      <c r="E505" s="11" t="s">
        <v>383</v>
      </c>
      <c r="F505" s="12">
        <v>17245.650000000001</v>
      </c>
      <c r="G505" s="11">
        <v>-4.0339579999999998E-3</v>
      </c>
      <c r="H505" s="13">
        <v>-4.0000000000000001E-3</v>
      </c>
      <c r="J505" s="15"/>
      <c r="K505" s="11"/>
      <c r="L505" s="11"/>
      <c r="M505" s="11"/>
      <c r="N505" s="11"/>
    </row>
    <row r="506" spans="1:14" ht="13.2">
      <c r="A506" s="11" t="s">
        <v>384</v>
      </c>
      <c r="B506">
        <v>389.35</v>
      </c>
      <c r="C506" s="11">
        <f t="shared" si="17"/>
        <v>-1.3679544015199441E-2</v>
      </c>
      <c r="D506" s="13">
        <f t="shared" si="18"/>
        <v>-1.3679544015199441E-2</v>
      </c>
      <c r="E506" s="11" t="s">
        <v>384</v>
      </c>
      <c r="F506" s="12">
        <v>17315.5</v>
      </c>
      <c r="G506" s="11">
        <v>1.1561200000000001E-2</v>
      </c>
      <c r="H506" s="13">
        <v>1.1599999999999999E-2</v>
      </c>
      <c r="J506" s="15"/>
      <c r="K506" s="11"/>
      <c r="L506" s="11"/>
      <c r="M506" s="11"/>
      <c r="N506" s="11"/>
    </row>
    <row r="507" spans="1:14" ht="13.2">
      <c r="A507" s="11" t="s">
        <v>385</v>
      </c>
      <c r="B507">
        <v>394.75</v>
      </c>
      <c r="C507" s="11">
        <f t="shared" si="17"/>
        <v>-1.065162907268169E-2</v>
      </c>
      <c r="D507" s="13">
        <f t="shared" si="18"/>
        <v>-1.065162907268169E-2</v>
      </c>
      <c r="E507" s="11" t="s">
        <v>385</v>
      </c>
      <c r="F507" s="12">
        <v>17117.599999999999</v>
      </c>
      <c r="G507" s="11">
        <v>-9.802135E-3</v>
      </c>
      <c r="H507" s="13">
        <v>-9.7999999999999997E-3</v>
      </c>
      <c r="J507" s="15"/>
      <c r="K507" s="11"/>
      <c r="L507" s="11"/>
      <c r="M507" s="11"/>
      <c r="N507" s="11"/>
    </row>
    <row r="508" spans="1:14" ht="13.2">
      <c r="A508" s="11" t="s">
        <v>386</v>
      </c>
      <c r="B508">
        <v>399</v>
      </c>
      <c r="C508" s="11">
        <f t="shared" si="17"/>
        <v>1.6949152542372836E-2</v>
      </c>
      <c r="D508" s="13">
        <f t="shared" si="18"/>
        <v>1.6949152542372836E-2</v>
      </c>
      <c r="E508" s="11" t="s">
        <v>386</v>
      </c>
      <c r="F508" s="12">
        <v>17287.05</v>
      </c>
      <c r="G508" s="11">
        <v>1.8361919000000001E-2</v>
      </c>
      <c r="H508" s="13">
        <v>1.84E-2</v>
      </c>
      <c r="J508" s="15"/>
      <c r="K508" s="11"/>
      <c r="L508" s="11"/>
      <c r="M508" s="11"/>
      <c r="N508" s="11"/>
    </row>
    <row r="509" spans="1:14" ht="13.2">
      <c r="A509" s="11" t="s">
        <v>387</v>
      </c>
      <c r="B509">
        <v>392.35</v>
      </c>
      <c r="C509" s="11">
        <f t="shared" si="17"/>
        <v>2.9384756657484079E-2</v>
      </c>
      <c r="D509" s="13">
        <f t="shared" si="18"/>
        <v>2.9384756657484079E-2</v>
      </c>
      <c r="E509" s="11" t="s">
        <v>387</v>
      </c>
      <c r="F509" s="12">
        <v>16975.349999999999</v>
      </c>
      <c r="G509" s="11">
        <v>1.8745123999999998E-2</v>
      </c>
      <c r="H509" s="13">
        <v>1.8700000000000001E-2</v>
      </c>
      <c r="J509" s="15"/>
      <c r="K509" s="11"/>
      <c r="L509" s="11"/>
      <c r="M509" s="11"/>
      <c r="N509" s="11"/>
    </row>
    <row r="510" spans="1:14" ht="13.2">
      <c r="A510" s="11" t="s">
        <v>388</v>
      </c>
      <c r="B510">
        <v>381.15</v>
      </c>
      <c r="C510" s="11">
        <f t="shared" si="17"/>
        <v>-2.2692307692307789E-2</v>
      </c>
      <c r="D510" s="13">
        <f t="shared" si="18"/>
        <v>-2.2692307692307789E-2</v>
      </c>
      <c r="E510" s="11" t="s">
        <v>388</v>
      </c>
      <c r="F510" s="12">
        <v>16663</v>
      </c>
      <c r="G510" s="11">
        <v>-1.2346411E-2</v>
      </c>
      <c r="H510" s="13">
        <v>-1.23E-2</v>
      </c>
      <c r="J510" s="15"/>
      <c r="K510" s="11"/>
      <c r="L510" s="11"/>
      <c r="M510" s="11"/>
      <c r="N510" s="11"/>
    </row>
    <row r="511" spans="1:14" ht="13.2">
      <c r="A511" s="11" t="s">
        <v>389</v>
      </c>
      <c r="B511">
        <v>390</v>
      </c>
      <c r="C511" s="11">
        <f t="shared" si="17"/>
        <v>-1.1281531246038812E-2</v>
      </c>
      <c r="D511" s="13">
        <f t="shared" si="18"/>
        <v>-1.1281531246038812E-2</v>
      </c>
      <c r="E511" s="11" t="s">
        <v>389</v>
      </c>
      <c r="F511" s="12">
        <v>16871.3</v>
      </c>
      <c r="G511" s="11">
        <v>1.4482470000000001E-2</v>
      </c>
      <c r="H511" s="13">
        <v>1.4500000000000001E-2</v>
      </c>
      <c r="J511" s="15"/>
      <c r="K511" s="11"/>
      <c r="L511" s="11"/>
      <c r="M511" s="11"/>
      <c r="N511" s="11"/>
    </row>
    <row r="512" spans="1:14" ht="13.2">
      <c r="A512" s="27">
        <v>44868</v>
      </c>
      <c r="B512">
        <v>394.45</v>
      </c>
      <c r="C512" s="11">
        <f t="shared" si="17"/>
        <v>-2.0729890764647485E-2</v>
      </c>
      <c r="D512" s="13">
        <f t="shared" si="18"/>
        <v>-2.0729890764647485E-2</v>
      </c>
      <c r="E512" s="27">
        <v>44868</v>
      </c>
      <c r="F512" s="12">
        <v>16630.45</v>
      </c>
      <c r="G512" s="11">
        <v>2.1422239999999999E-3</v>
      </c>
      <c r="H512" s="13">
        <v>2.0999999999999999E-3</v>
      </c>
      <c r="J512" s="15"/>
      <c r="K512" s="11"/>
      <c r="L512" s="11"/>
      <c r="M512" s="11"/>
      <c r="N512" s="11"/>
    </row>
    <row r="513" spans="1:14" ht="13.2">
      <c r="A513" s="27">
        <v>44837</v>
      </c>
      <c r="B513">
        <v>402.8</v>
      </c>
      <c r="C513" s="11">
        <f t="shared" si="17"/>
        <v>4.7049649077202993E-2</v>
      </c>
      <c r="D513" s="13">
        <f t="shared" si="18"/>
        <v>4.7049649077202993E-2</v>
      </c>
      <c r="E513" s="27">
        <v>44837</v>
      </c>
      <c r="F513" s="12">
        <v>16594.900000000001</v>
      </c>
      <c r="G513" s="11">
        <v>1.5267339E-2</v>
      </c>
      <c r="H513" s="13">
        <v>1.5299999999999999E-2</v>
      </c>
      <c r="J513" s="15"/>
      <c r="K513" s="11"/>
      <c r="L513" s="11"/>
      <c r="M513" s="11"/>
      <c r="N513" s="11"/>
    </row>
    <row r="514" spans="1:14" ht="13.2">
      <c r="A514" s="27">
        <v>44807</v>
      </c>
      <c r="B514">
        <v>384.7</v>
      </c>
      <c r="C514" s="11">
        <f t="shared" si="17"/>
        <v>4.994541484716164E-2</v>
      </c>
      <c r="D514" s="13">
        <f t="shared" si="18"/>
        <v>4.994541484716164E-2</v>
      </c>
      <c r="E514" s="27">
        <v>44807</v>
      </c>
      <c r="F514" s="12">
        <v>16345.35</v>
      </c>
      <c r="G514" s="11">
        <v>2.0726326999999999E-2</v>
      </c>
      <c r="H514" s="13">
        <v>2.07E-2</v>
      </c>
      <c r="J514" s="15"/>
      <c r="K514" s="11"/>
      <c r="L514" s="11"/>
      <c r="M514" s="11"/>
      <c r="N514" s="11"/>
    </row>
    <row r="515" spans="1:14" ht="13.2">
      <c r="A515" s="27">
        <v>44776</v>
      </c>
      <c r="B515">
        <v>366.4</v>
      </c>
      <c r="C515" s="11">
        <f t="shared" si="17"/>
        <v>-3.464629166117783E-2</v>
      </c>
      <c r="D515" s="13">
        <f t="shared" si="18"/>
        <v>-3.464629166117783E-2</v>
      </c>
      <c r="E515" s="27">
        <v>44776</v>
      </c>
      <c r="F515" s="12">
        <v>16013.45</v>
      </c>
      <c r="G515" s="11">
        <v>9.4747890000000008E-3</v>
      </c>
      <c r="H515" s="13">
        <v>9.4999999999999998E-3</v>
      </c>
      <c r="J515" s="15"/>
      <c r="K515" s="11"/>
      <c r="L515" s="11"/>
      <c r="M515" s="11"/>
      <c r="N515" s="11"/>
    </row>
    <row r="516" spans="1:14" ht="13.2">
      <c r="A516" s="27">
        <v>44745</v>
      </c>
      <c r="B516">
        <v>379.55</v>
      </c>
      <c r="C516" s="11">
        <f t="shared" si="17"/>
        <v>-4.9937421777221491E-2</v>
      </c>
      <c r="D516" s="13">
        <f t="shared" si="18"/>
        <v>-4.9937421777221491E-2</v>
      </c>
      <c r="E516" s="27">
        <v>44745</v>
      </c>
      <c r="F516" s="12">
        <v>15863.15</v>
      </c>
      <c r="G516" s="11">
        <v>-2.3526732000000002E-2</v>
      </c>
      <c r="H516" s="13">
        <v>-2.35E-2</v>
      </c>
      <c r="J516" s="15"/>
      <c r="K516" s="11"/>
      <c r="L516" s="11"/>
      <c r="M516" s="11"/>
      <c r="N516" s="11"/>
    </row>
    <row r="517" spans="1:14" ht="13.2">
      <c r="A517" s="27">
        <v>44654</v>
      </c>
      <c r="B517">
        <v>399.5</v>
      </c>
      <c r="C517" s="11">
        <f t="shared" ref="C517:C580" si="19">B517/B518-1</f>
        <v>-2.4896265560165998E-2</v>
      </c>
      <c r="D517" s="13">
        <f t="shared" ref="D517:D580" si="20">C517</f>
        <v>-2.4896265560165998E-2</v>
      </c>
      <c r="E517" s="27">
        <v>44654</v>
      </c>
      <c r="F517" s="12">
        <v>16245.35</v>
      </c>
      <c r="G517" s="11">
        <v>-1.5316962E-2</v>
      </c>
      <c r="H517" s="13">
        <v>-1.5299999999999999E-2</v>
      </c>
      <c r="J517" s="15"/>
      <c r="K517" s="11"/>
      <c r="L517" s="11"/>
      <c r="M517" s="11"/>
      <c r="N517" s="11"/>
    </row>
    <row r="518" spans="1:14" ht="13.2">
      <c r="A518" s="27">
        <v>44623</v>
      </c>
      <c r="B518">
        <v>409.7</v>
      </c>
      <c r="C518" s="11">
        <f t="shared" si="19"/>
        <v>3.1831537708129076E-3</v>
      </c>
      <c r="D518" s="13">
        <f t="shared" si="20"/>
        <v>3.1831537708129076E-3</v>
      </c>
      <c r="E518" s="27">
        <v>44623</v>
      </c>
      <c r="F518" s="12">
        <v>16498.05</v>
      </c>
      <c r="G518" s="11">
        <v>-6.497671E-3</v>
      </c>
      <c r="H518" s="13">
        <v>-6.4999999999999997E-3</v>
      </c>
      <c r="J518" s="15"/>
      <c r="K518" s="11"/>
      <c r="L518" s="11"/>
      <c r="M518" s="11"/>
      <c r="N518" s="11"/>
    </row>
    <row r="519" spans="1:14" ht="13.2">
      <c r="A519" s="27">
        <v>44595</v>
      </c>
      <c r="B519">
        <v>408.4</v>
      </c>
      <c r="C519" s="11">
        <f t="shared" si="19"/>
        <v>2.4545900834560541E-3</v>
      </c>
      <c r="D519" s="13">
        <f t="shared" si="20"/>
        <v>2.4545900834560541E-3</v>
      </c>
      <c r="E519" s="27">
        <v>44595</v>
      </c>
      <c r="F519" s="12">
        <v>16605.95</v>
      </c>
      <c r="G519" s="11">
        <v>-1.1191563999999999E-2</v>
      </c>
      <c r="H519" s="13">
        <v>-1.12E-2</v>
      </c>
      <c r="J519" s="15"/>
      <c r="K519" s="11"/>
      <c r="L519" s="11"/>
      <c r="M519" s="11"/>
      <c r="N519" s="11"/>
    </row>
    <row r="520" spans="1:14" ht="13.2">
      <c r="A520" s="11" t="s">
        <v>390</v>
      </c>
      <c r="B520">
        <v>407.4</v>
      </c>
      <c r="C520" s="11">
        <f t="shared" si="19"/>
        <v>-1.3482044368182677E-3</v>
      </c>
      <c r="D520" s="13">
        <f t="shared" si="20"/>
        <v>-1.3482044368182677E-3</v>
      </c>
      <c r="E520" s="11" t="s">
        <v>390</v>
      </c>
      <c r="F520" s="12">
        <v>16793.900000000001</v>
      </c>
      <c r="G520" s="11">
        <v>8.1340340000000001E-3</v>
      </c>
      <c r="H520" s="13">
        <v>8.0999999999999996E-3</v>
      </c>
      <c r="J520" s="15"/>
      <c r="K520" s="11"/>
      <c r="L520" s="11"/>
      <c r="M520" s="11"/>
      <c r="N520" s="11"/>
    </row>
    <row r="521" spans="1:14" ht="13.2">
      <c r="A521" s="11" t="s">
        <v>391</v>
      </c>
      <c r="B521">
        <v>407.95</v>
      </c>
      <c r="C521" s="11">
        <f t="shared" si="19"/>
        <v>2.3842389258376118E-2</v>
      </c>
      <c r="D521" s="13">
        <f t="shared" si="20"/>
        <v>2.3842389258376118E-2</v>
      </c>
      <c r="E521" s="11" t="s">
        <v>391</v>
      </c>
      <c r="F521" s="12">
        <v>16658.400000000001</v>
      </c>
      <c r="G521" s="11">
        <v>2.5261648000000001E-2</v>
      </c>
      <c r="H521" s="13">
        <v>2.53E-2</v>
      </c>
      <c r="J521" s="15"/>
      <c r="K521" s="11"/>
      <c r="L521" s="11"/>
      <c r="M521" s="11"/>
      <c r="N521" s="11"/>
    </row>
    <row r="522" spans="1:14" ht="13.2">
      <c r="A522" s="11" t="s">
        <v>392</v>
      </c>
      <c r="B522">
        <v>398.45</v>
      </c>
      <c r="C522" s="11">
        <f t="shared" si="19"/>
        <v>-4.9952312827849288E-2</v>
      </c>
      <c r="D522" s="13">
        <f t="shared" si="20"/>
        <v>-4.9952312827849288E-2</v>
      </c>
      <c r="E522" s="11" t="s">
        <v>392</v>
      </c>
      <c r="F522" s="12">
        <v>16247.95</v>
      </c>
      <c r="G522" s="11">
        <v>-4.7781049999999999E-2</v>
      </c>
      <c r="H522" s="13">
        <v>-4.7800000000000002E-2</v>
      </c>
      <c r="J522" s="15"/>
      <c r="K522" s="11"/>
      <c r="L522" s="11"/>
      <c r="M522" s="11"/>
      <c r="N522" s="11"/>
    </row>
    <row r="523" spans="1:14" ht="13.2">
      <c r="A523" s="11" t="s">
        <v>393</v>
      </c>
      <c r="B523">
        <v>419.4</v>
      </c>
      <c r="C523" s="11">
        <f t="shared" si="19"/>
        <v>2.693437806072474E-2</v>
      </c>
      <c r="D523" s="13">
        <f t="shared" si="20"/>
        <v>2.693437806072474E-2</v>
      </c>
      <c r="E523" s="11" t="s">
        <v>393</v>
      </c>
      <c r="F523" s="12">
        <v>17063.25</v>
      </c>
      <c r="G523" s="11">
        <v>-1.6937549999999999E-3</v>
      </c>
      <c r="H523" s="13">
        <v>-1.6999999999999999E-3</v>
      </c>
      <c r="J523" s="15"/>
      <c r="K523" s="11"/>
      <c r="L523" s="11"/>
      <c r="M523" s="11"/>
      <c r="N523" s="11"/>
    </row>
    <row r="524" spans="1:14" ht="13.2">
      <c r="A524" s="11" t="s">
        <v>394</v>
      </c>
      <c r="B524">
        <v>408.4</v>
      </c>
      <c r="C524" s="11">
        <f t="shared" si="19"/>
        <v>-3.211280957459417E-2</v>
      </c>
      <c r="D524" s="13">
        <f t="shared" si="20"/>
        <v>-3.211280957459417E-2</v>
      </c>
      <c r="E524" s="11" t="s">
        <v>394</v>
      </c>
      <c r="F524" s="12">
        <v>17092.2</v>
      </c>
      <c r="G524" s="11">
        <v>-6.6514979999999996E-3</v>
      </c>
      <c r="H524" s="13">
        <v>-6.7000000000000002E-3</v>
      </c>
      <c r="J524" s="15"/>
      <c r="K524" s="11"/>
      <c r="L524" s="11"/>
      <c r="M524" s="11"/>
      <c r="N524" s="11"/>
    </row>
    <row r="525" spans="1:14" ht="13.2">
      <c r="A525" s="11" t="s">
        <v>395</v>
      </c>
      <c r="B525">
        <v>421.95</v>
      </c>
      <c r="C525" s="11">
        <f t="shared" si="19"/>
        <v>-4.9126760563380278E-2</v>
      </c>
      <c r="D525" s="13">
        <f t="shared" si="20"/>
        <v>-4.9126760563380278E-2</v>
      </c>
      <c r="E525" s="11" t="s">
        <v>395</v>
      </c>
      <c r="F525" s="12">
        <v>17206.650000000001</v>
      </c>
      <c r="G525" s="11">
        <v>-4.0315350000000002E-3</v>
      </c>
      <c r="H525" s="13">
        <v>-4.0000000000000001E-3</v>
      </c>
      <c r="J525" s="15"/>
      <c r="K525" s="11"/>
      <c r="L525" s="11"/>
      <c r="M525" s="11"/>
      <c r="N525" s="11"/>
    </row>
    <row r="526" spans="1:14" ht="13.2">
      <c r="A526" s="11" t="s">
        <v>396</v>
      </c>
      <c r="B526">
        <v>443.75</v>
      </c>
      <c r="C526" s="11">
        <f t="shared" si="19"/>
        <v>2.7115580160432806E-3</v>
      </c>
      <c r="D526" s="13">
        <f t="shared" si="20"/>
        <v>2.7115580160432806E-3</v>
      </c>
      <c r="E526" s="11" t="s">
        <v>396</v>
      </c>
      <c r="F526" s="12">
        <v>17276.3</v>
      </c>
      <c r="G526" s="11">
        <v>-1.6354029999999999E-3</v>
      </c>
      <c r="H526" s="13">
        <v>-1.6000000000000001E-3</v>
      </c>
      <c r="J526" s="15"/>
      <c r="K526" s="11"/>
      <c r="L526" s="11"/>
      <c r="M526" s="11"/>
      <c r="N526" s="11"/>
    </row>
    <row r="527" spans="1:14" ht="13.2">
      <c r="A527" s="11" t="s">
        <v>397</v>
      </c>
      <c r="B527">
        <v>442.55</v>
      </c>
      <c r="C527" s="11">
        <f t="shared" si="19"/>
        <v>9.6965548710927774E-3</v>
      </c>
      <c r="D527" s="13">
        <f t="shared" si="20"/>
        <v>9.6965548710927774E-3</v>
      </c>
      <c r="E527" s="11" t="s">
        <v>397</v>
      </c>
      <c r="F527" s="12">
        <v>17304.599999999999</v>
      </c>
      <c r="G527" s="11">
        <v>-1.016037E-3</v>
      </c>
      <c r="H527" s="13">
        <v>-1E-3</v>
      </c>
      <c r="J527" s="15"/>
      <c r="K527" s="11"/>
      <c r="L527" s="11"/>
      <c r="M527" s="11"/>
      <c r="N527" s="11"/>
    </row>
    <row r="528" spans="1:14" ht="13.2">
      <c r="A528" s="11" t="s">
        <v>398</v>
      </c>
      <c r="B528">
        <v>438.3</v>
      </c>
      <c r="C528" s="11">
        <f t="shared" si="19"/>
        <v>5.1599587203301489E-3</v>
      </c>
      <c r="D528" s="13">
        <f t="shared" si="20"/>
        <v>5.1599587203301489E-3</v>
      </c>
      <c r="E528" s="11" t="s">
        <v>398</v>
      </c>
      <c r="F528" s="12">
        <v>17322.2</v>
      </c>
      <c r="G528" s="11">
        <v>-1.7432700000000001E-3</v>
      </c>
      <c r="H528" s="13">
        <v>-1.6999999999999999E-3</v>
      </c>
      <c r="J528" s="15"/>
      <c r="K528" s="11"/>
      <c r="L528" s="11"/>
      <c r="M528" s="11"/>
      <c r="N528" s="11"/>
    </row>
    <row r="529" spans="1:14" ht="13.2">
      <c r="A529" s="11" t="s">
        <v>399</v>
      </c>
      <c r="B529">
        <v>436.05</v>
      </c>
      <c r="C529" s="11">
        <f t="shared" si="19"/>
        <v>4.9963881531423171E-2</v>
      </c>
      <c r="D529" s="13">
        <f t="shared" si="20"/>
        <v>4.9963881531423171E-2</v>
      </c>
      <c r="E529" s="11" t="s">
        <v>399</v>
      </c>
      <c r="F529" s="12">
        <v>17352.45</v>
      </c>
      <c r="G529" s="11">
        <v>3.0259220999999999E-2</v>
      </c>
      <c r="H529" s="13">
        <v>3.0300000000000001E-2</v>
      </c>
      <c r="J529" s="15"/>
      <c r="K529" s="11"/>
      <c r="L529" s="11"/>
      <c r="M529" s="11"/>
      <c r="N529" s="11"/>
    </row>
    <row r="530" spans="1:14" ht="13.2">
      <c r="A530" s="11" t="s">
        <v>400</v>
      </c>
      <c r="B530">
        <v>415.3</v>
      </c>
      <c r="C530" s="11">
        <f t="shared" si="19"/>
        <v>-4.8350137488542555E-2</v>
      </c>
      <c r="D530" s="13">
        <f t="shared" si="20"/>
        <v>-4.8350137488542555E-2</v>
      </c>
      <c r="E530" s="11" t="s">
        <v>400</v>
      </c>
      <c r="F530" s="12">
        <v>16842.8</v>
      </c>
      <c r="G530" s="11">
        <v>-3.0616267999999999E-2</v>
      </c>
      <c r="H530" s="13">
        <v>-3.0599999999999999E-2</v>
      </c>
      <c r="J530" s="15"/>
      <c r="K530" s="11"/>
      <c r="L530" s="11"/>
      <c r="M530" s="11"/>
      <c r="N530" s="11"/>
    </row>
    <row r="531" spans="1:14" ht="13.2">
      <c r="A531" s="27">
        <v>44867</v>
      </c>
      <c r="B531">
        <v>436.4</v>
      </c>
      <c r="C531" s="11">
        <f t="shared" si="19"/>
        <v>-2.4002743170647989E-3</v>
      </c>
      <c r="D531" s="13">
        <f t="shared" si="20"/>
        <v>-2.4002743170647989E-3</v>
      </c>
      <c r="E531" s="27">
        <v>44867</v>
      </c>
      <c r="F531" s="12">
        <v>17374.75</v>
      </c>
      <c r="G531" s="11">
        <v>-1.3126318999999999E-2</v>
      </c>
      <c r="H531" s="13">
        <v>-1.3100000000000001E-2</v>
      </c>
      <c r="J531" s="15"/>
      <c r="K531" s="11"/>
      <c r="L531" s="11"/>
      <c r="M531" s="11"/>
      <c r="N531" s="11"/>
    </row>
    <row r="532" spans="1:14" ht="13.2">
      <c r="A532" s="27">
        <v>44836</v>
      </c>
      <c r="B532">
        <v>437.45</v>
      </c>
      <c r="C532" s="11">
        <f t="shared" si="19"/>
        <v>-1.2416751326334796E-2</v>
      </c>
      <c r="D532" s="13">
        <f t="shared" si="20"/>
        <v>-1.2416751326334796E-2</v>
      </c>
      <c r="E532" s="27">
        <v>44836</v>
      </c>
      <c r="F532" s="12">
        <v>17605.849999999999</v>
      </c>
      <c r="G532" s="11">
        <v>8.1339689999999996E-3</v>
      </c>
      <c r="H532" s="13">
        <v>8.0999999999999996E-3</v>
      </c>
      <c r="J532" s="15"/>
      <c r="K532" s="11"/>
      <c r="L532" s="11"/>
      <c r="M532" s="11"/>
      <c r="N532" s="11"/>
    </row>
    <row r="533" spans="1:14" ht="13.2">
      <c r="A533" s="27">
        <v>44806</v>
      </c>
      <c r="B533">
        <v>442.95</v>
      </c>
      <c r="C533" s="11">
        <f t="shared" si="19"/>
        <v>1.675657064156999E-2</v>
      </c>
      <c r="D533" s="13">
        <f t="shared" si="20"/>
        <v>1.675657064156999E-2</v>
      </c>
      <c r="E533" s="27">
        <v>44806</v>
      </c>
      <c r="F533" s="12">
        <v>17463.8</v>
      </c>
      <c r="G533" s="11">
        <v>1.1412106999999999E-2</v>
      </c>
      <c r="H533" s="13">
        <v>1.14E-2</v>
      </c>
      <c r="J533" s="15"/>
      <c r="K533" s="11"/>
      <c r="L533" s="11"/>
      <c r="M533" s="11"/>
      <c r="N533" s="11"/>
    </row>
    <row r="534" spans="1:14" ht="13.2">
      <c r="A534" s="27">
        <v>44775</v>
      </c>
      <c r="B534">
        <v>435.65</v>
      </c>
      <c r="C534" s="11">
        <f t="shared" si="19"/>
        <v>-4.9836423118865936E-2</v>
      </c>
      <c r="D534" s="13">
        <f t="shared" si="20"/>
        <v>-4.9836423118865936E-2</v>
      </c>
      <c r="E534" s="27">
        <v>44775</v>
      </c>
      <c r="F534" s="12">
        <v>17266.75</v>
      </c>
      <c r="G534" s="11">
        <v>3.0876749999999998E-3</v>
      </c>
      <c r="H534" s="13">
        <v>3.0999999999999999E-3</v>
      </c>
      <c r="J534" s="15"/>
      <c r="K534" s="11"/>
      <c r="L534" s="11"/>
      <c r="M534" s="11"/>
      <c r="N534" s="11"/>
    </row>
    <row r="535" spans="1:14" ht="13.2">
      <c r="A535" s="27">
        <v>44744</v>
      </c>
      <c r="B535">
        <v>458.5</v>
      </c>
      <c r="C535" s="11">
        <f t="shared" si="19"/>
        <v>-4.9937836717778739E-2</v>
      </c>
      <c r="D535" s="13">
        <f t="shared" si="20"/>
        <v>-4.9937836717778739E-2</v>
      </c>
      <c r="E535" s="27">
        <v>44744</v>
      </c>
      <c r="F535" s="12">
        <v>17213.599999999999</v>
      </c>
      <c r="G535" s="11">
        <v>-1.7281047000000001E-2</v>
      </c>
      <c r="H535" s="13">
        <v>-1.7299999999999999E-2</v>
      </c>
      <c r="J535" s="15"/>
      <c r="K535" s="11"/>
      <c r="L535" s="11"/>
      <c r="M535" s="11"/>
      <c r="N535" s="11"/>
    </row>
    <row r="536" spans="1:14" ht="13.2">
      <c r="A536" s="27">
        <v>44653</v>
      </c>
      <c r="B536">
        <v>482.6</v>
      </c>
      <c r="C536" s="11">
        <f t="shared" si="19"/>
        <v>2.8340080971659853E-2</v>
      </c>
      <c r="D536" s="13">
        <f t="shared" si="20"/>
        <v>2.8340080971659853E-2</v>
      </c>
      <c r="E536" s="27">
        <v>44653</v>
      </c>
      <c r="F536" s="12">
        <v>17516.3</v>
      </c>
      <c r="G536" s="11">
        <v>-2.499972E-3</v>
      </c>
      <c r="H536" s="13">
        <v>-2.5000000000000001E-3</v>
      </c>
      <c r="J536" s="15"/>
      <c r="K536" s="11"/>
      <c r="L536" s="11"/>
      <c r="M536" s="11"/>
      <c r="N536" s="11"/>
    </row>
    <row r="537" spans="1:14" ht="13.2">
      <c r="A537" s="27">
        <v>44622</v>
      </c>
      <c r="B537">
        <v>469.3</v>
      </c>
      <c r="C537" s="11">
        <f t="shared" si="19"/>
        <v>4.9653321404607542E-2</v>
      </c>
      <c r="D537" s="13">
        <f t="shared" si="20"/>
        <v>4.9653321404607542E-2</v>
      </c>
      <c r="E537" s="27">
        <v>44622</v>
      </c>
      <c r="F537" s="12">
        <v>17560.2</v>
      </c>
      <c r="G537" s="11">
        <v>-1.2362204999999999E-2</v>
      </c>
      <c r="H537" s="13">
        <v>-1.24E-2</v>
      </c>
      <c r="J537" s="15"/>
      <c r="K537" s="11"/>
      <c r="L537" s="11"/>
      <c r="M537" s="11"/>
      <c r="N537" s="11"/>
    </row>
    <row r="538" spans="1:14" ht="13.2">
      <c r="A538" s="27">
        <v>44594</v>
      </c>
      <c r="B538">
        <v>447.1</v>
      </c>
      <c r="C538" s="11">
        <f t="shared" si="19"/>
        <v>4.9900199600798389E-2</v>
      </c>
      <c r="D538" s="13">
        <f t="shared" si="20"/>
        <v>4.9900199600798389E-2</v>
      </c>
      <c r="E538" s="27">
        <v>44594</v>
      </c>
      <c r="F538" s="12">
        <v>17780</v>
      </c>
      <c r="G538" s="11">
        <v>1.1557816E-2</v>
      </c>
      <c r="H538" s="13">
        <v>1.1599999999999999E-2</v>
      </c>
      <c r="J538" s="15"/>
      <c r="K538" s="11"/>
      <c r="L538" s="11"/>
      <c r="M538" s="11"/>
      <c r="N538" s="11"/>
    </row>
    <row r="539" spans="1:14" ht="13.2">
      <c r="A539" s="27">
        <v>44563</v>
      </c>
      <c r="B539">
        <v>425.85</v>
      </c>
      <c r="C539" s="11">
        <f t="shared" si="19"/>
        <v>3.6635832521908496E-2</v>
      </c>
      <c r="D539" s="13">
        <f t="shared" si="20"/>
        <v>3.6635832521908496E-2</v>
      </c>
      <c r="E539" s="27">
        <v>44563</v>
      </c>
      <c r="F539" s="12">
        <v>17576.849999999999</v>
      </c>
      <c r="G539" s="11">
        <v>1.3667937999999999E-2</v>
      </c>
      <c r="H539" s="13">
        <v>1.37E-2</v>
      </c>
      <c r="J539" s="15"/>
      <c r="K539" s="11"/>
      <c r="L539" s="11"/>
      <c r="M539" s="11"/>
      <c r="N539" s="11"/>
    </row>
    <row r="540" spans="1:14" ht="13.2">
      <c r="A540" s="11" t="s">
        <v>401</v>
      </c>
      <c r="B540">
        <v>410.8</v>
      </c>
      <c r="C540" s="11">
        <f t="shared" si="19"/>
        <v>1.9512195121951237E-3</v>
      </c>
      <c r="D540" s="13">
        <f t="shared" si="20"/>
        <v>1.9512195121951237E-3</v>
      </c>
      <c r="E540" s="11" t="s">
        <v>401</v>
      </c>
      <c r="F540" s="12">
        <v>17339.849999999999</v>
      </c>
      <c r="G540" s="11">
        <v>1.3910693999999999E-2</v>
      </c>
      <c r="H540" s="13">
        <v>1.3899999999999999E-2</v>
      </c>
      <c r="J540" s="15"/>
      <c r="K540" s="11"/>
      <c r="L540" s="11"/>
      <c r="M540" s="11"/>
      <c r="N540" s="11"/>
    </row>
    <row r="541" spans="1:14" ht="13.2">
      <c r="A541" s="11" t="s">
        <v>402</v>
      </c>
      <c r="B541">
        <v>410</v>
      </c>
      <c r="C541" s="11">
        <f t="shared" si="19"/>
        <v>5.7647491720840272E-3</v>
      </c>
      <c r="D541" s="13">
        <f t="shared" si="20"/>
        <v>5.7647491720840272E-3</v>
      </c>
      <c r="E541" s="11" t="s">
        <v>402</v>
      </c>
      <c r="F541" s="12">
        <v>17101.95</v>
      </c>
      <c r="G541" s="11">
        <v>-4.7924799999999999E-4</v>
      </c>
      <c r="H541" s="13">
        <v>-5.0000000000000001E-4</v>
      </c>
      <c r="J541" s="15"/>
      <c r="K541" s="11"/>
      <c r="L541" s="11"/>
      <c r="M541" s="11"/>
      <c r="N541" s="11"/>
    </row>
    <row r="542" spans="1:14" ht="13.2">
      <c r="A542" s="11" t="s">
        <v>403</v>
      </c>
      <c r="B542">
        <v>407.65</v>
      </c>
      <c r="C542" s="11">
        <f t="shared" si="19"/>
        <v>-1.1757575757575855E-2</v>
      </c>
      <c r="D542" s="13">
        <f t="shared" si="20"/>
        <v>-1.1757575757575855E-2</v>
      </c>
      <c r="E542" s="11" t="s">
        <v>403</v>
      </c>
      <c r="F542" s="12">
        <v>17110.150000000001</v>
      </c>
      <c r="G542" s="11">
        <v>-9.7117999999999996E-3</v>
      </c>
      <c r="H542" s="13">
        <v>-9.7000000000000003E-3</v>
      </c>
      <c r="J542" s="15"/>
      <c r="K542" s="11"/>
      <c r="L542" s="11"/>
      <c r="M542" s="11"/>
      <c r="N542" s="11"/>
    </row>
    <row r="543" spans="1:14" ht="13.2">
      <c r="A543" s="11" t="s">
        <v>404</v>
      </c>
      <c r="B543">
        <v>412.5</v>
      </c>
      <c r="C543" s="11">
        <f t="shared" si="19"/>
        <v>4.4303797468354444E-2</v>
      </c>
      <c r="D543" s="13">
        <f t="shared" si="20"/>
        <v>4.4303797468354444E-2</v>
      </c>
      <c r="E543" s="11" t="s">
        <v>404</v>
      </c>
      <c r="F543" s="12">
        <v>17277.95</v>
      </c>
      <c r="G543" s="11">
        <v>7.5135139999999998E-3</v>
      </c>
      <c r="H543" s="13">
        <v>7.4999999999999997E-3</v>
      </c>
      <c r="J543" s="15"/>
      <c r="K543" s="11"/>
      <c r="L543" s="11"/>
      <c r="M543" s="11"/>
      <c r="N543" s="11"/>
    </row>
    <row r="544" spans="1:14" ht="13.2">
      <c r="A544" s="11" t="s">
        <v>405</v>
      </c>
      <c r="B544">
        <v>395</v>
      </c>
      <c r="C544" s="11">
        <f t="shared" si="19"/>
        <v>-4.9909801563439604E-2</v>
      </c>
      <c r="D544" s="13">
        <f t="shared" si="20"/>
        <v>-4.9909801563439604E-2</v>
      </c>
      <c r="E544" s="11" t="s">
        <v>405</v>
      </c>
      <c r="F544" s="12">
        <v>17149.099999999999</v>
      </c>
      <c r="G544" s="11">
        <v>-2.6567861000000002E-2</v>
      </c>
      <c r="H544" s="13">
        <v>-2.6599999999999999E-2</v>
      </c>
      <c r="J544" s="15"/>
      <c r="K544" s="11"/>
      <c r="L544" s="11"/>
      <c r="M544" s="11"/>
      <c r="N544" s="11"/>
    </row>
    <row r="545" spans="1:14" ht="13.2">
      <c r="A545" s="11" t="s">
        <v>406</v>
      </c>
      <c r="B545">
        <v>415.75</v>
      </c>
      <c r="C545" s="11">
        <f t="shared" si="19"/>
        <v>-7.6381429764887931E-3</v>
      </c>
      <c r="D545" s="13">
        <f t="shared" si="20"/>
        <v>-7.6381429764887931E-3</v>
      </c>
      <c r="E545" s="11" t="s">
        <v>406</v>
      </c>
      <c r="F545" s="12">
        <v>17617.150000000001</v>
      </c>
      <c r="G545" s="11">
        <v>-7.8757670000000005E-3</v>
      </c>
      <c r="H545" s="13">
        <v>-7.9000000000000008E-3</v>
      </c>
      <c r="J545" s="15"/>
      <c r="K545" s="11"/>
      <c r="L545" s="11"/>
      <c r="M545" s="11"/>
      <c r="N545" s="11"/>
    </row>
    <row r="546" spans="1:14" ht="13.2">
      <c r="A546" s="11" t="s">
        <v>407</v>
      </c>
      <c r="B546">
        <v>418.95</v>
      </c>
      <c r="C546" s="11">
        <f t="shared" si="19"/>
        <v>-4.9892278036058557E-2</v>
      </c>
      <c r="D546" s="13">
        <f t="shared" si="20"/>
        <v>-4.9892278036058557E-2</v>
      </c>
      <c r="E546" s="11" t="s">
        <v>407</v>
      </c>
      <c r="F546" s="12">
        <v>17757</v>
      </c>
      <c r="G546" s="11">
        <v>-1.0112385E-2</v>
      </c>
      <c r="H546" s="13">
        <v>-1.01E-2</v>
      </c>
      <c r="J546" s="15"/>
      <c r="K546" s="11"/>
      <c r="L546" s="11"/>
      <c r="M546" s="11"/>
      <c r="N546" s="11"/>
    </row>
    <row r="547" spans="1:14" ht="13.2">
      <c r="A547" s="11" t="s">
        <v>408</v>
      </c>
      <c r="B547">
        <v>440.95</v>
      </c>
      <c r="C547" s="11">
        <f t="shared" si="19"/>
        <v>-4.0474377108040471E-2</v>
      </c>
      <c r="D547" s="13">
        <f t="shared" si="20"/>
        <v>-4.0474377108040471E-2</v>
      </c>
      <c r="E547" s="11" t="s">
        <v>408</v>
      </c>
      <c r="F547" s="12">
        <v>17938.400000000001</v>
      </c>
      <c r="G547" s="11">
        <v>-9.6422190000000005E-3</v>
      </c>
      <c r="H547" s="13">
        <v>-9.5999999999999992E-3</v>
      </c>
      <c r="J547" s="15"/>
      <c r="K547" s="11"/>
      <c r="L547" s="11"/>
      <c r="M547" s="11"/>
      <c r="N547" s="11"/>
    </row>
    <row r="548" spans="1:14" ht="13.2">
      <c r="A548" s="11" t="s">
        <v>409</v>
      </c>
      <c r="B548">
        <v>459.55</v>
      </c>
      <c r="C548" s="11">
        <f t="shared" si="19"/>
        <v>-4.9927641099855258E-2</v>
      </c>
      <c r="D548" s="13">
        <f t="shared" si="20"/>
        <v>-4.9927641099855258E-2</v>
      </c>
      <c r="E548" s="11" t="s">
        <v>409</v>
      </c>
      <c r="F548" s="12">
        <v>18113.05</v>
      </c>
      <c r="G548" s="11">
        <v>-1.0653754E-2</v>
      </c>
      <c r="H548" s="13">
        <v>-1.0699999999999999E-2</v>
      </c>
      <c r="J548" s="15"/>
      <c r="K548" s="11"/>
      <c r="L548" s="11"/>
      <c r="M548" s="11"/>
      <c r="N548" s="11"/>
    </row>
    <row r="549" spans="1:14" ht="13.2">
      <c r="A549" s="11" t="s">
        <v>410</v>
      </c>
      <c r="B549">
        <v>483.7</v>
      </c>
      <c r="C549" s="11">
        <f t="shared" si="19"/>
        <v>-4.9985269566925283E-2</v>
      </c>
      <c r="D549" s="13">
        <f t="shared" si="20"/>
        <v>-4.9985269566925283E-2</v>
      </c>
      <c r="E549" s="11" t="s">
        <v>410</v>
      </c>
      <c r="F549" s="12">
        <v>18308.099999999999</v>
      </c>
      <c r="G549" s="11">
        <v>2.8675900000000002E-3</v>
      </c>
      <c r="H549" s="13">
        <v>2.8999999999999998E-3</v>
      </c>
      <c r="J549" s="15"/>
      <c r="K549" s="11"/>
      <c r="L549" s="11"/>
      <c r="M549" s="11"/>
      <c r="N549" s="11"/>
    </row>
    <row r="550" spans="1:14" ht="13.2">
      <c r="A550" s="11" t="s">
        <v>411</v>
      </c>
      <c r="B550">
        <v>509.15</v>
      </c>
      <c r="C550" s="11">
        <f t="shared" si="19"/>
        <v>-1.2413926874211945E-2</v>
      </c>
      <c r="D550" s="13">
        <f t="shared" si="20"/>
        <v>-1.2413926874211945E-2</v>
      </c>
      <c r="E550" s="11" t="s">
        <v>411</v>
      </c>
      <c r="F550" s="12">
        <v>18255.75</v>
      </c>
      <c r="G550" s="11">
        <v>-1.12281E-4</v>
      </c>
      <c r="H550" s="13">
        <v>-1E-4</v>
      </c>
      <c r="J550" s="15"/>
      <c r="K550" s="11"/>
      <c r="L550" s="11"/>
      <c r="M550" s="11"/>
      <c r="N550" s="11"/>
    </row>
    <row r="551" spans="1:14" ht="13.2">
      <c r="A551" s="11" t="s">
        <v>412</v>
      </c>
      <c r="B551">
        <v>515.54999999999995</v>
      </c>
      <c r="C551" s="11">
        <f t="shared" si="19"/>
        <v>4.9999999999999822E-2</v>
      </c>
      <c r="D551" s="13">
        <f t="shared" si="20"/>
        <v>4.9999999999999822E-2</v>
      </c>
      <c r="E551" s="11" t="s">
        <v>412</v>
      </c>
      <c r="F551" s="12">
        <v>18257.8</v>
      </c>
      <c r="G551" s="11">
        <v>2.4955590000000001E-3</v>
      </c>
      <c r="H551" s="13">
        <v>2.5000000000000001E-3</v>
      </c>
      <c r="J551" s="15"/>
      <c r="K551" s="11"/>
      <c r="L551" s="11"/>
      <c r="M551" s="11"/>
      <c r="N551" s="11"/>
    </row>
    <row r="552" spans="1:14" ht="13.2">
      <c r="A552" s="27">
        <v>44896</v>
      </c>
      <c r="B552">
        <v>491</v>
      </c>
      <c r="C552" s="11">
        <f t="shared" si="19"/>
        <v>4.6462063086104122E-2</v>
      </c>
      <c r="D552" s="13">
        <f t="shared" si="20"/>
        <v>4.6462063086104122E-2</v>
      </c>
      <c r="E552" s="27">
        <v>44896</v>
      </c>
      <c r="F552" s="12">
        <v>18212.349999999999</v>
      </c>
      <c r="G552" s="11">
        <v>8.6731369999999992E-3</v>
      </c>
      <c r="H552" s="13">
        <v>8.6999999999999994E-3</v>
      </c>
      <c r="J552" s="15"/>
      <c r="K552" s="11"/>
      <c r="L552" s="11"/>
      <c r="M552" s="11"/>
      <c r="N552" s="11"/>
    </row>
    <row r="553" spans="1:14" ht="13.2">
      <c r="A553" s="27">
        <v>44866</v>
      </c>
      <c r="B553">
        <v>469.2</v>
      </c>
      <c r="C553" s="11">
        <f t="shared" si="19"/>
        <v>4.9899306332512827E-2</v>
      </c>
      <c r="D553" s="13">
        <f t="shared" si="20"/>
        <v>4.9899306332512827E-2</v>
      </c>
      <c r="E553" s="27">
        <v>44866</v>
      </c>
      <c r="F553" s="12">
        <v>18055.75</v>
      </c>
      <c r="G553" s="11">
        <v>2.9133549999999999E-3</v>
      </c>
      <c r="H553" s="13">
        <v>2.8999999999999998E-3</v>
      </c>
      <c r="J553" s="15"/>
      <c r="K553" s="11"/>
      <c r="L553" s="11"/>
      <c r="M553" s="11"/>
      <c r="N553" s="11"/>
    </row>
    <row r="554" spans="1:14" ht="13.2">
      <c r="A554" s="27">
        <v>44835</v>
      </c>
      <c r="B554">
        <v>446.9</v>
      </c>
      <c r="C554" s="11">
        <f t="shared" si="19"/>
        <v>4.992364618818268E-2</v>
      </c>
      <c r="D554" s="13">
        <f t="shared" si="20"/>
        <v>4.992364618818268E-2</v>
      </c>
      <c r="E554" s="27">
        <v>44835</v>
      </c>
      <c r="F554" s="12">
        <v>18003.3</v>
      </c>
      <c r="G554" s="11">
        <v>1.0700230999999999E-2</v>
      </c>
      <c r="H554" s="13">
        <v>1.0699999999999999E-2</v>
      </c>
      <c r="J554" s="15"/>
      <c r="K554" s="11"/>
      <c r="L554" s="11"/>
      <c r="M554" s="11"/>
      <c r="N554" s="11"/>
    </row>
    <row r="555" spans="1:14" ht="13.2">
      <c r="A555" s="27">
        <v>44743</v>
      </c>
      <c r="B555">
        <v>425.65</v>
      </c>
      <c r="C555" s="11">
        <f t="shared" si="19"/>
        <v>-7.0430801737297877E-4</v>
      </c>
      <c r="D555" s="13">
        <f t="shared" si="20"/>
        <v>-7.0430801737297877E-4</v>
      </c>
      <c r="E555" s="27">
        <v>44743</v>
      </c>
      <c r="F555" s="12">
        <v>17812.7</v>
      </c>
      <c r="G555" s="11">
        <v>3.7642499999999998E-3</v>
      </c>
      <c r="H555" s="13">
        <v>3.8E-3</v>
      </c>
      <c r="J555" s="15"/>
      <c r="K555" s="11"/>
      <c r="L555" s="11"/>
      <c r="M555" s="11"/>
      <c r="N555" s="11"/>
    </row>
    <row r="556" spans="1:14" ht="13.2">
      <c r="A556" s="27">
        <v>44713</v>
      </c>
      <c r="B556">
        <v>425.95</v>
      </c>
      <c r="C556" s="11">
        <f t="shared" si="19"/>
        <v>-9.7640358014645656E-3</v>
      </c>
      <c r="D556" s="13">
        <f t="shared" si="20"/>
        <v>-9.7640358014645656E-3</v>
      </c>
      <c r="E556" s="27">
        <v>44713</v>
      </c>
      <c r="F556" s="12">
        <v>17745.900000000001</v>
      </c>
      <c r="G556" s="11">
        <v>-1.0005439E-2</v>
      </c>
      <c r="H556" s="13">
        <v>-0.01</v>
      </c>
      <c r="J556" s="15"/>
      <c r="K556" s="11"/>
      <c r="L556" s="11"/>
      <c r="M556" s="11"/>
      <c r="N556" s="11"/>
    </row>
    <row r="557" spans="1:14" ht="13.2">
      <c r="A557" s="27">
        <v>44682</v>
      </c>
      <c r="B557">
        <v>430.15</v>
      </c>
      <c r="C557" s="11">
        <f t="shared" si="19"/>
        <v>1.2117647058823566E-2</v>
      </c>
      <c r="D557" s="13">
        <f t="shared" si="20"/>
        <v>1.2117647058823566E-2</v>
      </c>
      <c r="E557" s="27">
        <v>44682</v>
      </c>
      <c r="F557" s="12">
        <v>17925.25</v>
      </c>
      <c r="G557" s="11">
        <v>6.7395850000000002E-3</v>
      </c>
      <c r="H557" s="13">
        <v>6.7000000000000002E-3</v>
      </c>
      <c r="J557" s="15"/>
      <c r="K557" s="11"/>
      <c r="L557" s="11"/>
      <c r="M557" s="11"/>
      <c r="N557" s="11"/>
    </row>
    <row r="558" spans="1:14" ht="13.2">
      <c r="A558" s="27">
        <v>44652</v>
      </c>
      <c r="B558">
        <v>425</v>
      </c>
      <c r="C558" s="11">
        <f t="shared" si="19"/>
        <v>-4.5672795409298361E-3</v>
      </c>
      <c r="D558" s="13">
        <f t="shared" si="20"/>
        <v>-4.5672795409298361E-3</v>
      </c>
      <c r="E558" s="27">
        <v>44652</v>
      </c>
      <c r="F558" s="12">
        <v>17805.25</v>
      </c>
      <c r="G558" s="11">
        <v>1.0186829E-2</v>
      </c>
      <c r="H558" s="13">
        <v>1.0200000000000001E-2</v>
      </c>
      <c r="J558" s="15"/>
      <c r="K558" s="11"/>
      <c r="L558" s="11"/>
      <c r="M558" s="11"/>
      <c r="N558" s="11"/>
    </row>
    <row r="559" spans="1:14" ht="13.2">
      <c r="A559" s="27">
        <v>44621</v>
      </c>
      <c r="B559">
        <v>426.95</v>
      </c>
      <c r="C559" s="11">
        <f t="shared" si="19"/>
        <v>1.9095357441222038E-2</v>
      </c>
      <c r="D559" s="13">
        <f t="shared" si="20"/>
        <v>1.9095357441222038E-2</v>
      </c>
      <c r="E559" s="27">
        <v>44621</v>
      </c>
      <c r="F559" s="12">
        <v>17625.7</v>
      </c>
      <c r="G559" s="11">
        <v>1.5653407000000001E-2</v>
      </c>
      <c r="H559" s="13">
        <v>1.5699999999999999E-2</v>
      </c>
      <c r="J559" s="15"/>
      <c r="K559" s="11"/>
      <c r="L559" s="11"/>
      <c r="M559" s="11"/>
      <c r="N559" s="11"/>
    </row>
    <row r="560" spans="1:14" ht="13.2">
      <c r="A560" s="11" t="s">
        <v>413</v>
      </c>
      <c r="B560">
        <v>418.95</v>
      </c>
      <c r="C560" s="11">
        <f t="shared" si="19"/>
        <v>1.5021199273167696E-2</v>
      </c>
      <c r="D560" s="13">
        <f t="shared" si="20"/>
        <v>1.5021199273167696E-2</v>
      </c>
      <c r="E560" s="11" t="s">
        <v>413</v>
      </c>
      <c r="F560" s="12">
        <v>17354.05</v>
      </c>
      <c r="G560" s="11">
        <v>8.7247409999999994E-3</v>
      </c>
      <c r="H560" s="13">
        <v>8.6999999999999994E-3</v>
      </c>
      <c r="J560" s="15"/>
      <c r="K560" s="11"/>
      <c r="L560" s="11"/>
      <c r="M560" s="11"/>
      <c r="N560" s="11"/>
    </row>
    <row r="561" spans="1:14" ht="13.2">
      <c r="A561" s="11" t="s">
        <v>414</v>
      </c>
      <c r="B561">
        <v>412.75</v>
      </c>
      <c r="C561" s="11">
        <f t="shared" si="19"/>
        <v>-6.9770239384097099E-3</v>
      </c>
      <c r="D561" s="13">
        <f t="shared" si="20"/>
        <v>-6.9770239384097099E-3</v>
      </c>
      <c r="E561" s="11" t="s">
        <v>414</v>
      </c>
      <c r="F561" s="12">
        <v>17203.95</v>
      </c>
      <c r="G561" s="11">
        <v>-5.6060300000000001E-4</v>
      </c>
      <c r="H561" s="13">
        <v>-5.9999999999999995E-4</v>
      </c>
      <c r="J561" s="15"/>
      <c r="K561" s="11"/>
      <c r="L561" s="11"/>
      <c r="M561" s="11"/>
      <c r="N561" s="11"/>
    </row>
    <row r="562" spans="1:14" ht="13.2">
      <c r="A562" s="11" t="s">
        <v>415</v>
      </c>
      <c r="B562">
        <v>415.65</v>
      </c>
      <c r="C562" s="11">
        <f t="shared" si="19"/>
        <v>-8.4685114503817438E-3</v>
      </c>
      <c r="D562" s="13">
        <f t="shared" si="20"/>
        <v>-8.4685114503817438E-3</v>
      </c>
      <c r="E562" s="11" t="s">
        <v>415</v>
      </c>
      <c r="F562" s="12">
        <v>17213.599999999999</v>
      </c>
      <c r="G562" s="11">
        <v>-1.140238E-3</v>
      </c>
      <c r="H562" s="13">
        <v>-1.1000000000000001E-3</v>
      </c>
      <c r="J562" s="15"/>
      <c r="K562" s="11"/>
      <c r="L562" s="11"/>
      <c r="M562" s="11"/>
      <c r="N562" s="11"/>
    </row>
    <row r="563" spans="1:14" ht="13.2">
      <c r="A563" s="11" t="s">
        <v>416</v>
      </c>
      <c r="B563">
        <v>419.2</v>
      </c>
      <c r="C563" s="11">
        <f t="shared" si="19"/>
        <v>2.0447906523855863E-2</v>
      </c>
      <c r="D563" s="13">
        <f t="shared" si="20"/>
        <v>2.0447906523855863E-2</v>
      </c>
      <c r="E563" s="11" t="s">
        <v>416</v>
      </c>
      <c r="F563" s="12">
        <v>17233.25</v>
      </c>
      <c r="G563" s="11">
        <v>8.6034089999999994E-3</v>
      </c>
      <c r="H563" s="13">
        <v>8.6E-3</v>
      </c>
      <c r="J563" s="15"/>
      <c r="K563" s="11"/>
      <c r="L563" s="11"/>
      <c r="M563" s="11"/>
      <c r="N563" s="11"/>
    </row>
    <row r="564" spans="1:14" ht="13.2">
      <c r="A564" s="11" t="s">
        <v>417</v>
      </c>
      <c r="B564">
        <v>410.8</v>
      </c>
      <c r="C564" s="11">
        <f t="shared" si="19"/>
        <v>2.8072745026241908E-3</v>
      </c>
      <c r="D564" s="13">
        <f t="shared" si="20"/>
        <v>2.8072745026241908E-3</v>
      </c>
      <c r="E564" s="11" t="s">
        <v>417</v>
      </c>
      <c r="F564" s="12">
        <v>17086.25</v>
      </c>
      <c r="G564" s="11">
        <v>4.8518709999999998E-3</v>
      </c>
      <c r="H564" s="13">
        <v>4.8999999999999998E-3</v>
      </c>
      <c r="J564" s="15"/>
      <c r="K564" s="11"/>
      <c r="L564" s="11"/>
      <c r="M564" s="11"/>
      <c r="N564" s="11"/>
    </row>
    <row r="565" spans="1:14" ht="13.2">
      <c r="A565" s="11" t="s">
        <v>418</v>
      </c>
      <c r="B565">
        <v>409.65</v>
      </c>
      <c r="C565" s="11">
        <f t="shared" si="19"/>
        <v>-1.6446578631452602E-2</v>
      </c>
      <c r="D565" s="13">
        <f t="shared" si="20"/>
        <v>-1.6446578631452602E-2</v>
      </c>
      <c r="E565" s="11" t="s">
        <v>418</v>
      </c>
      <c r="F565" s="12">
        <v>17003.75</v>
      </c>
      <c r="G565" s="11">
        <v>-4.0327779999999999E-3</v>
      </c>
      <c r="H565" s="13">
        <v>-4.0000000000000001E-3</v>
      </c>
      <c r="J565" s="15"/>
      <c r="K565" s="11"/>
      <c r="L565" s="11"/>
      <c r="M565" s="11"/>
      <c r="N565" s="11"/>
    </row>
    <row r="566" spans="1:14" ht="13.2">
      <c r="A566" s="11" t="s">
        <v>419</v>
      </c>
      <c r="B566">
        <v>416.5</v>
      </c>
      <c r="C566" s="11">
        <f t="shared" si="19"/>
        <v>-2.4704367170120589E-2</v>
      </c>
      <c r="D566" s="13">
        <f t="shared" si="20"/>
        <v>-2.4704367170120589E-2</v>
      </c>
      <c r="E566" s="11" t="s">
        <v>419</v>
      </c>
      <c r="F566" s="12">
        <v>17072.599999999999</v>
      </c>
      <c r="G566" s="11">
        <v>6.9092829999999996E-3</v>
      </c>
      <c r="H566" s="13">
        <v>6.8999999999999999E-3</v>
      </c>
      <c r="J566" s="15"/>
      <c r="K566" s="11"/>
      <c r="L566" s="11"/>
      <c r="M566" s="11"/>
      <c r="N566" s="11"/>
    </row>
    <row r="567" spans="1:14" ht="13.2">
      <c r="A567" s="11" t="s">
        <v>420</v>
      </c>
      <c r="B567">
        <v>427.05</v>
      </c>
      <c r="C567" s="11">
        <f t="shared" si="19"/>
        <v>1.1721955222130376E-3</v>
      </c>
      <c r="D567" s="13">
        <f t="shared" si="20"/>
        <v>1.1721955222130376E-3</v>
      </c>
      <c r="E567" s="11" t="s">
        <v>420</v>
      </c>
      <c r="F567" s="12">
        <v>16955.45</v>
      </c>
      <c r="G567" s="11">
        <v>1.1007194E-2</v>
      </c>
      <c r="H567" s="13">
        <v>1.0999999999999999E-2</v>
      </c>
      <c r="J567" s="15"/>
      <c r="K567" s="11"/>
      <c r="L567" s="11"/>
      <c r="M567" s="11"/>
      <c r="N567" s="11"/>
    </row>
    <row r="568" spans="1:14" ht="13.2">
      <c r="A568" s="11" t="s">
        <v>421</v>
      </c>
      <c r="B568">
        <v>426.55</v>
      </c>
      <c r="C568" s="11">
        <f t="shared" si="19"/>
        <v>3.6573511543134929E-2</v>
      </c>
      <c r="D568" s="13">
        <f t="shared" si="20"/>
        <v>3.6573511543134929E-2</v>
      </c>
      <c r="E568" s="11" t="s">
        <v>421</v>
      </c>
      <c r="F568" s="12">
        <v>16770.849999999999</v>
      </c>
      <c r="G568" s="11">
        <v>9.4286809999999995E-3</v>
      </c>
      <c r="H568" s="13">
        <v>9.4000000000000004E-3</v>
      </c>
      <c r="J568" s="15"/>
      <c r="K568" s="11"/>
      <c r="L568" s="11"/>
      <c r="M568" s="11"/>
      <c r="N568" s="11"/>
    </row>
    <row r="569" spans="1:14" ht="13.2">
      <c r="A569" s="11" t="s">
        <v>422</v>
      </c>
      <c r="B569">
        <v>411.5</v>
      </c>
      <c r="C569" s="11">
        <f t="shared" si="19"/>
        <v>-9.865255052935562E-3</v>
      </c>
      <c r="D569" s="13">
        <f t="shared" si="20"/>
        <v>-9.865255052935562E-3</v>
      </c>
      <c r="E569" s="11" t="s">
        <v>422</v>
      </c>
      <c r="F569" s="12">
        <v>16614.2</v>
      </c>
      <c r="G569" s="11">
        <v>-2.1842545000000001E-2</v>
      </c>
      <c r="H569" s="13">
        <v>-2.18E-2</v>
      </c>
      <c r="J569" s="15"/>
      <c r="K569" s="11"/>
      <c r="L569" s="11"/>
      <c r="M569" s="11"/>
      <c r="N569" s="11"/>
    </row>
    <row r="570" spans="1:14" ht="13.2">
      <c r="A570" s="11" t="s">
        <v>423</v>
      </c>
      <c r="B570">
        <v>415.6</v>
      </c>
      <c r="C570" s="11">
        <f t="shared" si="19"/>
        <v>-4.0627885503231709E-2</v>
      </c>
      <c r="D570" s="13">
        <f t="shared" si="20"/>
        <v>-4.0627885503231709E-2</v>
      </c>
      <c r="E570" s="11" t="s">
        <v>423</v>
      </c>
      <c r="F570" s="12">
        <v>16985.2</v>
      </c>
      <c r="G570" s="11">
        <v>-1.5259386E-2</v>
      </c>
      <c r="H570" s="13">
        <v>-1.5299999999999999E-2</v>
      </c>
      <c r="J570" s="15"/>
      <c r="K570" s="11"/>
      <c r="L570" s="11"/>
      <c r="M570" s="11"/>
      <c r="N570" s="11"/>
    </row>
    <row r="571" spans="1:14" ht="13.2">
      <c r="A571" s="11" t="s">
        <v>424</v>
      </c>
      <c r="B571">
        <v>433.2</v>
      </c>
      <c r="C571" s="11">
        <f t="shared" si="19"/>
        <v>-3.7012337445815335E-2</v>
      </c>
      <c r="D571" s="13">
        <f t="shared" si="20"/>
        <v>-3.7012337445815335E-2</v>
      </c>
      <c r="E571" s="11" t="s">
        <v>424</v>
      </c>
      <c r="F571" s="12">
        <v>17248.400000000001</v>
      </c>
      <c r="G571" s="11">
        <v>1.567817E-3</v>
      </c>
      <c r="H571" s="13">
        <v>1.6000000000000001E-3</v>
      </c>
      <c r="J571" s="15"/>
      <c r="K571" s="11"/>
      <c r="L571" s="11"/>
      <c r="M571" s="11"/>
      <c r="N571" s="11"/>
    </row>
    <row r="572" spans="1:14" ht="13.2">
      <c r="A572" s="11" t="s">
        <v>425</v>
      </c>
      <c r="B572">
        <v>449.85</v>
      </c>
      <c r="C572" s="11">
        <f t="shared" si="19"/>
        <v>8.6322869955157699E-3</v>
      </c>
      <c r="D572" s="13">
        <f t="shared" si="20"/>
        <v>8.6322869955157699E-3</v>
      </c>
      <c r="E572" s="11" t="s">
        <v>425</v>
      </c>
      <c r="F572" s="12">
        <v>17221.400000000001</v>
      </c>
      <c r="G572" s="11">
        <v>-5.9740599999999998E-3</v>
      </c>
      <c r="H572" s="13">
        <v>-6.0000000000000001E-3</v>
      </c>
      <c r="J572" s="15"/>
      <c r="K572" s="11"/>
      <c r="L572" s="11"/>
      <c r="M572" s="11"/>
      <c r="N572" s="11"/>
    </row>
    <row r="573" spans="1:14" ht="13.2">
      <c r="A573" s="11" t="s">
        <v>426</v>
      </c>
      <c r="B573">
        <v>446</v>
      </c>
      <c r="C573" s="11">
        <f t="shared" si="19"/>
        <v>-1.36016808581223E-2</v>
      </c>
      <c r="D573" s="13">
        <f t="shared" si="20"/>
        <v>-1.36016808581223E-2</v>
      </c>
      <c r="E573" s="11" t="s">
        <v>426</v>
      </c>
      <c r="F573" s="12">
        <v>17324.900000000001</v>
      </c>
      <c r="G573" s="11">
        <v>-2.495934E-3</v>
      </c>
      <c r="H573" s="13">
        <v>-2.5000000000000001E-3</v>
      </c>
      <c r="J573" s="15"/>
      <c r="K573" s="11"/>
      <c r="L573" s="11"/>
      <c r="M573" s="11"/>
      <c r="N573" s="11"/>
    </row>
    <row r="574" spans="1:14" ht="13.2">
      <c r="A574" s="11" t="s">
        <v>427</v>
      </c>
      <c r="B574">
        <v>452.15</v>
      </c>
      <c r="C574" s="11">
        <f t="shared" si="19"/>
        <v>1.401659564924862E-2</v>
      </c>
      <c r="D574" s="13">
        <f t="shared" si="20"/>
        <v>1.401659564924862E-2</v>
      </c>
      <c r="E574" s="11" t="s">
        <v>427</v>
      </c>
      <c r="F574" s="12">
        <v>17368.25</v>
      </c>
      <c r="G574" s="11">
        <v>-8.1690110000000003E-3</v>
      </c>
      <c r="H574" s="13">
        <v>-8.2000000000000007E-3</v>
      </c>
      <c r="J574" s="15"/>
      <c r="K574" s="11"/>
      <c r="L574" s="11"/>
      <c r="M574" s="11"/>
      <c r="N574" s="11"/>
    </row>
    <row r="575" spans="1:14" ht="13.2">
      <c r="A575" s="40">
        <v>44481</v>
      </c>
      <c r="B575">
        <v>445.9</v>
      </c>
      <c r="C575" s="11">
        <f t="shared" si="19"/>
        <v>-2.0107680474673151E-2</v>
      </c>
      <c r="D575" s="13">
        <f t="shared" si="20"/>
        <v>-2.0107680474673151E-2</v>
      </c>
      <c r="E575" s="40">
        <v>44481</v>
      </c>
      <c r="F575" s="12">
        <v>17511.3</v>
      </c>
      <c r="G575" s="11">
        <v>-3.16838E-4</v>
      </c>
      <c r="H575" s="13">
        <v>-2.9999999999999997E-4</v>
      </c>
      <c r="J575" s="15"/>
      <c r="K575" s="11"/>
      <c r="L575" s="11"/>
      <c r="M575" s="11"/>
      <c r="N575" s="11"/>
    </row>
    <row r="576" spans="1:14" ht="13.2">
      <c r="A576" s="27">
        <v>44451</v>
      </c>
      <c r="B576">
        <v>455.05</v>
      </c>
      <c r="C576" s="11">
        <f t="shared" si="19"/>
        <v>-2.192742023900851E-3</v>
      </c>
      <c r="D576" s="13">
        <f t="shared" si="20"/>
        <v>-2.192742023900851E-3</v>
      </c>
      <c r="E576" s="27">
        <v>44451</v>
      </c>
      <c r="F576" s="12">
        <v>17516.849999999999</v>
      </c>
      <c r="G576" s="11">
        <v>2.696089E-3</v>
      </c>
      <c r="H576" s="13">
        <v>2.7000000000000001E-3</v>
      </c>
      <c r="J576" s="15"/>
      <c r="K576" s="11"/>
      <c r="L576" s="11"/>
      <c r="M576" s="11"/>
      <c r="N576" s="11"/>
    </row>
    <row r="577" spans="1:14" ht="13.2">
      <c r="A577" s="27">
        <v>44420</v>
      </c>
      <c r="B577">
        <v>456.05</v>
      </c>
      <c r="C577" s="11">
        <f t="shared" si="19"/>
        <v>-9.1254752851710474E-3</v>
      </c>
      <c r="D577" s="13">
        <f t="shared" si="20"/>
        <v>-9.1254752851710474E-3</v>
      </c>
      <c r="E577" s="27">
        <v>44420</v>
      </c>
      <c r="F577" s="12">
        <v>17469.75</v>
      </c>
      <c r="G577" s="11">
        <v>1.7060901999999999E-2</v>
      </c>
      <c r="H577" s="13">
        <v>1.7100000000000001E-2</v>
      </c>
      <c r="J577" s="15"/>
      <c r="K577" s="11"/>
      <c r="L577" s="11"/>
      <c r="M577" s="11"/>
      <c r="N577" s="11"/>
    </row>
    <row r="578" spans="1:14" ht="13.2">
      <c r="A578" s="27">
        <v>44389</v>
      </c>
      <c r="B578">
        <v>460.25</v>
      </c>
      <c r="C578" s="11">
        <f t="shared" si="19"/>
        <v>4.2350809647831555E-2</v>
      </c>
      <c r="D578" s="13">
        <f t="shared" si="20"/>
        <v>4.2350809647831555E-2</v>
      </c>
      <c r="E578" s="27">
        <v>44389</v>
      </c>
      <c r="F578" s="12">
        <v>17176.7</v>
      </c>
      <c r="G578" s="11">
        <v>1.5636595E-2</v>
      </c>
      <c r="H578" s="13">
        <v>1.5599999999999999E-2</v>
      </c>
      <c r="J578" s="15"/>
      <c r="K578" s="11"/>
      <c r="L578" s="11"/>
      <c r="M578" s="11"/>
      <c r="N578" s="11"/>
    </row>
    <row r="579" spans="1:14" ht="13.2">
      <c r="A579" s="27">
        <v>44359</v>
      </c>
      <c r="B579">
        <v>441.55</v>
      </c>
      <c r="C579" s="11">
        <f t="shared" si="19"/>
        <v>-1.4837126282909341E-2</v>
      </c>
      <c r="D579" s="13">
        <f t="shared" si="20"/>
        <v>-1.4837126282909341E-2</v>
      </c>
      <c r="E579" s="27">
        <v>44359</v>
      </c>
      <c r="F579" s="12">
        <v>16912.25</v>
      </c>
      <c r="G579" s="11">
        <v>-1.6540963999999998E-2</v>
      </c>
      <c r="H579" s="13">
        <v>-1.6500000000000001E-2</v>
      </c>
      <c r="J579" s="15"/>
      <c r="K579" s="11"/>
      <c r="L579" s="11"/>
      <c r="M579" s="11"/>
      <c r="N579" s="11"/>
    </row>
    <row r="580" spans="1:14" ht="13.2">
      <c r="A580" s="27">
        <v>44267</v>
      </c>
      <c r="B580">
        <v>448.2</v>
      </c>
      <c r="C580" s="11">
        <f t="shared" si="19"/>
        <v>-5.5747574980491432E-4</v>
      </c>
      <c r="D580" s="13">
        <f t="shared" si="20"/>
        <v>-5.5747574980491432E-4</v>
      </c>
      <c r="E580" s="27">
        <v>44267</v>
      </c>
      <c r="F580" s="12">
        <v>17196.7</v>
      </c>
      <c r="G580" s="11">
        <v>-1.1777619E-2</v>
      </c>
      <c r="H580" s="13">
        <v>-1.18E-2</v>
      </c>
      <c r="J580" s="15"/>
      <c r="K580" s="11"/>
      <c r="L580" s="11"/>
      <c r="M580" s="11"/>
      <c r="N580" s="11"/>
    </row>
    <row r="581" spans="1:14" ht="13.2">
      <c r="A581" s="27">
        <v>44239</v>
      </c>
      <c r="B581">
        <v>448.45</v>
      </c>
      <c r="C581" s="11">
        <f t="shared" ref="C581:C644" si="21">B581/B582-1</f>
        <v>4.9299719887954119E-3</v>
      </c>
      <c r="D581" s="13">
        <f t="shared" ref="D581:D644" si="22">C581</f>
        <v>4.9299719887954119E-3</v>
      </c>
      <c r="E581" s="27">
        <v>44239</v>
      </c>
      <c r="F581" s="12">
        <v>17401.650000000001</v>
      </c>
      <c r="G581" s="11">
        <v>1.3674571E-2</v>
      </c>
      <c r="H581" s="13">
        <v>1.37E-2</v>
      </c>
      <c r="J581" s="15"/>
      <c r="K581" s="11"/>
      <c r="L581" s="11"/>
      <c r="M581" s="11"/>
      <c r="N581" s="11"/>
    </row>
    <row r="582" spans="1:14" ht="13.2">
      <c r="A582" s="27">
        <v>44208</v>
      </c>
      <c r="B582">
        <v>446.25</v>
      </c>
      <c r="C582" s="11">
        <f t="shared" si="21"/>
        <v>-2.3629799803084994E-2</v>
      </c>
      <c r="D582" s="13">
        <f t="shared" si="22"/>
        <v>-2.3629799803084994E-2</v>
      </c>
      <c r="E582" s="27">
        <v>44208</v>
      </c>
      <c r="F582" s="12">
        <v>17166.900000000001</v>
      </c>
      <c r="G582" s="11">
        <v>1.0816572E-2</v>
      </c>
      <c r="H582" s="13">
        <v>1.0800000000000001E-2</v>
      </c>
      <c r="J582" s="15"/>
      <c r="K582" s="11"/>
      <c r="L582" s="11"/>
      <c r="M582" s="11"/>
      <c r="N582" s="11"/>
    </row>
    <row r="583" spans="1:14" ht="13.2">
      <c r="A583" s="11" t="s">
        <v>428</v>
      </c>
      <c r="B583">
        <v>457.05</v>
      </c>
      <c r="C583" s="11">
        <f t="shared" si="21"/>
        <v>3.2998078878969439E-2</v>
      </c>
      <c r="D583" s="13">
        <f t="shared" si="22"/>
        <v>3.2998078878969439E-2</v>
      </c>
      <c r="E583" s="11" t="s">
        <v>428</v>
      </c>
      <c r="F583" s="12">
        <v>16983.2</v>
      </c>
      <c r="G583" s="11">
        <v>-4.1485990000000002E-3</v>
      </c>
      <c r="H583" s="13">
        <v>-4.1000000000000003E-3</v>
      </c>
      <c r="J583" s="15"/>
      <c r="K583" s="11"/>
      <c r="L583" s="11"/>
      <c r="M583" s="11"/>
      <c r="N583" s="11"/>
    </row>
    <row r="584" spans="1:14" ht="13.2">
      <c r="A584" s="11" t="s">
        <v>429</v>
      </c>
      <c r="B584">
        <v>442.45</v>
      </c>
      <c r="C584" s="11">
        <f t="shared" si="21"/>
        <v>-4.9924844320377915E-2</v>
      </c>
      <c r="D584" s="13">
        <f t="shared" si="22"/>
        <v>-4.9924844320377915E-2</v>
      </c>
      <c r="E584" s="11" t="s">
        <v>429</v>
      </c>
      <c r="F584" s="12">
        <v>17053.95</v>
      </c>
      <c r="G584" s="11">
        <v>1.6151340000000001E-3</v>
      </c>
      <c r="H584" s="13">
        <v>1.6000000000000001E-3</v>
      </c>
      <c r="J584" s="15"/>
      <c r="K584" s="11"/>
      <c r="L584" s="11"/>
      <c r="M584" s="11"/>
      <c r="N584" s="11"/>
    </row>
    <row r="585" spans="1:14" ht="13.2">
      <c r="A585" s="11" t="s">
        <v>430</v>
      </c>
      <c r="B585">
        <v>465.7</v>
      </c>
      <c r="C585" s="11">
        <f t="shared" si="21"/>
        <v>-4.7063638223859172E-2</v>
      </c>
      <c r="D585" s="13">
        <f t="shared" si="22"/>
        <v>-4.7063638223859172E-2</v>
      </c>
      <c r="E585" s="11" t="s">
        <v>430</v>
      </c>
      <c r="F585" s="12">
        <v>17026.45</v>
      </c>
      <c r="G585" s="11">
        <v>-2.907121E-2</v>
      </c>
      <c r="H585" s="13">
        <v>-2.9100000000000001E-2</v>
      </c>
      <c r="J585" s="15"/>
      <c r="K585" s="11"/>
      <c r="L585" s="11"/>
      <c r="M585" s="11"/>
      <c r="N585" s="11"/>
    </row>
    <row r="586" spans="1:14" ht="13.2">
      <c r="A586" s="11" t="s">
        <v>431</v>
      </c>
      <c r="B586">
        <v>488.7</v>
      </c>
      <c r="C586" s="11">
        <f t="shared" si="21"/>
        <v>4.9951659684176697E-2</v>
      </c>
      <c r="D586" s="13">
        <f t="shared" si="22"/>
        <v>4.9951659684176697E-2</v>
      </c>
      <c r="E586" s="11" t="s">
        <v>431</v>
      </c>
      <c r="F586" s="12">
        <v>17536.25</v>
      </c>
      <c r="G586" s="11">
        <v>6.9594979999999997E-3</v>
      </c>
      <c r="H586" s="13">
        <v>7.0000000000000001E-3</v>
      </c>
      <c r="J586" s="15"/>
      <c r="K586" s="11"/>
      <c r="L586" s="11"/>
      <c r="M586" s="11"/>
      <c r="N586" s="11"/>
    </row>
    <row r="587" spans="1:14" ht="13.2">
      <c r="A587" s="11" t="s">
        <v>432</v>
      </c>
      <c r="B587">
        <v>465.45</v>
      </c>
      <c r="C587" s="11">
        <f t="shared" si="21"/>
        <v>4.9847750084583309E-2</v>
      </c>
      <c r="D587" s="13">
        <f t="shared" si="22"/>
        <v>4.9847750084583309E-2</v>
      </c>
      <c r="E587" s="11" t="s">
        <v>432</v>
      </c>
      <c r="F587" s="12">
        <v>17415.05</v>
      </c>
      <c r="G587" s="11">
        <v>-5.0447490000000003E-3</v>
      </c>
      <c r="H587" s="13">
        <v>-5.0000000000000001E-3</v>
      </c>
      <c r="J587" s="15"/>
      <c r="K587" s="11"/>
      <c r="L587" s="11"/>
      <c r="M587" s="11"/>
      <c r="N587" s="11"/>
    </row>
    <row r="588" spans="1:14" ht="13.2">
      <c r="A588" s="11" t="s">
        <v>433</v>
      </c>
      <c r="B588">
        <v>443.35</v>
      </c>
      <c r="C588" s="11">
        <f t="shared" si="21"/>
        <v>4.9970396684428708E-2</v>
      </c>
      <c r="D588" s="13">
        <f t="shared" si="22"/>
        <v>4.9970396684428708E-2</v>
      </c>
      <c r="E588" s="11" t="s">
        <v>433</v>
      </c>
      <c r="F588" s="12">
        <v>17503.349999999999</v>
      </c>
      <c r="G588" s="11">
        <v>4.9837650000000002E-3</v>
      </c>
      <c r="H588" s="13">
        <v>5.0000000000000001E-3</v>
      </c>
      <c r="J588" s="15"/>
      <c r="K588" s="11"/>
      <c r="L588" s="11"/>
      <c r="M588" s="11"/>
      <c r="N588" s="11"/>
    </row>
    <row r="589" spans="1:14" ht="13.2">
      <c r="A589" s="11" t="s">
        <v>434</v>
      </c>
      <c r="B589">
        <v>422.25</v>
      </c>
      <c r="C589" s="11">
        <f t="shared" si="21"/>
        <v>-4.8343475321162899E-2</v>
      </c>
      <c r="D589" s="13">
        <f t="shared" si="22"/>
        <v>-4.8343475321162899E-2</v>
      </c>
      <c r="E589" s="11" t="s">
        <v>434</v>
      </c>
      <c r="F589" s="12">
        <v>17416.55</v>
      </c>
      <c r="G589" s="11">
        <v>-1.9603373E-2</v>
      </c>
      <c r="H589" s="13">
        <v>-1.9599999999999999E-2</v>
      </c>
      <c r="J589" s="15"/>
      <c r="K589" s="11"/>
      <c r="L589" s="11"/>
      <c r="M589" s="11"/>
      <c r="N589" s="11"/>
    </row>
    <row r="590" spans="1:14" ht="13.2">
      <c r="A590" s="11" t="s">
        <v>435</v>
      </c>
      <c r="B590">
        <v>443.7</v>
      </c>
      <c r="C590" s="11">
        <f t="shared" si="21"/>
        <v>-4.8874598070739572E-2</v>
      </c>
      <c r="D590" s="13">
        <f t="shared" si="22"/>
        <v>-4.8874598070739572E-2</v>
      </c>
      <c r="E590" s="11" t="s">
        <v>435</v>
      </c>
      <c r="F590" s="12">
        <v>17764.8</v>
      </c>
      <c r="G590" s="11">
        <v>-7.478218E-3</v>
      </c>
      <c r="H590" s="13">
        <v>-7.4999999999999997E-3</v>
      </c>
      <c r="J590" s="15"/>
      <c r="K590" s="11"/>
      <c r="L590" s="11"/>
      <c r="M590" s="11"/>
      <c r="N590" s="11"/>
    </row>
    <row r="591" spans="1:14" ht="13.2">
      <c r="A591" s="11" t="s">
        <v>436</v>
      </c>
      <c r="B591">
        <v>466.5</v>
      </c>
      <c r="C591" s="11">
        <f t="shared" si="21"/>
        <v>5.8214747736093919E-3</v>
      </c>
      <c r="D591" s="13">
        <f t="shared" si="22"/>
        <v>5.8214747736093919E-3</v>
      </c>
      <c r="E591" s="11" t="s">
        <v>436</v>
      </c>
      <c r="F591" s="12">
        <v>17898.650000000001</v>
      </c>
      <c r="G591" s="11">
        <v>-5.5863589999999999E-3</v>
      </c>
      <c r="H591" s="13">
        <v>-5.5999999999999999E-3</v>
      </c>
      <c r="J591" s="15"/>
      <c r="K591" s="11"/>
      <c r="L591" s="11"/>
      <c r="M591" s="11"/>
      <c r="N591" s="11"/>
    </row>
    <row r="592" spans="1:14" ht="13.2">
      <c r="A592" s="11" t="s">
        <v>437</v>
      </c>
      <c r="B592">
        <v>463.8</v>
      </c>
      <c r="C592" s="11">
        <f t="shared" si="21"/>
        <v>4.9915110356536507E-2</v>
      </c>
      <c r="D592" s="13">
        <f t="shared" si="22"/>
        <v>4.9915110356536507E-2</v>
      </c>
      <c r="E592" s="11" t="s">
        <v>437</v>
      </c>
      <c r="F592" s="12">
        <v>17999.2</v>
      </c>
      <c r="G592" s="11">
        <v>-6.0879819999999996E-3</v>
      </c>
      <c r="H592" s="13">
        <v>-6.1000000000000004E-3</v>
      </c>
      <c r="J592" s="15"/>
      <c r="K592" s="11"/>
      <c r="L592" s="11"/>
      <c r="M592" s="11"/>
      <c r="N592" s="11"/>
    </row>
    <row r="593" spans="1:14" ht="13.2">
      <c r="A593" s="11" t="s">
        <v>438</v>
      </c>
      <c r="B593">
        <v>441.75</v>
      </c>
      <c r="C593" s="11">
        <f t="shared" si="21"/>
        <v>-4.7313281514025363E-3</v>
      </c>
      <c r="D593" s="13">
        <f t="shared" si="22"/>
        <v>-4.7313281514025363E-3</v>
      </c>
      <c r="E593" s="11" t="s">
        <v>438</v>
      </c>
      <c r="F593" s="12">
        <v>18109.45</v>
      </c>
      <c r="G593" s="11">
        <v>3.7010999999999999E-4</v>
      </c>
      <c r="H593" s="13">
        <v>4.0000000000000002E-4</v>
      </c>
      <c r="J593" s="15"/>
      <c r="K593" s="11"/>
      <c r="L593" s="11"/>
      <c r="M593" s="11"/>
      <c r="N593" s="11"/>
    </row>
    <row r="594" spans="1:14" ht="13.2">
      <c r="A594" s="40">
        <v>44541</v>
      </c>
      <c r="B594">
        <v>443.85</v>
      </c>
      <c r="C594" s="11">
        <f t="shared" si="21"/>
        <v>4.9911295091661811E-2</v>
      </c>
      <c r="D594" s="13">
        <f t="shared" si="22"/>
        <v>4.9911295091661811E-2</v>
      </c>
      <c r="E594" s="40">
        <v>44541</v>
      </c>
      <c r="F594" s="12">
        <v>18102.75</v>
      </c>
      <c r="G594" s="11">
        <v>1.2820585000000001E-2</v>
      </c>
      <c r="H594" s="13">
        <v>1.2800000000000001E-2</v>
      </c>
      <c r="J594" s="15"/>
      <c r="K594" s="11"/>
      <c r="L594" s="11"/>
      <c r="M594" s="11"/>
      <c r="N594" s="11"/>
    </row>
    <row r="595" spans="1:14" ht="13.2">
      <c r="A595" s="40">
        <v>44511</v>
      </c>
      <c r="B595">
        <v>422.75</v>
      </c>
      <c r="C595" s="11">
        <f t="shared" si="21"/>
        <v>-1.2842965557501418E-2</v>
      </c>
      <c r="D595" s="13">
        <f t="shared" si="22"/>
        <v>-1.2842965557501418E-2</v>
      </c>
      <c r="E595" s="40">
        <v>44511</v>
      </c>
      <c r="F595" s="12">
        <v>17873.599999999999</v>
      </c>
      <c r="G595" s="11">
        <v>-7.9701619999999994E-3</v>
      </c>
      <c r="H595" s="13">
        <v>-8.0000000000000002E-3</v>
      </c>
      <c r="J595" s="15"/>
      <c r="K595" s="11"/>
      <c r="L595" s="11"/>
      <c r="M595" s="11"/>
      <c r="N595" s="11"/>
    </row>
    <row r="596" spans="1:14" ht="13.2">
      <c r="A596" s="40">
        <v>44480</v>
      </c>
      <c r="B596">
        <v>428.25</v>
      </c>
      <c r="C596" s="11">
        <f t="shared" si="21"/>
        <v>-1.3816925734024155E-2</v>
      </c>
      <c r="D596" s="13">
        <f t="shared" si="22"/>
        <v>-1.3816925734024155E-2</v>
      </c>
      <c r="E596" s="40">
        <v>44480</v>
      </c>
      <c r="F596" s="12">
        <v>18017.2</v>
      </c>
      <c r="G596" s="11">
        <v>-1.499093E-3</v>
      </c>
      <c r="H596" s="13">
        <v>-1.5E-3</v>
      </c>
      <c r="J596" s="15"/>
      <c r="K596" s="11"/>
      <c r="L596" s="11"/>
      <c r="M596" s="11"/>
      <c r="N596" s="11"/>
    </row>
    <row r="597" spans="1:14" ht="13.2">
      <c r="A597" s="27">
        <v>44450</v>
      </c>
      <c r="B597">
        <v>434.25</v>
      </c>
      <c r="C597" s="11">
        <f t="shared" si="21"/>
        <v>3.1185031185032575E-3</v>
      </c>
      <c r="D597" s="13">
        <f t="shared" si="22"/>
        <v>3.1185031185032575E-3</v>
      </c>
      <c r="E597" s="27">
        <v>44450</v>
      </c>
      <c r="F597" s="12">
        <v>18044.25</v>
      </c>
      <c r="G597" s="11">
        <v>-1.3448780000000001E-3</v>
      </c>
      <c r="H597" s="13">
        <v>-1.2999999999999999E-3</v>
      </c>
      <c r="J597" s="15"/>
      <c r="K597" s="11"/>
      <c r="L597" s="11"/>
      <c r="M597" s="11"/>
      <c r="N597" s="11"/>
    </row>
    <row r="598" spans="1:14" ht="13.2">
      <c r="A598" s="27">
        <v>44419</v>
      </c>
      <c r="B598">
        <v>432.9</v>
      </c>
      <c r="C598" s="11">
        <f t="shared" si="21"/>
        <v>-1.2883365636757627E-2</v>
      </c>
      <c r="D598" s="13">
        <f t="shared" si="22"/>
        <v>-1.2883365636757627E-2</v>
      </c>
      <c r="E598" s="27">
        <v>44419</v>
      </c>
      <c r="F598" s="12">
        <v>18068.55</v>
      </c>
      <c r="G598" s="11">
        <v>8.4697039999999998E-3</v>
      </c>
      <c r="H598" s="13">
        <v>8.5000000000000006E-3</v>
      </c>
      <c r="J598" s="15"/>
      <c r="K598" s="11"/>
      <c r="L598" s="11"/>
      <c r="M598" s="11"/>
      <c r="N598" s="11"/>
    </row>
    <row r="599" spans="1:14" ht="13.2">
      <c r="A599" s="27">
        <v>44297</v>
      </c>
      <c r="B599">
        <v>438.55</v>
      </c>
      <c r="C599" s="11">
        <f t="shared" si="21"/>
        <v>1.9528071602929353E-2</v>
      </c>
      <c r="D599" s="13">
        <f t="shared" si="22"/>
        <v>1.9528071602929353E-2</v>
      </c>
      <c r="E599" s="27">
        <v>44297</v>
      </c>
      <c r="F599" s="12">
        <v>17916.8</v>
      </c>
      <c r="G599" s="11">
        <v>4.913288E-3</v>
      </c>
      <c r="H599" s="13">
        <v>4.8999999999999998E-3</v>
      </c>
      <c r="J599" s="15"/>
      <c r="K599" s="11"/>
      <c r="L599" s="11"/>
      <c r="M599" s="11"/>
      <c r="N599" s="11"/>
    </row>
    <row r="600" spans="1:14" ht="13.2">
      <c r="A600" s="27">
        <v>44266</v>
      </c>
      <c r="B600">
        <v>430.15</v>
      </c>
      <c r="C600" s="11">
        <f t="shared" si="21"/>
        <v>-3.9200357382175643E-2</v>
      </c>
      <c r="D600" s="13">
        <f t="shared" si="22"/>
        <v>-3.9200357382175643E-2</v>
      </c>
      <c r="E600" s="27">
        <v>44266</v>
      </c>
      <c r="F600" s="12">
        <v>17829.2</v>
      </c>
      <c r="G600" s="11">
        <v>-3.3400510000000001E-3</v>
      </c>
      <c r="H600" s="13">
        <v>-3.3E-3</v>
      </c>
      <c r="J600" s="15"/>
      <c r="K600" s="11"/>
      <c r="L600" s="11"/>
      <c r="M600" s="11"/>
      <c r="N600" s="11"/>
    </row>
    <row r="601" spans="1:14" ht="13.2">
      <c r="A601" s="27">
        <v>44238</v>
      </c>
      <c r="B601">
        <v>447.7</v>
      </c>
      <c r="C601" s="11">
        <f t="shared" si="21"/>
        <v>3.2518450184501724E-2</v>
      </c>
      <c r="D601" s="13">
        <f t="shared" si="22"/>
        <v>3.2518450184501724E-2</v>
      </c>
      <c r="E601" s="27">
        <v>44238</v>
      </c>
      <c r="F601" s="12">
        <v>17888.95</v>
      </c>
      <c r="G601" s="11">
        <v>-2.2699830000000002E-3</v>
      </c>
      <c r="H601" s="13">
        <v>-2.3E-3</v>
      </c>
      <c r="J601" s="15"/>
      <c r="K601" s="11"/>
      <c r="L601" s="11"/>
      <c r="M601" s="11"/>
      <c r="N601" s="11"/>
    </row>
    <row r="602" spans="1:14" ht="13.2">
      <c r="A602" s="27">
        <v>44207</v>
      </c>
      <c r="B602">
        <v>433.6</v>
      </c>
      <c r="C602" s="11">
        <f t="shared" si="21"/>
        <v>6.850110298386225E-3</v>
      </c>
      <c r="D602" s="13">
        <f t="shared" si="22"/>
        <v>6.850110298386225E-3</v>
      </c>
      <c r="E602" s="27">
        <v>44207</v>
      </c>
      <c r="F602" s="12">
        <v>17929.650000000001</v>
      </c>
      <c r="G602" s="11">
        <v>1.4599655E-2</v>
      </c>
      <c r="H602" s="13">
        <v>1.46E-2</v>
      </c>
      <c r="J602" s="15"/>
      <c r="K602" s="11"/>
      <c r="L602" s="11"/>
      <c r="M602" s="11"/>
      <c r="N602" s="11"/>
    </row>
    <row r="603" spans="1:14" ht="13.2">
      <c r="A603" s="11" t="s">
        <v>439</v>
      </c>
      <c r="B603">
        <v>430.65</v>
      </c>
      <c r="C603" s="11">
        <f t="shared" si="21"/>
        <v>-4.8526863084922267E-3</v>
      </c>
      <c r="D603" s="13">
        <f t="shared" si="22"/>
        <v>-4.8526863084922267E-3</v>
      </c>
      <c r="E603" s="11" t="s">
        <v>439</v>
      </c>
      <c r="F603" s="12">
        <v>17671.650000000001</v>
      </c>
      <c r="G603" s="11">
        <v>-1.0393538000000001E-2</v>
      </c>
      <c r="H603" s="13">
        <v>-1.04E-2</v>
      </c>
      <c r="J603" s="15"/>
      <c r="K603" s="11"/>
      <c r="L603" s="11"/>
      <c r="M603" s="11"/>
      <c r="N603" s="11"/>
    </row>
    <row r="604" spans="1:14" ht="13.2">
      <c r="A604" s="11" t="s">
        <v>440</v>
      </c>
      <c r="B604">
        <v>432.75</v>
      </c>
      <c r="C604" s="11">
        <f t="shared" si="21"/>
        <v>-2.8619528619528656E-2</v>
      </c>
      <c r="D604" s="13">
        <f t="shared" si="22"/>
        <v>-2.8619528619528656E-2</v>
      </c>
      <c r="E604" s="11" t="s">
        <v>440</v>
      </c>
      <c r="F604" s="12">
        <v>17857.25</v>
      </c>
      <c r="G604" s="11">
        <v>-1.942238E-2</v>
      </c>
      <c r="H604" s="13">
        <v>-1.9400000000000001E-2</v>
      </c>
      <c r="J604" s="15"/>
      <c r="K604" s="11"/>
      <c r="L604" s="11"/>
      <c r="M604" s="11"/>
      <c r="N604" s="11"/>
    </row>
    <row r="605" spans="1:14" ht="13.2">
      <c r="A605" s="11" t="s">
        <v>441</v>
      </c>
      <c r="B605">
        <v>445.5</v>
      </c>
      <c r="C605" s="11">
        <f t="shared" si="21"/>
        <v>1.0777084515031232E-2</v>
      </c>
      <c r="D605" s="13">
        <f t="shared" si="22"/>
        <v>1.0777084515031232E-2</v>
      </c>
      <c r="E605" s="11" t="s">
        <v>441</v>
      </c>
      <c r="F605" s="12">
        <v>18210.95</v>
      </c>
      <c r="G605" s="11">
        <v>-3.1447749999999998E-3</v>
      </c>
      <c r="H605" s="13">
        <v>-3.0999999999999999E-3</v>
      </c>
      <c r="J605" s="15"/>
      <c r="K605" s="11"/>
      <c r="L605" s="11"/>
      <c r="M605" s="11"/>
      <c r="N605" s="11"/>
    </row>
    <row r="606" spans="1:14" ht="13.2">
      <c r="A606" s="11" t="s">
        <v>442</v>
      </c>
      <c r="B606">
        <v>440.75</v>
      </c>
      <c r="C606" s="11">
        <f t="shared" si="21"/>
        <v>4.9904716531681714E-2</v>
      </c>
      <c r="D606" s="13">
        <f t="shared" si="22"/>
        <v>4.9904716531681714E-2</v>
      </c>
      <c r="E606" s="11" t="s">
        <v>442</v>
      </c>
      <c r="F606" s="12">
        <v>18268.400000000001</v>
      </c>
      <c r="G606" s="11">
        <v>7.8894810000000003E-3</v>
      </c>
      <c r="H606" s="13">
        <v>7.9000000000000008E-3</v>
      </c>
      <c r="J606" s="15"/>
      <c r="K606" s="11"/>
      <c r="L606" s="11"/>
      <c r="M606" s="11"/>
      <c r="N606" s="11"/>
    </row>
    <row r="607" spans="1:14" ht="13.2">
      <c r="A607" s="11" t="s">
        <v>443</v>
      </c>
      <c r="B607">
        <v>419.8</v>
      </c>
      <c r="C607" s="11">
        <f t="shared" si="21"/>
        <v>-4.990381351137263E-2</v>
      </c>
      <c r="D607" s="13">
        <f t="shared" si="22"/>
        <v>-4.990381351137263E-2</v>
      </c>
      <c r="E607" s="11" t="s">
        <v>443</v>
      </c>
      <c r="F607" s="12">
        <v>18125.400000000001</v>
      </c>
      <c r="G607" s="11">
        <v>5.7963299999999997E-4</v>
      </c>
      <c r="H607" s="13">
        <v>5.9999999999999995E-4</v>
      </c>
      <c r="J607" s="15"/>
      <c r="K607" s="11"/>
      <c r="L607" s="11"/>
      <c r="M607" s="11"/>
      <c r="N607" s="11"/>
    </row>
    <row r="608" spans="1:14" ht="13.2">
      <c r="A608" s="11" t="s">
        <v>444</v>
      </c>
      <c r="B608">
        <v>441.85</v>
      </c>
      <c r="C608" s="11">
        <f t="shared" si="21"/>
        <v>-1.2515364845234078E-2</v>
      </c>
      <c r="D608" s="13">
        <f t="shared" si="22"/>
        <v>-1.2515364845234078E-2</v>
      </c>
      <c r="E608" s="11" t="s">
        <v>444</v>
      </c>
      <c r="F608" s="12">
        <v>18114.900000000001</v>
      </c>
      <c r="G608" s="11">
        <v>-3.476711E-3</v>
      </c>
      <c r="H608" s="13">
        <v>-3.5000000000000001E-3</v>
      </c>
      <c r="J608" s="15"/>
      <c r="K608" s="11"/>
      <c r="L608" s="11"/>
      <c r="M608" s="11"/>
      <c r="N608" s="11"/>
    </row>
    <row r="609" spans="1:14" ht="13.2">
      <c r="A609" s="11" t="s">
        <v>445</v>
      </c>
      <c r="B609">
        <v>447.45</v>
      </c>
      <c r="C609" s="11">
        <f t="shared" si="21"/>
        <v>-4.4624746450304342E-2</v>
      </c>
      <c r="D609" s="13">
        <f t="shared" si="22"/>
        <v>-4.4624746450304342E-2</v>
      </c>
      <c r="E609" s="11" t="s">
        <v>445</v>
      </c>
      <c r="F609" s="12">
        <v>18178.099999999999</v>
      </c>
      <c r="G609" s="11">
        <v>-4.8449080000000002E-3</v>
      </c>
      <c r="H609" s="13">
        <v>-4.7999999999999996E-3</v>
      </c>
      <c r="J609" s="15"/>
      <c r="K609" s="11"/>
      <c r="L609" s="11"/>
      <c r="M609" s="11"/>
      <c r="N609" s="11"/>
    </row>
    <row r="610" spans="1:14" ht="13.2">
      <c r="A610" s="11" t="s">
        <v>446</v>
      </c>
      <c r="B610">
        <v>468.35</v>
      </c>
      <c r="C610" s="11">
        <f t="shared" si="21"/>
        <v>-4.9903641342935345E-2</v>
      </c>
      <c r="D610" s="13">
        <f t="shared" si="22"/>
        <v>-4.9903641342935345E-2</v>
      </c>
      <c r="E610" s="11" t="s">
        <v>446</v>
      </c>
      <c r="F610" s="12">
        <v>18266.599999999999</v>
      </c>
      <c r="G610" s="11">
        <v>-8.2606039999999995E-3</v>
      </c>
      <c r="H610" s="13">
        <v>-8.3000000000000001E-3</v>
      </c>
      <c r="J610" s="15"/>
      <c r="K610" s="11"/>
      <c r="L610" s="11"/>
      <c r="M610" s="11"/>
      <c r="N610" s="11"/>
    </row>
    <row r="611" spans="1:14" ht="13.2">
      <c r="A611" s="11" t="s">
        <v>447</v>
      </c>
      <c r="B611">
        <v>492.95</v>
      </c>
      <c r="C611" s="11">
        <f t="shared" si="21"/>
        <v>-4.845092172570209E-2</v>
      </c>
      <c r="D611" s="13">
        <f t="shared" si="22"/>
        <v>-4.845092172570209E-2</v>
      </c>
      <c r="E611" s="11" t="s">
        <v>447</v>
      </c>
      <c r="F611" s="12">
        <v>18418.75</v>
      </c>
      <c r="G611" s="11">
        <v>-3.1552659999999999E-3</v>
      </c>
      <c r="H611" s="13">
        <v>-3.2000000000000002E-3</v>
      </c>
      <c r="J611" s="15"/>
      <c r="K611" s="11"/>
      <c r="L611" s="11"/>
      <c r="M611" s="11"/>
      <c r="N611" s="11"/>
    </row>
    <row r="612" spans="1:14" ht="13.2">
      <c r="A612" s="11" t="s">
        <v>448</v>
      </c>
      <c r="B612">
        <v>518.04999999999995</v>
      </c>
      <c r="C612" s="11">
        <f t="shared" si="21"/>
        <v>8.7625352935449818E-3</v>
      </c>
      <c r="D612" s="13">
        <f t="shared" si="22"/>
        <v>8.7625352935449818E-3</v>
      </c>
      <c r="E612" s="11" t="s">
        <v>448</v>
      </c>
      <c r="F612" s="12">
        <v>18477.05</v>
      </c>
      <c r="G612" s="11">
        <v>7.5523960000000003E-3</v>
      </c>
      <c r="H612" s="13">
        <v>7.6E-3</v>
      </c>
      <c r="J612" s="15"/>
      <c r="K612" s="11"/>
      <c r="L612" s="11"/>
      <c r="M612" s="11"/>
      <c r="N612" s="11"/>
    </row>
    <row r="613" spans="1:14" ht="13.2">
      <c r="A613" s="11" t="s">
        <v>449</v>
      </c>
      <c r="B613">
        <v>513.54999999999995</v>
      </c>
      <c r="C613" s="11">
        <f t="shared" si="21"/>
        <v>4.9989777141688618E-2</v>
      </c>
      <c r="D613" s="13">
        <f t="shared" si="22"/>
        <v>4.9989777141688618E-2</v>
      </c>
      <c r="E613" s="11" t="s">
        <v>449</v>
      </c>
      <c r="F613" s="12">
        <v>18338.55</v>
      </c>
      <c r="G613" s="11">
        <v>9.7347449999999995E-3</v>
      </c>
      <c r="H613" s="13">
        <v>9.7000000000000003E-3</v>
      </c>
      <c r="J613" s="15"/>
      <c r="K613" s="11"/>
      <c r="L613" s="11"/>
      <c r="M613" s="11"/>
      <c r="N613" s="11"/>
    </row>
    <row r="614" spans="1:14" ht="13.2">
      <c r="A614" s="11" t="s">
        <v>450</v>
      </c>
      <c r="B614">
        <v>489.1</v>
      </c>
      <c r="C614" s="11">
        <f t="shared" si="21"/>
        <v>8.6615797071563083E-3</v>
      </c>
      <c r="D614" s="13">
        <f t="shared" si="22"/>
        <v>8.6615797071563083E-3</v>
      </c>
      <c r="E614" s="11" t="s">
        <v>450</v>
      </c>
      <c r="F614" s="12">
        <v>18161.75</v>
      </c>
      <c r="G614" s="11">
        <v>9.4375540000000008E-3</v>
      </c>
      <c r="H614" s="13">
        <v>9.4000000000000004E-3</v>
      </c>
      <c r="J614" s="15"/>
      <c r="K614" s="11"/>
      <c r="L614" s="11"/>
      <c r="M614" s="11"/>
      <c r="N614" s="11"/>
    </row>
    <row r="615" spans="1:14" ht="13.2">
      <c r="A615" s="40">
        <v>44540</v>
      </c>
      <c r="B615">
        <v>484.9</v>
      </c>
      <c r="C615" s="11">
        <f t="shared" si="21"/>
        <v>1.1789254042775088E-2</v>
      </c>
      <c r="D615" s="13">
        <f t="shared" si="22"/>
        <v>1.1789254042775088E-2</v>
      </c>
      <c r="E615" s="40">
        <v>44540</v>
      </c>
      <c r="F615" s="12">
        <v>17991.95</v>
      </c>
      <c r="G615" s="11">
        <v>2.5632519999999998E-3</v>
      </c>
      <c r="H615" s="13">
        <v>2.5999999999999999E-3</v>
      </c>
      <c r="J615" s="15"/>
      <c r="K615" s="11"/>
      <c r="L615" s="11"/>
      <c r="M615" s="11"/>
      <c r="N615" s="11"/>
    </row>
    <row r="616" spans="1:14" ht="13.2">
      <c r="A616" s="40">
        <v>44510</v>
      </c>
      <c r="B616">
        <v>479.25</v>
      </c>
      <c r="C616" s="11">
        <f t="shared" si="21"/>
        <v>-4.217048066353557E-2</v>
      </c>
      <c r="D616" s="13">
        <f t="shared" si="22"/>
        <v>-4.217048066353557E-2</v>
      </c>
      <c r="E616" s="40">
        <v>44510</v>
      </c>
      <c r="F616" s="12">
        <v>17945.95</v>
      </c>
      <c r="G616" s="11">
        <v>2.8359560000000002E-3</v>
      </c>
      <c r="H616" s="13">
        <v>2.8E-3</v>
      </c>
      <c r="J616" s="15"/>
      <c r="K616" s="11"/>
      <c r="L616" s="11"/>
      <c r="M616" s="11"/>
      <c r="N616" s="11"/>
    </row>
    <row r="617" spans="1:14" ht="13.2">
      <c r="A617" s="27">
        <v>44418</v>
      </c>
      <c r="B617">
        <v>500.35</v>
      </c>
      <c r="C617" s="11">
        <f t="shared" si="21"/>
        <v>5.4254998492917483E-3</v>
      </c>
      <c r="D617" s="13">
        <f t="shared" si="22"/>
        <v>5.4254998492917483E-3</v>
      </c>
      <c r="E617" s="27">
        <v>44418</v>
      </c>
      <c r="F617" s="12">
        <v>17895.2</v>
      </c>
      <c r="G617" s="11">
        <v>5.8936450000000003E-3</v>
      </c>
      <c r="H617" s="13">
        <v>5.8999999999999999E-3</v>
      </c>
      <c r="J617" s="15"/>
      <c r="K617" s="11"/>
      <c r="L617" s="11"/>
      <c r="M617" s="11"/>
      <c r="N617" s="11"/>
    </row>
    <row r="618" spans="1:14" ht="13.2">
      <c r="A618" s="27">
        <v>44387</v>
      </c>
      <c r="B618">
        <v>497.65</v>
      </c>
      <c r="C618" s="11">
        <f t="shared" si="21"/>
        <v>1.4783849918433845E-2</v>
      </c>
      <c r="D618" s="13">
        <f t="shared" si="22"/>
        <v>1.4783849918433845E-2</v>
      </c>
      <c r="E618" s="27">
        <v>44387</v>
      </c>
      <c r="F618" s="12">
        <v>17790.349999999999</v>
      </c>
      <c r="G618" s="11">
        <v>8.1803239999999992E-3</v>
      </c>
      <c r="H618" s="13">
        <v>8.2000000000000007E-3</v>
      </c>
      <c r="J618" s="15"/>
      <c r="K618" s="11"/>
      <c r="L618" s="11"/>
      <c r="M618" s="11"/>
      <c r="N618" s="11"/>
    </row>
    <row r="619" spans="1:14" ht="13.2">
      <c r="A619" s="27">
        <v>44357</v>
      </c>
      <c r="B619">
        <v>490.4</v>
      </c>
      <c r="C619" s="11">
        <f t="shared" si="21"/>
        <v>-4.9980627663696375E-2</v>
      </c>
      <c r="D619" s="13">
        <f t="shared" si="22"/>
        <v>-4.9980627663696375E-2</v>
      </c>
      <c r="E619" s="27">
        <v>44357</v>
      </c>
      <c r="F619" s="12">
        <v>17646</v>
      </c>
      <c r="G619" s="11">
        <v>-9.8921010000000004E-3</v>
      </c>
      <c r="H619" s="13">
        <v>-9.9000000000000008E-3</v>
      </c>
      <c r="J619" s="15"/>
      <c r="K619" s="11"/>
      <c r="L619" s="11"/>
      <c r="M619" s="11"/>
      <c r="N619" s="11"/>
    </row>
    <row r="620" spans="1:14" ht="13.2">
      <c r="A620" s="27">
        <v>44326</v>
      </c>
      <c r="B620">
        <v>516.20000000000005</v>
      </c>
      <c r="C620" s="11">
        <f t="shared" si="21"/>
        <v>-4.9967792399006172E-2</v>
      </c>
      <c r="D620" s="13">
        <f t="shared" si="22"/>
        <v>-4.9967792399006172E-2</v>
      </c>
      <c r="E620" s="27">
        <v>44326</v>
      </c>
      <c r="F620" s="12">
        <v>17822.3</v>
      </c>
      <c r="G620" s="11">
        <v>7.407617E-3</v>
      </c>
      <c r="H620" s="13">
        <v>7.4000000000000003E-3</v>
      </c>
      <c r="J620" s="15"/>
      <c r="K620" s="11"/>
      <c r="L620" s="11"/>
      <c r="M620" s="11"/>
      <c r="N620" s="11"/>
    </row>
    <row r="621" spans="1:14" ht="13.2">
      <c r="A621" s="27">
        <v>44296</v>
      </c>
      <c r="B621">
        <v>543.35</v>
      </c>
      <c r="C621" s="11">
        <f t="shared" si="21"/>
        <v>4.9951690821256056E-2</v>
      </c>
      <c r="D621" s="13">
        <f t="shared" si="22"/>
        <v>4.9951690821256056E-2</v>
      </c>
      <c r="E621" s="27">
        <v>44296</v>
      </c>
      <c r="F621" s="12">
        <v>17691.25</v>
      </c>
      <c r="G621" s="11">
        <v>9.0805130000000001E-3</v>
      </c>
      <c r="H621" s="13">
        <v>9.1000000000000004E-3</v>
      </c>
      <c r="J621" s="15"/>
      <c r="K621" s="11"/>
      <c r="L621" s="11"/>
      <c r="M621" s="11"/>
      <c r="N621" s="11"/>
    </row>
    <row r="622" spans="1:14" ht="13.2">
      <c r="A622" s="27">
        <v>44206</v>
      </c>
      <c r="B622">
        <v>517.5</v>
      </c>
      <c r="C622" s="11">
        <f t="shared" si="21"/>
        <v>4.9908703590992198E-2</v>
      </c>
      <c r="D622" s="13">
        <f t="shared" si="22"/>
        <v>4.9908703590992198E-2</v>
      </c>
      <c r="E622" s="27">
        <v>44206</v>
      </c>
      <c r="F622" s="12">
        <v>17532.05</v>
      </c>
      <c r="G622" s="11">
        <v>-4.8870060000000002E-3</v>
      </c>
      <c r="H622" s="13">
        <v>-4.8999999999999998E-3</v>
      </c>
      <c r="J622" s="15"/>
      <c r="K622" s="11"/>
      <c r="L622" s="11"/>
      <c r="M622" s="11"/>
      <c r="N622" s="11"/>
    </row>
    <row r="623" spans="1:14" ht="13.2">
      <c r="A623" s="11" t="s">
        <v>451</v>
      </c>
      <c r="B623">
        <v>492.9</v>
      </c>
      <c r="C623" s="11">
        <f t="shared" si="21"/>
        <v>4.9952071573117429E-2</v>
      </c>
      <c r="D623" s="13">
        <f t="shared" si="22"/>
        <v>4.9952071573117429E-2</v>
      </c>
      <c r="E623" s="11" t="s">
        <v>451</v>
      </c>
      <c r="F623" s="12">
        <v>17618.150000000001</v>
      </c>
      <c r="G623" s="11">
        <v>-5.2593539999999999E-3</v>
      </c>
      <c r="H623" s="13">
        <v>-5.3E-3</v>
      </c>
      <c r="J623" s="15"/>
      <c r="K623" s="11"/>
      <c r="L623" s="11"/>
      <c r="M623" s="11"/>
      <c r="N623" s="11"/>
    </row>
    <row r="624" spans="1:14" ht="13.2">
      <c r="A624" s="11" t="s">
        <v>452</v>
      </c>
      <c r="B624">
        <v>469.45</v>
      </c>
      <c r="C624" s="11">
        <f t="shared" si="21"/>
        <v>-2.6239369425430481E-2</v>
      </c>
      <c r="D624" s="13">
        <f t="shared" si="22"/>
        <v>-2.6239369425430481E-2</v>
      </c>
      <c r="E624" s="11" t="s">
        <v>452</v>
      </c>
      <c r="F624" s="12">
        <v>17711.3</v>
      </c>
      <c r="G624" s="11">
        <v>-2.1015740000000002E-3</v>
      </c>
      <c r="H624" s="13">
        <v>-2.0999999999999999E-3</v>
      </c>
      <c r="J624" s="15"/>
      <c r="K624" s="11"/>
      <c r="L624" s="11"/>
      <c r="M624" s="11"/>
      <c r="N624" s="11"/>
    </row>
    <row r="625" spans="1:14" ht="13.2">
      <c r="A625" s="11" t="s">
        <v>453</v>
      </c>
      <c r="B625">
        <v>482.1</v>
      </c>
      <c r="C625" s="11">
        <f t="shared" si="21"/>
        <v>4.9983665468801064E-2</v>
      </c>
      <c r="D625" s="13">
        <f t="shared" si="22"/>
        <v>4.9983665468801064E-2</v>
      </c>
      <c r="E625" s="11" t="s">
        <v>453</v>
      </c>
      <c r="F625" s="12">
        <v>17748.599999999999</v>
      </c>
      <c r="G625" s="11">
        <v>-5.9646819999999998E-3</v>
      </c>
      <c r="H625" s="13">
        <v>-6.0000000000000001E-3</v>
      </c>
      <c r="J625" s="15"/>
      <c r="K625" s="11"/>
      <c r="L625" s="11"/>
      <c r="M625" s="11"/>
      <c r="N625" s="11"/>
    </row>
    <row r="626" spans="1:14" ht="13.2">
      <c r="A626" s="11" t="s">
        <v>454</v>
      </c>
      <c r="B626">
        <v>459.15</v>
      </c>
      <c r="C626" s="11">
        <f t="shared" si="21"/>
        <v>4.9965698605076492E-2</v>
      </c>
      <c r="D626" s="13">
        <f t="shared" si="22"/>
        <v>4.9965698605076492E-2</v>
      </c>
      <c r="E626" s="11" t="s">
        <v>454</v>
      </c>
      <c r="F626" s="12">
        <v>17855.099999999999</v>
      </c>
      <c r="G626" s="11">
        <v>1.0642299999999999E-4</v>
      </c>
      <c r="H626" s="13">
        <v>1E-4</v>
      </c>
      <c r="J626" s="15"/>
      <c r="K626" s="11"/>
      <c r="L626" s="11"/>
      <c r="M626" s="11"/>
      <c r="N626" s="11"/>
    </row>
    <row r="627" spans="1:14" ht="13.2">
      <c r="A627" s="11" t="s">
        <v>455</v>
      </c>
      <c r="B627">
        <v>437.3</v>
      </c>
      <c r="C627" s="11">
        <f t="shared" si="21"/>
        <v>4.9939975990396235E-2</v>
      </c>
      <c r="D627" s="13">
        <f t="shared" si="22"/>
        <v>4.9939975990396235E-2</v>
      </c>
      <c r="E627" s="11" t="s">
        <v>455</v>
      </c>
      <c r="F627" s="12">
        <v>17853.2</v>
      </c>
      <c r="G627" s="11">
        <v>1.69725E-3</v>
      </c>
      <c r="H627" s="13">
        <v>1.6999999999999999E-3</v>
      </c>
      <c r="J627" s="15"/>
      <c r="K627" s="11"/>
      <c r="L627" s="11"/>
      <c r="M627" s="11"/>
      <c r="N627" s="11"/>
    </row>
    <row r="628" spans="1:14" ht="13.2">
      <c r="A628" s="11" t="s">
        <v>456</v>
      </c>
      <c r="B628">
        <v>416.5</v>
      </c>
      <c r="C628" s="11">
        <f t="shared" si="21"/>
        <v>4.9911772119989983E-2</v>
      </c>
      <c r="D628" s="13">
        <f t="shared" si="22"/>
        <v>4.9911772119989983E-2</v>
      </c>
      <c r="E628" s="11" t="s">
        <v>456</v>
      </c>
      <c r="F628" s="12">
        <v>17822.95</v>
      </c>
      <c r="G628" s="11">
        <v>1.5746596000000002E-2</v>
      </c>
      <c r="H628" s="13">
        <v>1.5699999999999999E-2</v>
      </c>
      <c r="J628" s="15"/>
      <c r="K628" s="11"/>
      <c r="L628" s="11"/>
      <c r="M628" s="11"/>
      <c r="N628" s="11"/>
    </row>
    <row r="629" spans="1:14" ht="13.2">
      <c r="A629" s="11" t="s">
        <v>457</v>
      </c>
      <c r="B629">
        <v>396.7</v>
      </c>
      <c r="C629" s="11">
        <f t="shared" si="21"/>
        <v>-8.373953255843114E-3</v>
      </c>
      <c r="D629" s="13">
        <f t="shared" si="22"/>
        <v>-8.373953255843114E-3</v>
      </c>
      <c r="E629" s="11" t="s">
        <v>457</v>
      </c>
      <c r="F629" s="12">
        <v>17546.650000000001</v>
      </c>
      <c r="G629" s="11">
        <v>-8.7404599999999996E-4</v>
      </c>
      <c r="H629" s="13">
        <v>-8.9999999999999998E-4</v>
      </c>
      <c r="J629" s="15"/>
      <c r="K629" s="11"/>
      <c r="L629" s="11"/>
      <c r="M629" s="11"/>
      <c r="N629" s="11"/>
    </row>
    <row r="630" spans="1:14" ht="13.2">
      <c r="A630" s="11" t="s">
        <v>458</v>
      </c>
      <c r="B630">
        <v>400.05</v>
      </c>
      <c r="C630" s="11">
        <f t="shared" si="21"/>
        <v>-6.3338301043219802E-3</v>
      </c>
      <c r="D630" s="13">
        <f t="shared" si="22"/>
        <v>-6.3338301043219802E-3</v>
      </c>
      <c r="E630" s="11" t="s">
        <v>458</v>
      </c>
      <c r="F630" s="12">
        <v>17562</v>
      </c>
      <c r="G630" s="11">
        <v>9.4901970000000006E-3</v>
      </c>
      <c r="H630" s="13">
        <v>9.4999999999999998E-3</v>
      </c>
      <c r="J630" s="15"/>
      <c r="K630" s="11"/>
      <c r="L630" s="11"/>
      <c r="M630" s="11"/>
      <c r="N630" s="11"/>
    </row>
    <row r="631" spans="1:14" ht="13.2">
      <c r="A631" s="11" t="s">
        <v>459</v>
      </c>
      <c r="B631">
        <v>402.6</v>
      </c>
      <c r="C631" s="11">
        <f t="shared" si="21"/>
        <v>-4.9911504424778652E-2</v>
      </c>
      <c r="D631" s="13">
        <f t="shared" si="22"/>
        <v>-4.9911504424778652E-2</v>
      </c>
      <c r="E631" s="11" t="s">
        <v>459</v>
      </c>
      <c r="F631" s="12">
        <v>17396.900000000001</v>
      </c>
      <c r="G631" s="11">
        <v>-1.0705055E-2</v>
      </c>
      <c r="H631" s="13">
        <v>-1.0699999999999999E-2</v>
      </c>
      <c r="J631" s="15"/>
      <c r="K631" s="11"/>
      <c r="L631" s="11"/>
      <c r="M631" s="11"/>
      <c r="N631" s="11"/>
    </row>
    <row r="632" spans="1:14" ht="13.2">
      <c r="A632" s="11" t="s">
        <v>460</v>
      </c>
      <c r="B632">
        <v>423.75</v>
      </c>
      <c r="C632" s="11">
        <f t="shared" si="21"/>
        <v>-9.1196071553840685E-3</v>
      </c>
      <c r="D632" s="13">
        <f t="shared" si="22"/>
        <v>-9.1196071553840685E-3</v>
      </c>
      <c r="E632" s="11" t="s">
        <v>460</v>
      </c>
      <c r="F632" s="12">
        <v>17585.150000000001</v>
      </c>
      <c r="G632" s="11">
        <v>-2.5156699999999998E-3</v>
      </c>
      <c r="H632" s="13">
        <v>-2.5000000000000001E-3</v>
      </c>
      <c r="J632" s="15"/>
      <c r="K632" s="11"/>
      <c r="L632" s="11"/>
      <c r="M632" s="11"/>
      <c r="N632" s="11"/>
    </row>
    <row r="633" spans="1:14" ht="13.2">
      <c r="A633" s="11" t="s">
        <v>461</v>
      </c>
      <c r="B633">
        <v>427.65</v>
      </c>
      <c r="C633" s="11">
        <f t="shared" si="21"/>
        <v>-1.667049896527939E-2</v>
      </c>
      <c r="D633" s="13">
        <f t="shared" si="22"/>
        <v>-1.667049896527939E-2</v>
      </c>
      <c r="E633" s="11" t="s">
        <v>461</v>
      </c>
      <c r="F633" s="12">
        <v>17629.5</v>
      </c>
      <c r="G633" s="11">
        <v>6.2815900000000001E-3</v>
      </c>
      <c r="H633" s="13">
        <v>6.3E-3</v>
      </c>
      <c r="J633" s="15"/>
      <c r="K633" s="11"/>
      <c r="L633" s="11"/>
      <c r="M633" s="11"/>
      <c r="N633" s="11"/>
    </row>
    <row r="634" spans="1:14" ht="13.2">
      <c r="A634" s="11" t="s">
        <v>462</v>
      </c>
      <c r="B634">
        <v>434.9</v>
      </c>
      <c r="C634" s="11">
        <f t="shared" si="21"/>
        <v>3.3139327711129596E-2</v>
      </c>
      <c r="D634" s="13">
        <f t="shared" si="22"/>
        <v>3.3139327711129596E-2</v>
      </c>
      <c r="E634" s="11" t="s">
        <v>462</v>
      </c>
      <c r="F634" s="12">
        <v>17519.45</v>
      </c>
      <c r="G634" s="11">
        <v>8.0235900000000006E-3</v>
      </c>
      <c r="H634" s="13">
        <v>8.0000000000000002E-3</v>
      </c>
      <c r="J634" s="15"/>
      <c r="K634" s="11"/>
      <c r="L634" s="11"/>
      <c r="M634" s="11"/>
      <c r="N634" s="11"/>
    </row>
    <row r="635" spans="1:14" ht="13.2">
      <c r="A635" s="11" t="s">
        <v>463</v>
      </c>
      <c r="B635">
        <v>420.95</v>
      </c>
      <c r="C635" s="11">
        <f t="shared" si="21"/>
        <v>-3.1631009891879502E-2</v>
      </c>
      <c r="D635" s="13">
        <f t="shared" si="22"/>
        <v>-3.1631009891879502E-2</v>
      </c>
      <c r="E635" s="11" t="s">
        <v>463</v>
      </c>
      <c r="F635" s="12">
        <v>17380</v>
      </c>
      <c r="G635" s="11">
        <v>1.4231960000000001E-3</v>
      </c>
      <c r="H635" s="13">
        <v>1.4E-3</v>
      </c>
      <c r="J635" s="15"/>
      <c r="K635" s="11"/>
      <c r="L635" s="11"/>
      <c r="M635" s="11"/>
      <c r="N635" s="11"/>
    </row>
    <row r="636" spans="1:14" ht="13.2">
      <c r="A636" s="11" t="s">
        <v>464</v>
      </c>
      <c r="B636">
        <v>434.7</v>
      </c>
      <c r="C636" s="11">
        <f t="shared" si="21"/>
        <v>-3.3355570380253496E-2</v>
      </c>
      <c r="D636" s="13">
        <f t="shared" si="22"/>
        <v>-3.3355570380253496E-2</v>
      </c>
      <c r="E636" s="11" t="s">
        <v>464</v>
      </c>
      <c r="F636" s="12">
        <v>17355.3</v>
      </c>
      <c r="G636" s="11">
        <v>-8.0314299999999998E-4</v>
      </c>
      <c r="H636" s="13">
        <v>-8.0000000000000004E-4</v>
      </c>
      <c r="J636" s="15"/>
      <c r="K636" s="11"/>
      <c r="L636" s="11"/>
      <c r="M636" s="11"/>
      <c r="N636" s="11"/>
    </row>
    <row r="637" spans="1:14" ht="13.2">
      <c r="A637" s="27">
        <v>44448</v>
      </c>
      <c r="B637">
        <v>449.7</v>
      </c>
      <c r="C637" s="11">
        <f t="shared" si="21"/>
        <v>4.9964977819285439E-2</v>
      </c>
      <c r="D637" s="13">
        <f t="shared" si="22"/>
        <v>4.9964977819285439E-2</v>
      </c>
      <c r="E637" s="27">
        <v>44448</v>
      </c>
      <c r="F637" s="12">
        <v>17369.25</v>
      </c>
      <c r="G637" s="11">
        <v>9.0759800000000002E-4</v>
      </c>
      <c r="H637" s="13">
        <v>8.9999999999999998E-4</v>
      </c>
      <c r="J637" s="15"/>
      <c r="K637" s="11"/>
      <c r="L637" s="11"/>
      <c r="M637" s="11"/>
      <c r="N637" s="11"/>
    </row>
    <row r="638" spans="1:14" ht="13.2">
      <c r="A638" s="27">
        <v>44417</v>
      </c>
      <c r="B638">
        <v>428.3</v>
      </c>
      <c r="C638" s="11">
        <f t="shared" si="21"/>
        <v>4.9883564162274796E-2</v>
      </c>
      <c r="D638" s="13">
        <f t="shared" si="22"/>
        <v>4.9883564162274796E-2</v>
      </c>
      <c r="E638" s="27">
        <v>44417</v>
      </c>
      <c r="F638" s="12">
        <v>17353.5</v>
      </c>
      <c r="G638" s="11">
        <v>-4.9533200000000002E-4</v>
      </c>
      <c r="H638" s="13">
        <v>-5.0000000000000001E-4</v>
      </c>
      <c r="J638" s="15"/>
      <c r="K638" s="11"/>
      <c r="L638" s="11"/>
      <c r="M638" s="11"/>
      <c r="N638" s="11"/>
    </row>
    <row r="639" spans="1:14" ht="13.2">
      <c r="A639" s="27">
        <v>44386</v>
      </c>
      <c r="B639">
        <v>407.95</v>
      </c>
      <c r="C639" s="11">
        <f t="shared" si="21"/>
        <v>4.9929224038090192E-2</v>
      </c>
      <c r="D639" s="13">
        <f t="shared" si="22"/>
        <v>4.9929224038090192E-2</v>
      </c>
      <c r="E639" s="27">
        <v>44386</v>
      </c>
      <c r="F639" s="12">
        <v>17362.099999999999</v>
      </c>
      <c r="G639" s="11">
        <v>-9.0345200000000001E-4</v>
      </c>
      <c r="H639" s="13">
        <v>-8.9999999999999998E-4</v>
      </c>
      <c r="J639" s="15"/>
      <c r="K639" s="11"/>
      <c r="L639" s="11"/>
      <c r="M639" s="11"/>
      <c r="N639" s="11"/>
    </row>
    <row r="640" spans="1:14" ht="13.2">
      <c r="A640" s="27">
        <v>44356</v>
      </c>
      <c r="B640">
        <v>388.55</v>
      </c>
      <c r="C640" s="11">
        <f t="shared" si="21"/>
        <v>4.9993244156195216E-2</v>
      </c>
      <c r="D640" s="13">
        <f t="shared" si="22"/>
        <v>4.9993244156195216E-2</v>
      </c>
      <c r="E640" s="27">
        <v>44356</v>
      </c>
      <c r="F640" s="12">
        <v>17377.8</v>
      </c>
      <c r="G640" s="11">
        <v>3.12868E-3</v>
      </c>
      <c r="H640" s="13">
        <v>3.0999999999999999E-3</v>
      </c>
      <c r="J640" s="15"/>
      <c r="K640" s="11"/>
      <c r="L640" s="11"/>
      <c r="M640" s="11"/>
      <c r="N640" s="11"/>
    </row>
    <row r="641" spans="1:14" ht="13.2">
      <c r="A641" s="27">
        <v>44264</v>
      </c>
      <c r="B641">
        <v>370.05</v>
      </c>
      <c r="C641" s="11">
        <f t="shared" si="21"/>
        <v>6.9387755102041648E-3</v>
      </c>
      <c r="D641" s="13">
        <f t="shared" si="22"/>
        <v>6.9387755102041648E-3</v>
      </c>
      <c r="E641" s="27">
        <v>44264</v>
      </c>
      <c r="F641" s="12">
        <v>17323.599999999999</v>
      </c>
      <c r="G641" s="11">
        <v>5.1902759999999997E-3</v>
      </c>
      <c r="H641" s="13">
        <v>5.1999999999999998E-3</v>
      </c>
      <c r="J641" s="15"/>
      <c r="K641" s="11"/>
      <c r="L641" s="11"/>
      <c r="M641" s="11"/>
      <c r="N641" s="11"/>
    </row>
    <row r="642" spans="1:14" ht="13.2">
      <c r="A642" s="27">
        <v>44236</v>
      </c>
      <c r="B642">
        <v>367.5</v>
      </c>
      <c r="C642" s="11">
        <f t="shared" si="21"/>
        <v>-8.0971659919027994E-3</v>
      </c>
      <c r="D642" s="13">
        <f t="shared" si="22"/>
        <v>-8.0971659919027994E-3</v>
      </c>
      <c r="E642" s="27">
        <v>44236</v>
      </c>
      <c r="F642" s="12">
        <v>17234.150000000001</v>
      </c>
      <c r="G642" s="11">
        <v>9.2467609999999992E-3</v>
      </c>
      <c r="H642" s="13">
        <v>9.1999999999999998E-3</v>
      </c>
      <c r="J642" s="15"/>
      <c r="K642" s="11"/>
      <c r="L642" s="11"/>
      <c r="M642" s="11"/>
      <c r="N642" s="11"/>
    </row>
    <row r="643" spans="1:14" ht="13.2">
      <c r="A643" s="27">
        <v>44205</v>
      </c>
      <c r="B643">
        <v>370.5</v>
      </c>
      <c r="C643" s="11">
        <f t="shared" si="21"/>
        <v>8.9869281045751315E-3</v>
      </c>
      <c r="D643" s="13">
        <f t="shared" si="22"/>
        <v>8.9869281045751315E-3</v>
      </c>
      <c r="E643" s="27">
        <v>44205</v>
      </c>
      <c r="F643" s="12">
        <v>17076.25</v>
      </c>
      <c r="G643" s="11">
        <v>-3.2657799999999998E-3</v>
      </c>
      <c r="H643" s="13">
        <v>-3.3E-3</v>
      </c>
      <c r="J643" s="15"/>
      <c r="K643" s="11"/>
      <c r="L643" s="11"/>
      <c r="M643" s="11"/>
      <c r="N643" s="11"/>
    </row>
    <row r="644" spans="1:14" ht="13.2">
      <c r="A644" s="11" t="s">
        <v>465</v>
      </c>
      <c r="B644">
        <v>367.2</v>
      </c>
      <c r="C644" s="11">
        <f t="shared" si="21"/>
        <v>-1.9361730538122623E-2</v>
      </c>
      <c r="D644" s="13">
        <f t="shared" si="22"/>
        <v>-1.9361730538122623E-2</v>
      </c>
      <c r="E644" s="11" t="s">
        <v>465</v>
      </c>
      <c r="F644" s="12">
        <v>17132.2</v>
      </c>
      <c r="G644" s="11">
        <v>1.1880539000000001E-2</v>
      </c>
      <c r="H644" s="13">
        <v>1.1900000000000001E-2</v>
      </c>
      <c r="J644" s="15"/>
      <c r="K644" s="11"/>
      <c r="L644" s="11"/>
      <c r="M644" s="11"/>
      <c r="N644" s="11"/>
    </row>
    <row r="645" spans="1:14" ht="13.2">
      <c r="A645" s="11" t="s">
        <v>466</v>
      </c>
      <c r="B645">
        <v>374.45</v>
      </c>
      <c r="C645" s="11">
        <f t="shared" ref="C645:C708" si="23">B645/B646-1</f>
        <v>9.0272163837239461E-3</v>
      </c>
      <c r="D645" s="13">
        <f t="shared" ref="D645:D708" si="24">C645</f>
        <v>9.0272163837239461E-3</v>
      </c>
      <c r="E645" s="11" t="s">
        <v>466</v>
      </c>
      <c r="F645" s="12">
        <v>16931.05</v>
      </c>
      <c r="G645" s="11">
        <v>1.3519742E-2</v>
      </c>
      <c r="H645" s="13">
        <v>1.35E-2</v>
      </c>
      <c r="J645" s="15"/>
      <c r="K645" s="11"/>
      <c r="L645" s="11"/>
      <c r="M645" s="11"/>
      <c r="N645" s="11"/>
    </row>
    <row r="646" spans="1:14" ht="13.2">
      <c r="A646" s="11" t="s">
        <v>467</v>
      </c>
      <c r="B646">
        <v>371.1</v>
      </c>
      <c r="C646" s="11">
        <f t="shared" si="23"/>
        <v>3.2697926812299993E-2</v>
      </c>
      <c r="D646" s="13">
        <f t="shared" si="24"/>
        <v>3.2697926812299993E-2</v>
      </c>
      <c r="E646" s="11" t="s">
        <v>467</v>
      </c>
      <c r="F646" s="12">
        <v>16705.2</v>
      </c>
      <c r="G646" s="11">
        <v>4.1053319999999997E-3</v>
      </c>
      <c r="H646" s="13">
        <v>4.1000000000000003E-3</v>
      </c>
      <c r="J646" s="15"/>
      <c r="K646" s="11"/>
      <c r="L646" s="11"/>
      <c r="M646" s="11"/>
      <c r="N646" s="11"/>
    </row>
    <row r="647" spans="1:14" ht="13.2">
      <c r="A647" s="11" t="s">
        <v>468</v>
      </c>
      <c r="B647">
        <v>359.35</v>
      </c>
      <c r="C647" s="11">
        <f t="shared" si="23"/>
        <v>-9.7823091760814718E-3</v>
      </c>
      <c r="D647" s="13">
        <f t="shared" si="24"/>
        <v>-9.7823091760814718E-3</v>
      </c>
      <c r="E647" s="11" t="s">
        <v>468</v>
      </c>
      <c r="F647" s="12">
        <v>16636.900000000001</v>
      </c>
      <c r="G647" s="11">
        <v>1.3526E-4</v>
      </c>
      <c r="H647" s="13">
        <v>1E-4</v>
      </c>
      <c r="J647" s="15"/>
      <c r="K647" s="11"/>
      <c r="L647" s="11"/>
      <c r="M647" s="11"/>
      <c r="N647" s="11"/>
    </row>
    <row r="648" spans="1:14" ht="13.2">
      <c r="A648" s="11" t="s">
        <v>469</v>
      </c>
      <c r="B648">
        <v>362.9</v>
      </c>
      <c r="C648" s="11">
        <f t="shared" si="23"/>
        <v>4.5674740484429321E-3</v>
      </c>
      <c r="D648" s="13">
        <f t="shared" si="24"/>
        <v>4.5674740484429321E-3</v>
      </c>
      <c r="E648" s="11" t="s">
        <v>469</v>
      </c>
      <c r="F648" s="12">
        <v>16634.650000000001</v>
      </c>
      <c r="G648" s="11">
        <v>6.0452599999999998E-4</v>
      </c>
      <c r="H648" s="13">
        <v>5.9999999999999995E-4</v>
      </c>
      <c r="J648" s="15"/>
      <c r="K648" s="11"/>
      <c r="L648" s="11"/>
      <c r="M648" s="11"/>
      <c r="N648" s="11"/>
    </row>
    <row r="649" spans="1:14" ht="13.2">
      <c r="A649" s="11" t="s">
        <v>470</v>
      </c>
      <c r="B649">
        <v>361.25</v>
      </c>
      <c r="C649" s="11">
        <f t="shared" si="23"/>
        <v>-1.9142003801248975E-2</v>
      </c>
      <c r="D649" s="13">
        <f t="shared" si="24"/>
        <v>-1.9142003801248975E-2</v>
      </c>
      <c r="E649" s="11" t="s">
        <v>470</v>
      </c>
      <c r="F649" s="12">
        <v>16624.599999999999</v>
      </c>
      <c r="G649" s="11">
        <v>7.7683379999999996E-3</v>
      </c>
      <c r="H649" s="13">
        <v>7.7999999999999996E-3</v>
      </c>
      <c r="J649" s="15"/>
      <c r="K649" s="11"/>
      <c r="L649" s="11"/>
      <c r="M649" s="11"/>
      <c r="N649" s="11"/>
    </row>
    <row r="650" spans="1:14" ht="13.2">
      <c r="A650" s="11" t="s">
        <v>471</v>
      </c>
      <c r="B650">
        <v>368.3</v>
      </c>
      <c r="C650" s="11">
        <f t="shared" si="23"/>
        <v>1.6280353200883058E-2</v>
      </c>
      <c r="D650" s="13">
        <f t="shared" si="24"/>
        <v>1.6280353200883058E-2</v>
      </c>
      <c r="E650" s="11" t="s">
        <v>471</v>
      </c>
      <c r="F650" s="12">
        <v>16496.45</v>
      </c>
      <c r="G650" s="11">
        <v>2.793228E-3</v>
      </c>
      <c r="H650" s="13">
        <v>2.8E-3</v>
      </c>
      <c r="J650" s="15"/>
      <c r="K650" s="11"/>
      <c r="L650" s="11"/>
      <c r="M650" s="11"/>
      <c r="N650" s="11"/>
    </row>
    <row r="651" spans="1:14" ht="13.2">
      <c r="A651" s="11" t="s">
        <v>472</v>
      </c>
      <c r="B651">
        <v>362.4</v>
      </c>
      <c r="C651" s="11">
        <f t="shared" si="23"/>
        <v>-4.9941014549744422E-2</v>
      </c>
      <c r="D651" s="13">
        <f t="shared" si="24"/>
        <v>-4.9941014549744422E-2</v>
      </c>
      <c r="E651" s="11" t="s">
        <v>472</v>
      </c>
      <c r="F651" s="12">
        <v>16450.5</v>
      </c>
      <c r="G651" s="11">
        <v>-7.1429220000000003E-3</v>
      </c>
      <c r="H651" s="13">
        <v>-7.1000000000000004E-3</v>
      </c>
      <c r="J651" s="15"/>
      <c r="K651" s="11"/>
      <c r="L651" s="11"/>
      <c r="M651" s="11"/>
      <c r="N651" s="11"/>
    </row>
    <row r="652" spans="1:14" ht="13.2">
      <c r="A652" s="11" t="s">
        <v>473</v>
      </c>
      <c r="B652">
        <v>381.45</v>
      </c>
      <c r="C652" s="11">
        <f t="shared" si="23"/>
        <v>1.2206448188934571E-2</v>
      </c>
      <c r="D652" s="13">
        <f t="shared" si="24"/>
        <v>1.2206448188934571E-2</v>
      </c>
      <c r="E652" s="11" t="s">
        <v>473</v>
      </c>
      <c r="F652" s="12">
        <v>16568.849999999999</v>
      </c>
      <c r="G652" s="11">
        <v>-2.753602E-3</v>
      </c>
      <c r="H652" s="13">
        <v>-2.8E-3</v>
      </c>
      <c r="J652" s="15"/>
      <c r="K652" s="11"/>
      <c r="L652" s="11"/>
      <c r="M652" s="11"/>
      <c r="N652" s="11"/>
    </row>
    <row r="653" spans="1:14" ht="13.2">
      <c r="A653" s="11" t="s">
        <v>474</v>
      </c>
      <c r="B653">
        <v>376.85</v>
      </c>
      <c r="C653" s="11">
        <f t="shared" si="23"/>
        <v>-4.9918063784192501E-2</v>
      </c>
      <c r="D653" s="13">
        <f t="shared" si="24"/>
        <v>-4.9918063784192501E-2</v>
      </c>
      <c r="E653" s="11" t="s">
        <v>474</v>
      </c>
      <c r="F653" s="12">
        <v>16614.599999999999</v>
      </c>
      <c r="G653" s="11">
        <v>3.1123489999999999E-3</v>
      </c>
      <c r="H653" s="13">
        <v>3.0999999999999999E-3</v>
      </c>
      <c r="J653" s="15"/>
      <c r="K653" s="11"/>
      <c r="L653" s="11"/>
      <c r="M653" s="11"/>
      <c r="N653" s="11"/>
    </row>
    <row r="654" spans="1:14" ht="13.2">
      <c r="A654" s="11" t="s">
        <v>475</v>
      </c>
      <c r="B654">
        <v>396.65</v>
      </c>
      <c r="C654" s="11">
        <f t="shared" si="23"/>
        <v>-4.9940119760479074E-2</v>
      </c>
      <c r="D654" s="13">
        <f t="shared" si="24"/>
        <v>-4.9940119760479074E-2</v>
      </c>
      <c r="E654" s="11" t="s">
        <v>475</v>
      </c>
      <c r="F654" s="12">
        <v>16563.05</v>
      </c>
      <c r="G654" s="11">
        <v>2.0539529999999999E-3</v>
      </c>
      <c r="H654" s="13">
        <v>2.0999999999999999E-3</v>
      </c>
      <c r="J654" s="15"/>
      <c r="K654" s="11"/>
      <c r="L654" s="11"/>
      <c r="M654" s="11"/>
      <c r="N654" s="11"/>
    </row>
    <row r="655" spans="1:14" ht="13.2">
      <c r="A655" s="11" t="s">
        <v>476</v>
      </c>
      <c r="B655">
        <v>417.5</v>
      </c>
      <c r="C655" s="11">
        <f t="shared" si="23"/>
        <v>4.9918269835282247E-2</v>
      </c>
      <c r="D655" s="13">
        <f t="shared" si="24"/>
        <v>4.9918269835282247E-2</v>
      </c>
      <c r="E655" s="11" t="s">
        <v>476</v>
      </c>
      <c r="F655" s="12">
        <v>16529.099999999999</v>
      </c>
      <c r="G655" s="11">
        <v>1.006453E-2</v>
      </c>
      <c r="H655" s="13">
        <v>1.01E-2</v>
      </c>
      <c r="J655" s="15"/>
      <c r="K655" s="11"/>
      <c r="L655" s="11"/>
      <c r="M655" s="11"/>
      <c r="N655" s="11"/>
    </row>
    <row r="656" spans="1:14" ht="13.2">
      <c r="A656" s="27">
        <v>44538</v>
      </c>
      <c r="B656">
        <v>397.65</v>
      </c>
      <c r="C656" s="11">
        <f t="shared" si="23"/>
        <v>4.9900990099009945E-2</v>
      </c>
      <c r="D656" s="13">
        <f t="shared" si="24"/>
        <v>4.9900990099009945E-2</v>
      </c>
      <c r="E656" s="27">
        <v>44538</v>
      </c>
      <c r="F656" s="12">
        <v>16364.4</v>
      </c>
      <c r="G656" s="11">
        <v>5.0453709999999999E-3</v>
      </c>
      <c r="H656" s="13">
        <v>5.0000000000000001E-3</v>
      </c>
      <c r="J656" s="15"/>
      <c r="K656" s="11"/>
      <c r="L656" s="11"/>
      <c r="M656" s="11"/>
      <c r="N656" s="11"/>
    </row>
    <row r="657" spans="1:14" ht="13.2">
      <c r="A657" s="27">
        <v>44508</v>
      </c>
      <c r="B657">
        <v>378.75</v>
      </c>
      <c r="C657" s="11">
        <f t="shared" si="23"/>
        <v>4.9896049896049899E-2</v>
      </c>
      <c r="D657" s="13">
        <f t="shared" si="24"/>
        <v>4.9896049896049899E-2</v>
      </c>
      <c r="E657" s="27">
        <v>44508</v>
      </c>
      <c r="F657" s="12">
        <v>16282.25</v>
      </c>
      <c r="G657" s="11">
        <v>1.32063E-4</v>
      </c>
      <c r="H657" s="13">
        <v>1E-4</v>
      </c>
      <c r="J657" s="15"/>
      <c r="K657" s="11"/>
      <c r="L657" s="11"/>
      <c r="M657" s="11"/>
      <c r="N657" s="11"/>
    </row>
    <row r="658" spans="1:14" ht="13.2">
      <c r="A658" s="27">
        <v>44477</v>
      </c>
      <c r="B658">
        <v>360.75</v>
      </c>
      <c r="C658" s="11">
        <f t="shared" si="23"/>
        <v>4.991268917345737E-2</v>
      </c>
      <c r="D658" s="13">
        <f t="shared" si="24"/>
        <v>4.991268917345737E-2</v>
      </c>
      <c r="E658" s="27">
        <v>44477</v>
      </c>
      <c r="F658" s="12">
        <v>16280.1</v>
      </c>
      <c r="G658" s="11">
        <v>1.3439330000000001E-3</v>
      </c>
      <c r="H658" s="13">
        <v>1.2999999999999999E-3</v>
      </c>
      <c r="J658" s="15"/>
      <c r="K658" s="11"/>
      <c r="L658" s="11"/>
      <c r="M658" s="11"/>
      <c r="N658" s="11"/>
    </row>
    <row r="659" spans="1:14" ht="13.2">
      <c r="A659" s="27">
        <v>44447</v>
      </c>
      <c r="B659">
        <v>343.6</v>
      </c>
      <c r="C659" s="11">
        <f t="shared" si="23"/>
        <v>4.9961802902979358E-2</v>
      </c>
      <c r="D659" s="13">
        <f t="shared" si="24"/>
        <v>4.9961802902979358E-2</v>
      </c>
      <c r="E659" s="27">
        <v>44447</v>
      </c>
      <c r="F659" s="12">
        <v>16258.25</v>
      </c>
      <c r="G659" s="11">
        <v>1.234743E-3</v>
      </c>
      <c r="H659" s="13">
        <v>1.1999999999999999E-3</v>
      </c>
      <c r="J659" s="15"/>
      <c r="K659" s="11"/>
      <c r="L659" s="11"/>
      <c r="M659" s="11"/>
      <c r="N659" s="11"/>
    </row>
    <row r="660" spans="1:14" ht="13.2">
      <c r="A660" s="27">
        <v>44355</v>
      </c>
      <c r="B660">
        <v>327.25</v>
      </c>
      <c r="C660" s="11">
        <f t="shared" si="23"/>
        <v>4.9887712544113061E-2</v>
      </c>
      <c r="D660" s="13">
        <f t="shared" si="24"/>
        <v>4.9887712544113061E-2</v>
      </c>
      <c r="E660" s="27">
        <v>44355</v>
      </c>
      <c r="F660" s="12">
        <v>16238.2</v>
      </c>
      <c r="G660" s="11">
        <v>-3.4612689999999999E-3</v>
      </c>
      <c r="H660" s="13">
        <v>-3.5000000000000001E-3</v>
      </c>
      <c r="J660" s="15"/>
      <c r="K660" s="11"/>
      <c r="L660" s="11"/>
      <c r="M660" s="11"/>
      <c r="N660" s="11"/>
    </row>
    <row r="661" spans="1:14" ht="13.2">
      <c r="A661" s="27">
        <v>44324</v>
      </c>
      <c r="B661">
        <v>311.7</v>
      </c>
      <c r="C661" s="11">
        <f t="shared" si="23"/>
        <v>4.9848433816099824E-2</v>
      </c>
      <c r="D661" s="13">
        <f t="shared" si="24"/>
        <v>4.9848433816099824E-2</v>
      </c>
      <c r="E661" s="27">
        <v>44324</v>
      </c>
      <c r="F661" s="12">
        <v>16294.6</v>
      </c>
      <c r="G661" s="11">
        <v>2.2018850000000002E-3</v>
      </c>
      <c r="H661" s="13">
        <v>2.2000000000000001E-3</v>
      </c>
      <c r="J661" s="15"/>
      <c r="K661" s="11"/>
      <c r="L661" s="11"/>
      <c r="M661" s="11"/>
      <c r="N661" s="11"/>
    </row>
    <row r="662" spans="1:14" ht="13.2">
      <c r="A662" s="27">
        <v>44294</v>
      </c>
      <c r="B662">
        <v>296.89999999999998</v>
      </c>
      <c r="C662" s="11">
        <f t="shared" si="23"/>
        <v>4.9858557284299776E-2</v>
      </c>
      <c r="D662" s="13">
        <f t="shared" si="24"/>
        <v>4.9858557284299776E-2</v>
      </c>
      <c r="E662" s="27">
        <v>44294</v>
      </c>
      <c r="F662" s="12">
        <v>16258.8</v>
      </c>
      <c r="G662" s="11">
        <v>7.938255E-3</v>
      </c>
      <c r="H662" s="13">
        <v>7.9000000000000008E-3</v>
      </c>
      <c r="J662" s="15"/>
      <c r="K662" s="11"/>
      <c r="L662" s="11"/>
      <c r="M662" s="11"/>
      <c r="N662" s="11"/>
    </row>
    <row r="663" spans="1:14" ht="13.2">
      <c r="A663" s="27">
        <v>44263</v>
      </c>
      <c r="B663">
        <v>282.8</v>
      </c>
      <c r="C663" s="11">
        <f t="shared" si="23"/>
        <v>4.9935028772971846E-2</v>
      </c>
      <c r="D663" s="13">
        <f t="shared" si="24"/>
        <v>4.9935028772971846E-2</v>
      </c>
      <c r="E663" s="27">
        <v>44263</v>
      </c>
      <c r="F663" s="12">
        <v>16130.75</v>
      </c>
      <c r="G663" s="11">
        <v>1.5460981E-2</v>
      </c>
      <c r="H663" s="13">
        <v>1.55E-2</v>
      </c>
      <c r="J663" s="15"/>
      <c r="K663" s="11"/>
      <c r="L663" s="11"/>
      <c r="M663" s="11"/>
      <c r="N663" s="11"/>
    </row>
    <row r="664" spans="1:14" ht="13.2">
      <c r="A664" s="27">
        <v>44235</v>
      </c>
      <c r="B664">
        <v>269.35000000000002</v>
      </c>
      <c r="C664" s="11">
        <f t="shared" si="23"/>
        <v>4.9892808419411461E-2</v>
      </c>
      <c r="D664" s="13">
        <f t="shared" si="24"/>
        <v>4.9892808419411461E-2</v>
      </c>
      <c r="E664" s="27">
        <v>44235</v>
      </c>
      <c r="F664" s="12">
        <v>15885.15</v>
      </c>
      <c r="G664" s="11">
        <v>7.7459629999999998E-3</v>
      </c>
      <c r="H664" s="13">
        <v>7.7000000000000002E-3</v>
      </c>
      <c r="J664" s="15"/>
      <c r="K664" s="11"/>
      <c r="L664" s="11"/>
      <c r="M664" s="11"/>
      <c r="N664" s="11"/>
    </row>
    <row r="665" spans="1:14" ht="13.2">
      <c r="A665" s="11" t="s">
        <v>477</v>
      </c>
      <c r="B665">
        <v>256.55</v>
      </c>
      <c r="C665" s="11">
        <f t="shared" si="23"/>
        <v>4.9928381420094148E-2</v>
      </c>
      <c r="D665" s="13">
        <f t="shared" si="24"/>
        <v>4.9928381420094148E-2</v>
      </c>
      <c r="E665" s="11" t="s">
        <v>477</v>
      </c>
      <c r="F665" s="12">
        <v>15763.05</v>
      </c>
      <c r="G665" s="11">
        <v>-9.76015E-4</v>
      </c>
      <c r="H665" s="13">
        <v>-1E-3</v>
      </c>
      <c r="J665" s="15"/>
      <c r="K665" s="11"/>
      <c r="L665" s="11"/>
      <c r="M665" s="11"/>
      <c r="N665" s="11"/>
    </row>
    <row r="666" spans="1:14" ht="13.2">
      <c r="A666" s="11" t="s">
        <v>478</v>
      </c>
      <c r="B666">
        <v>244.35</v>
      </c>
      <c r="C666" s="11">
        <f t="shared" si="23"/>
        <v>4.9838882921589667E-2</v>
      </c>
      <c r="D666" s="13">
        <f t="shared" si="24"/>
        <v>4.9838882921589667E-2</v>
      </c>
      <c r="E666" s="11" t="s">
        <v>478</v>
      </c>
      <c r="F666" s="12">
        <v>15778.45</v>
      </c>
      <c r="G666" s="11">
        <v>4.3954570000000002E-3</v>
      </c>
      <c r="H666" s="13">
        <v>4.4000000000000003E-3</v>
      </c>
      <c r="J666" s="15"/>
      <c r="K666" s="11"/>
      <c r="L666" s="11"/>
      <c r="M666" s="11"/>
      <c r="N666" s="11"/>
    </row>
    <row r="667" spans="1:14" ht="13.2">
      <c r="A667" s="11" t="s">
        <v>479</v>
      </c>
      <c r="B667">
        <v>232.75</v>
      </c>
      <c r="C667" s="11">
        <f t="shared" si="23"/>
        <v>4.9842129003157432E-2</v>
      </c>
      <c r="D667" s="13">
        <f t="shared" si="24"/>
        <v>4.9842129003157432E-2</v>
      </c>
      <c r="E667" s="11" t="s">
        <v>479</v>
      </c>
      <c r="F667" s="12">
        <v>15709.4</v>
      </c>
      <c r="G667" s="11">
        <v>-2.3529110000000001E-3</v>
      </c>
      <c r="H667" s="13">
        <v>-2.3999999999999998E-3</v>
      </c>
      <c r="J667" s="15"/>
      <c r="K667" s="11"/>
      <c r="L667" s="11"/>
      <c r="M667" s="11"/>
      <c r="N667" s="11"/>
    </row>
    <row r="668" spans="1:14" ht="13.2">
      <c r="A668" s="11" t="s">
        <v>480</v>
      </c>
      <c r="B668">
        <v>221.7</v>
      </c>
      <c r="C668" s="11">
        <f t="shared" si="23"/>
        <v>4.9964480227326469E-2</v>
      </c>
      <c r="D668" s="13">
        <f t="shared" si="24"/>
        <v>4.9964480227326469E-2</v>
      </c>
      <c r="E668" s="11" t="s">
        <v>480</v>
      </c>
      <c r="F668" s="12">
        <v>15746.45</v>
      </c>
      <c r="G668" s="11">
        <v>-4.9290810000000001E-3</v>
      </c>
      <c r="H668" s="13">
        <v>-4.8999999999999998E-3</v>
      </c>
      <c r="J668" s="15"/>
      <c r="K668" s="11"/>
      <c r="L668" s="11"/>
      <c r="M668" s="11"/>
      <c r="N668" s="11"/>
    </row>
    <row r="669" spans="1:14" ht="13.2">
      <c r="A669" s="11" t="s">
        <v>481</v>
      </c>
      <c r="B669">
        <v>211.15</v>
      </c>
      <c r="C669" s="11">
        <f t="shared" si="23"/>
        <v>4.9975136747886673E-2</v>
      </c>
      <c r="D669" s="13">
        <f t="shared" si="24"/>
        <v>4.9975136747886673E-2</v>
      </c>
      <c r="E669" s="11" t="s">
        <v>481</v>
      </c>
      <c r="F669" s="12">
        <v>15824.45</v>
      </c>
      <c r="G669" s="11">
        <v>-1.99293E-3</v>
      </c>
      <c r="H669" s="13">
        <v>-2E-3</v>
      </c>
      <c r="J669" s="15"/>
      <c r="K669" s="11"/>
      <c r="L669" s="11"/>
      <c r="M669" s="11"/>
      <c r="N669" s="11"/>
    </row>
    <row r="670" spans="1:14" ht="13.2">
      <c r="A670" s="11" t="s">
        <v>482</v>
      </c>
      <c r="B670">
        <v>201.1</v>
      </c>
      <c r="C670" s="11">
        <f t="shared" si="23"/>
        <v>4.9856434351344125E-2</v>
      </c>
      <c r="D670" s="13">
        <f t="shared" si="24"/>
        <v>4.9856434351344125E-2</v>
      </c>
      <c r="E670" s="11" t="s">
        <v>482</v>
      </c>
      <c r="F670" s="12">
        <v>15856.05</v>
      </c>
      <c r="G670" s="11">
        <v>2.022238E-3</v>
      </c>
      <c r="H670" s="13">
        <v>2E-3</v>
      </c>
      <c r="J670" s="15"/>
      <c r="K670" s="11"/>
      <c r="L670" s="11"/>
      <c r="M670" s="11"/>
      <c r="N670" s="11"/>
    </row>
    <row r="671" spans="1:14" ht="13.2">
      <c r="A671" s="11" t="s">
        <v>483</v>
      </c>
      <c r="B671">
        <v>191.55</v>
      </c>
      <c r="C671" s="11">
        <f t="shared" si="23"/>
        <v>4.9876678542066344E-2</v>
      </c>
      <c r="D671" s="13">
        <f t="shared" si="24"/>
        <v>4.9876678542066344E-2</v>
      </c>
      <c r="E671" s="11" t="s">
        <v>483</v>
      </c>
      <c r="F671" s="12">
        <v>15824.05</v>
      </c>
      <c r="G671" s="11">
        <v>1.227922E-2</v>
      </c>
      <c r="H671" s="13">
        <v>1.23E-2</v>
      </c>
      <c r="J671" s="15"/>
      <c r="K671" s="11"/>
      <c r="L671" s="11"/>
      <c r="M671" s="11"/>
      <c r="N671" s="11"/>
    </row>
    <row r="672" spans="1:14" ht="13.2">
      <c r="A672" s="11" t="s">
        <v>484</v>
      </c>
      <c r="B672">
        <v>182.45</v>
      </c>
      <c r="C672" s="11">
        <f t="shared" si="23"/>
        <v>-1.9349637194302716E-2</v>
      </c>
      <c r="D672" s="13">
        <f t="shared" si="24"/>
        <v>-1.9349637194302716E-2</v>
      </c>
      <c r="E672" s="11" t="s">
        <v>484</v>
      </c>
      <c r="F672" s="12">
        <v>15632.1</v>
      </c>
      <c r="G672" s="11">
        <v>-7.6369319999999999E-3</v>
      </c>
      <c r="H672" s="13">
        <v>-7.6E-3</v>
      </c>
      <c r="J672" s="15"/>
      <c r="K672" s="11"/>
      <c r="L672" s="11"/>
      <c r="M672" s="11"/>
      <c r="N672" s="11"/>
    </row>
    <row r="673" spans="1:14" ht="13.2">
      <c r="A673" s="11" t="s">
        <v>485</v>
      </c>
      <c r="B673">
        <v>186.05</v>
      </c>
      <c r="C673" s="11">
        <f t="shared" si="23"/>
        <v>1.0592069527430858E-2</v>
      </c>
      <c r="D673" s="13">
        <f t="shared" si="24"/>
        <v>1.0592069527430858E-2</v>
      </c>
      <c r="E673" s="11" t="s">
        <v>485</v>
      </c>
      <c r="F673" s="12">
        <v>15752.4</v>
      </c>
      <c r="G673" s="11">
        <v>-1.0738912999999999E-2</v>
      </c>
      <c r="H673" s="13">
        <v>-1.0699999999999999E-2</v>
      </c>
      <c r="J673" s="15"/>
      <c r="K673" s="11"/>
      <c r="L673" s="11"/>
      <c r="M673" s="11"/>
      <c r="N673" s="11"/>
    </row>
    <row r="674" spans="1:14" ht="13.2">
      <c r="A674" s="11" t="s">
        <v>486</v>
      </c>
      <c r="B674">
        <v>184.1</v>
      </c>
      <c r="C674" s="11">
        <f t="shared" si="23"/>
        <v>-7.547169811320753E-3</v>
      </c>
      <c r="D674" s="13">
        <f t="shared" si="24"/>
        <v>-7.547169811320753E-3</v>
      </c>
      <c r="E674" s="11" t="s">
        <v>486</v>
      </c>
      <c r="F674" s="12">
        <v>15923.4</v>
      </c>
      <c r="G674" s="31">
        <v>-5.0238000000000002E-5</v>
      </c>
      <c r="H674" s="13">
        <v>-1E-4</v>
      </c>
      <c r="J674" s="15"/>
      <c r="K674" s="11"/>
      <c r="L674" s="11"/>
      <c r="M674" s="11"/>
      <c r="N674" s="11"/>
    </row>
    <row r="675" spans="1:14" ht="13.2">
      <c r="A675" s="11" t="s">
        <v>487</v>
      </c>
      <c r="B675">
        <v>185.5</v>
      </c>
      <c r="C675" s="11">
        <f t="shared" si="23"/>
        <v>-1.5654019633855043E-2</v>
      </c>
      <c r="D675" s="13">
        <f t="shared" si="24"/>
        <v>-1.5654019633855043E-2</v>
      </c>
      <c r="E675" s="11" t="s">
        <v>487</v>
      </c>
      <c r="F675" s="12">
        <v>15924.2</v>
      </c>
      <c r="G675" s="11">
        <v>4.4310720000000003E-3</v>
      </c>
      <c r="H675" s="13">
        <v>4.4000000000000003E-3</v>
      </c>
      <c r="J675" s="15"/>
      <c r="K675" s="11"/>
      <c r="L675" s="11"/>
      <c r="M675" s="11"/>
      <c r="N675" s="11"/>
    </row>
    <row r="676" spans="1:14" ht="13.2">
      <c r="A676" s="11" t="s">
        <v>488</v>
      </c>
      <c r="B676">
        <v>188.45</v>
      </c>
      <c r="C676" s="11">
        <f t="shared" si="23"/>
        <v>3.401920438957462E-2</v>
      </c>
      <c r="D676" s="13">
        <f t="shared" si="24"/>
        <v>3.401920438957462E-2</v>
      </c>
      <c r="E676" s="11" t="s">
        <v>488</v>
      </c>
      <c r="F676" s="12">
        <v>15853.95</v>
      </c>
      <c r="G676" s="11">
        <v>2.6308550000000001E-3</v>
      </c>
      <c r="H676" s="13">
        <v>2.5999999999999999E-3</v>
      </c>
      <c r="J676" s="15"/>
      <c r="K676" s="11"/>
      <c r="L676" s="11"/>
      <c r="M676" s="11"/>
      <c r="N676" s="11"/>
    </row>
    <row r="677" spans="1:14" ht="13.2">
      <c r="A677" s="11" t="s">
        <v>489</v>
      </c>
      <c r="B677">
        <v>182.25</v>
      </c>
      <c r="C677" s="11">
        <f t="shared" si="23"/>
        <v>-1.5397082658022643E-2</v>
      </c>
      <c r="D677" s="13">
        <f t="shared" si="24"/>
        <v>-1.5397082658022643E-2</v>
      </c>
      <c r="E677" s="11" t="s">
        <v>489</v>
      </c>
      <c r="F677" s="12">
        <v>15812.35</v>
      </c>
      <c r="G677" s="11">
        <v>7.6309849999999999E-3</v>
      </c>
      <c r="H677" s="13">
        <v>7.6E-3</v>
      </c>
      <c r="J677" s="15"/>
      <c r="K677" s="11"/>
      <c r="L677" s="11"/>
      <c r="M677" s="11"/>
      <c r="N677" s="11"/>
    </row>
    <row r="678" spans="1:14" ht="13.2">
      <c r="A678" s="27">
        <v>44537</v>
      </c>
      <c r="B678">
        <v>185.1</v>
      </c>
      <c r="C678" s="11">
        <f t="shared" si="23"/>
        <v>8.9942763695829431E-3</v>
      </c>
      <c r="D678" s="13">
        <f t="shared" si="24"/>
        <v>8.9942763695829431E-3</v>
      </c>
      <c r="E678" s="27">
        <v>44537</v>
      </c>
      <c r="F678" s="12">
        <v>15692.6</v>
      </c>
      <c r="G678" s="11">
        <v>1.7846E-4</v>
      </c>
      <c r="H678" s="13">
        <v>2.0000000000000001E-4</v>
      </c>
      <c r="J678" s="15"/>
      <c r="K678" s="11"/>
      <c r="L678" s="11"/>
      <c r="M678" s="11"/>
      <c r="N678" s="11"/>
    </row>
    <row r="679" spans="1:14" ht="13.2">
      <c r="A679" s="27">
        <v>44446</v>
      </c>
      <c r="B679">
        <v>183.45</v>
      </c>
      <c r="C679" s="11">
        <f t="shared" si="23"/>
        <v>-4.6120455778623226E-3</v>
      </c>
      <c r="D679" s="13">
        <f t="shared" si="24"/>
        <v>-4.6120455778623226E-3</v>
      </c>
      <c r="E679" s="27">
        <v>44446</v>
      </c>
      <c r="F679" s="12">
        <v>15689.8</v>
      </c>
      <c r="G679" s="11">
        <v>-2.4224469999999999E-3</v>
      </c>
      <c r="H679" s="13">
        <v>-2.3999999999999998E-3</v>
      </c>
      <c r="J679" s="15"/>
      <c r="K679" s="11"/>
      <c r="L679" s="11"/>
      <c r="M679" s="11"/>
      <c r="N679" s="11"/>
    </row>
    <row r="680" spans="1:14" ht="13.2">
      <c r="A680" s="27">
        <v>44415</v>
      </c>
      <c r="B680">
        <v>184.3</v>
      </c>
      <c r="C680" s="11">
        <f t="shared" si="23"/>
        <v>-1.1266094420600781E-2</v>
      </c>
      <c r="D680" s="13">
        <f t="shared" si="24"/>
        <v>-1.1266094420600781E-2</v>
      </c>
      <c r="E680" s="27">
        <v>44415</v>
      </c>
      <c r="F680" s="12">
        <v>15727.9</v>
      </c>
      <c r="G680" s="11">
        <v>-9.5562560000000008E-3</v>
      </c>
      <c r="H680" s="13">
        <v>-9.5999999999999992E-3</v>
      </c>
      <c r="J680" s="15"/>
      <c r="K680" s="11"/>
      <c r="L680" s="11"/>
      <c r="M680" s="11"/>
      <c r="N680" s="11"/>
    </row>
    <row r="681" spans="1:14" ht="13.2">
      <c r="A681" s="27">
        <v>44384</v>
      </c>
      <c r="B681">
        <v>186.4</v>
      </c>
      <c r="C681" s="11">
        <f t="shared" si="23"/>
        <v>-8.7742621643179808E-3</v>
      </c>
      <c r="D681" s="13">
        <f t="shared" si="24"/>
        <v>-8.7742621643179808E-3</v>
      </c>
      <c r="E681" s="27">
        <v>44384</v>
      </c>
      <c r="F681" s="12">
        <v>15879.65</v>
      </c>
      <c r="G681" s="11">
        <v>3.8815920000000001E-3</v>
      </c>
      <c r="H681" s="13">
        <v>3.8999999999999998E-3</v>
      </c>
      <c r="J681" s="15"/>
      <c r="K681" s="11"/>
      <c r="L681" s="11"/>
      <c r="M681" s="11"/>
      <c r="N681" s="11"/>
    </row>
    <row r="682" spans="1:14" ht="13.2">
      <c r="A682" s="27">
        <v>44354</v>
      </c>
      <c r="B682">
        <v>188.05</v>
      </c>
      <c r="C682" s="11">
        <f t="shared" si="23"/>
        <v>-1.5445026178010357E-2</v>
      </c>
      <c r="D682" s="13">
        <f t="shared" si="24"/>
        <v>-1.5445026178010357E-2</v>
      </c>
      <c r="E682" s="27">
        <v>44354</v>
      </c>
      <c r="F682" s="12">
        <v>15818.25</v>
      </c>
      <c r="G682" s="11">
        <v>-1.016777E-3</v>
      </c>
      <c r="H682" s="13">
        <v>-1E-3</v>
      </c>
      <c r="J682" s="15"/>
      <c r="K682" s="11"/>
      <c r="L682" s="11"/>
      <c r="M682" s="11"/>
      <c r="N682" s="11"/>
    </row>
    <row r="683" spans="1:14" ht="13.2">
      <c r="A683" s="27">
        <v>44323</v>
      </c>
      <c r="B683">
        <v>191</v>
      </c>
      <c r="C683" s="11">
        <f t="shared" si="23"/>
        <v>4.9738939269029947E-2</v>
      </c>
      <c r="D683" s="13">
        <f t="shared" si="24"/>
        <v>4.9738939269029947E-2</v>
      </c>
      <c r="E683" s="27">
        <v>44323</v>
      </c>
      <c r="F683" s="12">
        <v>15834.35</v>
      </c>
      <c r="G683" s="11">
        <v>7.1332260000000003E-3</v>
      </c>
      <c r="H683" s="13">
        <v>7.1000000000000004E-3</v>
      </c>
      <c r="J683" s="15"/>
      <c r="K683" s="11"/>
      <c r="L683" s="11"/>
      <c r="M683" s="11"/>
      <c r="N683" s="11"/>
    </row>
    <row r="684" spans="1:14" ht="13.2">
      <c r="A684" s="27">
        <v>44234</v>
      </c>
      <c r="B684">
        <v>181.95</v>
      </c>
      <c r="C684" s="11">
        <f t="shared" si="23"/>
        <v>4.6935394809497488E-3</v>
      </c>
      <c r="D684" s="13">
        <f t="shared" si="24"/>
        <v>4.6935394809497488E-3</v>
      </c>
      <c r="E684" s="27">
        <v>44234</v>
      </c>
      <c r="F684" s="12">
        <v>15722.2</v>
      </c>
      <c r="G684" s="11">
        <v>2.6913269999999999E-3</v>
      </c>
      <c r="H684" s="13">
        <v>2.7000000000000001E-3</v>
      </c>
      <c r="J684" s="15"/>
      <c r="K684" s="11"/>
      <c r="L684" s="11"/>
      <c r="M684" s="11"/>
      <c r="N684" s="11"/>
    </row>
    <row r="685" spans="1:14" ht="13.2">
      <c r="A685" s="27">
        <v>44203</v>
      </c>
      <c r="B685">
        <v>181.1</v>
      </c>
      <c r="C685" s="11">
        <f t="shared" si="23"/>
        <v>5.552470849528035E-3</v>
      </c>
      <c r="D685" s="13">
        <f t="shared" si="24"/>
        <v>5.552470849528035E-3</v>
      </c>
      <c r="E685" s="27">
        <v>44203</v>
      </c>
      <c r="F685" s="12">
        <v>15680</v>
      </c>
      <c r="G685" s="11">
        <v>-2.6396969999999999E-3</v>
      </c>
      <c r="H685" s="13">
        <v>-2.5999999999999999E-3</v>
      </c>
      <c r="J685" s="15"/>
      <c r="K685" s="11"/>
      <c r="L685" s="11"/>
      <c r="M685" s="11"/>
      <c r="N685" s="11"/>
    </row>
    <row r="686" spans="1:14" ht="13.2">
      <c r="A686" s="11" t="s">
        <v>490</v>
      </c>
      <c r="B686">
        <v>180.1</v>
      </c>
      <c r="C686" s="11">
        <f t="shared" si="23"/>
        <v>4.9839696881375684E-2</v>
      </c>
      <c r="D686" s="13">
        <f t="shared" si="24"/>
        <v>4.9839696881375684E-2</v>
      </c>
      <c r="E686" s="11" t="s">
        <v>490</v>
      </c>
      <c r="F686" s="12">
        <v>15721.5</v>
      </c>
      <c r="G686" s="11">
        <v>-1.7112799999999999E-3</v>
      </c>
      <c r="H686" s="13">
        <v>-1.6999999999999999E-3</v>
      </c>
      <c r="J686" s="15"/>
      <c r="K686" s="11"/>
      <c r="L686" s="11"/>
      <c r="M686" s="11"/>
      <c r="N686" s="11"/>
    </row>
    <row r="687" spans="1:14" ht="13.2">
      <c r="A687" s="11" t="s">
        <v>491</v>
      </c>
      <c r="B687">
        <v>171.55</v>
      </c>
      <c r="C687" s="11">
        <f t="shared" si="23"/>
        <v>-9.5265588914548172E-3</v>
      </c>
      <c r="D687" s="13">
        <f t="shared" si="24"/>
        <v>-9.5265588914548172E-3</v>
      </c>
      <c r="E687" s="11" t="s">
        <v>491</v>
      </c>
      <c r="F687" s="12">
        <v>15748.45</v>
      </c>
      <c r="G687" s="11">
        <v>-4.1891400000000001E-3</v>
      </c>
      <c r="H687" s="13">
        <v>-4.1999999999999997E-3</v>
      </c>
      <c r="J687" s="15"/>
      <c r="K687" s="11"/>
      <c r="L687" s="11"/>
      <c r="M687" s="11"/>
      <c r="N687" s="11"/>
    </row>
    <row r="688" spans="1:14" ht="13.2">
      <c r="A688" s="11" t="s">
        <v>492</v>
      </c>
      <c r="B688">
        <v>173.2</v>
      </c>
      <c r="C688" s="11">
        <f t="shared" si="23"/>
        <v>-1.8418815528478349E-2</v>
      </c>
      <c r="D688" s="13">
        <f t="shared" si="24"/>
        <v>-1.8418815528478349E-2</v>
      </c>
      <c r="E688" s="11" t="s">
        <v>492</v>
      </c>
      <c r="F688" s="12">
        <v>15814.7</v>
      </c>
      <c r="G688" s="11">
        <v>-2.878247E-3</v>
      </c>
      <c r="H688" s="13">
        <v>-2.8999999999999998E-3</v>
      </c>
      <c r="J688" s="15"/>
      <c r="K688" s="11"/>
      <c r="L688" s="11"/>
      <c r="M688" s="11"/>
      <c r="N688" s="11"/>
    </row>
    <row r="689" spans="1:14" ht="13.2">
      <c r="A689" s="11" t="s">
        <v>493</v>
      </c>
      <c r="B689">
        <v>176.45</v>
      </c>
      <c r="C689" s="11">
        <f t="shared" si="23"/>
        <v>-3.3888731996611909E-3</v>
      </c>
      <c r="D689" s="13">
        <f t="shared" si="24"/>
        <v>-3.3888731996611909E-3</v>
      </c>
      <c r="E689" s="11" t="s">
        <v>493</v>
      </c>
      <c r="F689" s="12">
        <v>15860.35</v>
      </c>
      <c r="G689" s="11">
        <v>4.4267259999999998E-3</v>
      </c>
      <c r="H689" s="13">
        <v>4.4000000000000003E-3</v>
      </c>
      <c r="J689" s="15"/>
      <c r="K689" s="11"/>
      <c r="L689" s="11"/>
      <c r="M689" s="11"/>
      <c r="N689" s="11"/>
    </row>
    <row r="690" spans="1:14" ht="13.2">
      <c r="A690" s="11" t="s">
        <v>494</v>
      </c>
      <c r="B690">
        <v>177.05</v>
      </c>
      <c r="C690" s="11">
        <f t="shared" si="23"/>
        <v>-1.6915703411332084E-3</v>
      </c>
      <c r="D690" s="13">
        <f t="shared" si="24"/>
        <v>-1.6915703411332084E-3</v>
      </c>
      <c r="E690" s="11" t="s">
        <v>494</v>
      </c>
      <c r="F690" s="12">
        <v>15790.45</v>
      </c>
      <c r="G690" s="11">
        <v>6.5978410000000001E-3</v>
      </c>
      <c r="H690" s="13">
        <v>6.6E-3</v>
      </c>
      <c r="J690" s="15"/>
      <c r="K690" s="11"/>
      <c r="L690" s="11"/>
      <c r="M690" s="11"/>
      <c r="N690" s="11"/>
    </row>
    <row r="691" spans="1:14" ht="13.2">
      <c r="A691" s="11" t="s">
        <v>495</v>
      </c>
      <c r="B691">
        <v>177.35</v>
      </c>
      <c r="C691" s="11">
        <f t="shared" si="23"/>
        <v>2.2190201729106684E-2</v>
      </c>
      <c r="D691" s="13">
        <f t="shared" si="24"/>
        <v>2.2190201729106684E-2</v>
      </c>
      <c r="E691" s="11" t="s">
        <v>495</v>
      </c>
      <c r="F691" s="12">
        <v>15686.95</v>
      </c>
      <c r="G691" s="11">
        <v>-5.4397619999999999E-3</v>
      </c>
      <c r="H691" s="13">
        <v>-5.4000000000000003E-3</v>
      </c>
      <c r="J691" s="15"/>
      <c r="K691" s="11"/>
      <c r="L691" s="11"/>
      <c r="M691" s="11"/>
      <c r="N691" s="11"/>
    </row>
    <row r="692" spans="1:14" ht="13.2">
      <c r="A692" s="11" t="s">
        <v>496</v>
      </c>
      <c r="B692">
        <v>173.5</v>
      </c>
      <c r="C692" s="11">
        <f t="shared" si="23"/>
        <v>2.6020106445890034E-2</v>
      </c>
      <c r="D692" s="13">
        <f t="shared" si="24"/>
        <v>2.6020106445890034E-2</v>
      </c>
      <c r="E692" s="11" t="s">
        <v>496</v>
      </c>
      <c r="F692" s="12">
        <v>15772.75</v>
      </c>
      <c r="G692" s="11">
        <v>1.6670369999999999E-3</v>
      </c>
      <c r="H692" s="13">
        <v>1.6999999999999999E-3</v>
      </c>
      <c r="J692" s="15"/>
      <c r="K692" s="11"/>
      <c r="L692" s="11"/>
      <c r="M692" s="11"/>
      <c r="N692" s="11"/>
    </row>
    <row r="693" spans="1:14" ht="13.2">
      <c r="A693" s="11" t="s">
        <v>497</v>
      </c>
      <c r="B693">
        <v>169.1</v>
      </c>
      <c r="C693" s="11">
        <f t="shared" si="23"/>
        <v>-1.7146178436501125E-2</v>
      </c>
      <c r="D693" s="13">
        <f t="shared" si="24"/>
        <v>-1.7146178436501125E-2</v>
      </c>
      <c r="E693" s="11" t="s">
        <v>497</v>
      </c>
      <c r="F693" s="12">
        <v>15746.5</v>
      </c>
      <c r="G693" s="11">
        <v>4.0265630000000004E-3</v>
      </c>
      <c r="H693" s="13">
        <v>4.0000000000000001E-3</v>
      </c>
      <c r="J693" s="15"/>
      <c r="K693" s="11"/>
      <c r="L693" s="11"/>
      <c r="M693" s="11"/>
      <c r="N693" s="11"/>
    </row>
    <row r="694" spans="1:14" ht="13.2">
      <c r="A694" s="11" t="s">
        <v>498</v>
      </c>
      <c r="B694">
        <v>172.05</v>
      </c>
      <c r="C694" s="11">
        <f t="shared" si="23"/>
        <v>-1.7137960582690681E-2</v>
      </c>
      <c r="D694" s="13">
        <f t="shared" si="24"/>
        <v>-1.7137960582690681E-2</v>
      </c>
      <c r="E694" s="11" t="s">
        <v>498</v>
      </c>
      <c r="F694" s="12">
        <v>15683.35</v>
      </c>
      <c r="G694" s="11">
        <v>-5.1301999999999999E-4</v>
      </c>
      <c r="H694" s="13">
        <v>-5.0000000000000001E-4</v>
      </c>
      <c r="J694" s="15"/>
      <c r="K694" s="11"/>
      <c r="L694" s="11"/>
      <c r="M694" s="11"/>
      <c r="N694" s="11"/>
    </row>
    <row r="695" spans="1:14" ht="13.2">
      <c r="A695" s="11" t="s">
        <v>499</v>
      </c>
      <c r="B695">
        <v>175.05</v>
      </c>
      <c r="C695" s="11">
        <f t="shared" si="23"/>
        <v>-5.9625212947188588E-3</v>
      </c>
      <c r="D695" s="13">
        <f t="shared" si="24"/>
        <v>-5.9625212947188588E-3</v>
      </c>
      <c r="E695" s="11" t="s">
        <v>499</v>
      </c>
      <c r="F695" s="12">
        <v>15691.4</v>
      </c>
      <c r="G695" s="11">
        <v>-4.8295389999999999E-3</v>
      </c>
      <c r="H695" s="13">
        <v>-4.7999999999999996E-3</v>
      </c>
      <c r="J695" s="15"/>
      <c r="K695" s="11"/>
      <c r="L695" s="11"/>
      <c r="M695" s="11"/>
      <c r="N695" s="11"/>
    </row>
    <row r="696" spans="1:14" ht="13.2">
      <c r="A696" s="11" t="s">
        <v>500</v>
      </c>
      <c r="B696">
        <v>176.1</v>
      </c>
      <c r="C696" s="11">
        <f t="shared" si="23"/>
        <v>4.2771599657827064E-3</v>
      </c>
      <c r="D696" s="13">
        <f t="shared" si="24"/>
        <v>4.2771599657827064E-3</v>
      </c>
      <c r="E696" s="11" t="s">
        <v>500</v>
      </c>
      <c r="F696" s="12">
        <v>15767.55</v>
      </c>
      <c r="G696" s="11">
        <v>-6.4086200000000003E-3</v>
      </c>
      <c r="H696" s="13">
        <v>-6.4000000000000003E-3</v>
      </c>
      <c r="J696" s="15"/>
      <c r="K696" s="11"/>
      <c r="L696" s="11"/>
      <c r="M696" s="11"/>
      <c r="N696" s="11"/>
    </row>
    <row r="697" spans="1:14" ht="13.2">
      <c r="A697" s="11" t="s">
        <v>501</v>
      </c>
      <c r="B697">
        <v>175.35</v>
      </c>
      <c r="C697" s="11">
        <f t="shared" si="23"/>
        <v>0</v>
      </c>
      <c r="D697" s="13">
        <f t="shared" si="24"/>
        <v>0</v>
      </c>
      <c r="E697" s="11" t="s">
        <v>501</v>
      </c>
      <c r="F697" s="12">
        <v>15869.25</v>
      </c>
      <c r="G697" s="11">
        <v>3.6301889999999998E-3</v>
      </c>
      <c r="H697" s="13">
        <v>3.5999999999999999E-3</v>
      </c>
      <c r="J697" s="15"/>
      <c r="K697" s="11"/>
      <c r="L697" s="11"/>
      <c r="M697" s="11"/>
      <c r="N697" s="11"/>
    </row>
    <row r="698" spans="1:14" ht="13.2">
      <c r="A698" s="11" t="s">
        <v>502</v>
      </c>
      <c r="B698">
        <v>175.35</v>
      </c>
      <c r="C698" s="11">
        <f t="shared" si="23"/>
        <v>-1.0440180586907433E-2</v>
      </c>
      <c r="D698" s="13">
        <f t="shared" si="24"/>
        <v>-1.0440180586907433E-2</v>
      </c>
      <c r="E698" s="11" t="s">
        <v>502</v>
      </c>
      <c r="F698" s="12">
        <v>15811.85</v>
      </c>
      <c r="G698" s="11">
        <v>7.9117200000000003E-4</v>
      </c>
      <c r="H698" s="13">
        <v>8.0000000000000004E-4</v>
      </c>
      <c r="J698" s="15"/>
      <c r="K698" s="11"/>
      <c r="L698" s="11"/>
      <c r="M698" s="11"/>
      <c r="N698" s="11"/>
    </row>
    <row r="699" spans="1:14" ht="13.2">
      <c r="A699" s="27">
        <v>44506</v>
      </c>
      <c r="B699">
        <v>177.2</v>
      </c>
      <c r="C699" s="11">
        <f t="shared" si="23"/>
        <v>8.5372794536140439E-3</v>
      </c>
      <c r="D699" s="13">
        <f t="shared" si="24"/>
        <v>8.5372794536140439E-3</v>
      </c>
      <c r="E699" s="27">
        <v>44506</v>
      </c>
      <c r="F699" s="12">
        <v>15799.35</v>
      </c>
      <c r="G699" s="11">
        <v>3.9141549999999999E-3</v>
      </c>
      <c r="H699" s="13">
        <v>3.8999999999999998E-3</v>
      </c>
      <c r="J699" s="15"/>
      <c r="K699" s="11"/>
      <c r="L699" s="11"/>
      <c r="M699" s="11"/>
      <c r="N699" s="11"/>
    </row>
    <row r="700" spans="1:14" ht="13.2">
      <c r="A700" s="27">
        <v>44475</v>
      </c>
      <c r="B700">
        <v>175.7</v>
      </c>
      <c r="C700" s="11">
        <f t="shared" si="23"/>
        <v>-5.9405940594060569E-3</v>
      </c>
      <c r="D700" s="13">
        <f t="shared" si="24"/>
        <v>-5.9405940594060569E-3</v>
      </c>
      <c r="E700" s="27">
        <v>44475</v>
      </c>
      <c r="F700" s="12">
        <v>15737.75</v>
      </c>
      <c r="G700" s="11">
        <v>6.5492620000000001E-3</v>
      </c>
      <c r="H700" s="13">
        <v>6.4999999999999997E-3</v>
      </c>
      <c r="J700" s="15"/>
      <c r="K700" s="11"/>
      <c r="L700" s="11"/>
      <c r="M700" s="11"/>
      <c r="N700" s="11"/>
    </row>
    <row r="701" spans="1:14" ht="13.2">
      <c r="A701" s="27">
        <v>44445</v>
      </c>
      <c r="B701">
        <v>176.75</v>
      </c>
      <c r="C701" s="11">
        <f t="shared" si="23"/>
        <v>-1.7236586043925417E-2</v>
      </c>
      <c r="D701" s="13">
        <f t="shared" si="24"/>
        <v>-1.7236586043925417E-2</v>
      </c>
      <c r="E701" s="27">
        <v>44445</v>
      </c>
      <c r="F701" s="12">
        <v>15635.35</v>
      </c>
      <c r="G701" s="11">
        <v>-6.6549770000000003E-3</v>
      </c>
      <c r="H701" s="13">
        <v>-6.7000000000000002E-3</v>
      </c>
      <c r="J701" s="15"/>
      <c r="K701" s="11"/>
      <c r="L701" s="11"/>
      <c r="M701" s="11"/>
      <c r="N701" s="11"/>
    </row>
    <row r="702" spans="1:14" ht="13.2">
      <c r="A702" s="27">
        <v>44414</v>
      </c>
      <c r="B702">
        <v>179.85</v>
      </c>
      <c r="C702" s="11">
        <f t="shared" si="23"/>
        <v>3.907340217694566E-3</v>
      </c>
      <c r="D702" s="13">
        <f t="shared" si="24"/>
        <v>3.907340217694566E-3</v>
      </c>
      <c r="E702" s="27">
        <v>44414</v>
      </c>
      <c r="F702" s="12">
        <v>15740.1</v>
      </c>
      <c r="G702" s="11">
        <v>-7.3325699999999996E-4</v>
      </c>
      <c r="H702" s="13">
        <v>-6.9999999999999999E-4</v>
      </c>
      <c r="J702" s="15"/>
      <c r="K702" s="11"/>
      <c r="L702" s="11"/>
      <c r="M702" s="11"/>
      <c r="N702" s="11"/>
    </row>
    <row r="703" spans="1:14" ht="13.2">
      <c r="A703" s="27">
        <v>44383</v>
      </c>
      <c r="B703">
        <v>179.15</v>
      </c>
      <c r="C703" s="11">
        <f t="shared" si="23"/>
        <v>-3.3450229295926559E-2</v>
      </c>
      <c r="D703" s="13">
        <f t="shared" si="24"/>
        <v>-3.3450229295926559E-2</v>
      </c>
      <c r="E703" s="27">
        <v>44383</v>
      </c>
      <c r="F703" s="12">
        <v>15751.65</v>
      </c>
      <c r="G703" s="11">
        <v>5.1945569999999998E-3</v>
      </c>
      <c r="H703" s="13">
        <v>5.1999999999999998E-3</v>
      </c>
      <c r="J703" s="15"/>
      <c r="K703" s="11"/>
      <c r="L703" s="11"/>
      <c r="M703" s="11"/>
      <c r="N703" s="11"/>
    </row>
    <row r="704" spans="1:14" ht="13.2">
      <c r="A704" s="27">
        <v>44292</v>
      </c>
      <c r="B704">
        <v>185.35</v>
      </c>
      <c r="C704" s="11">
        <f t="shared" si="23"/>
        <v>3.9540100953449064E-2</v>
      </c>
      <c r="D704" s="13">
        <f t="shared" si="24"/>
        <v>3.9540100953449064E-2</v>
      </c>
      <c r="E704" s="27">
        <v>44292</v>
      </c>
      <c r="F704" s="12">
        <v>15670.25</v>
      </c>
      <c r="G704" s="11">
        <v>-1.281042E-3</v>
      </c>
      <c r="H704" s="13">
        <v>-1.2999999999999999E-3</v>
      </c>
      <c r="J704" s="15"/>
      <c r="K704" s="11"/>
      <c r="L704" s="11"/>
      <c r="M704" s="11"/>
      <c r="N704" s="11"/>
    </row>
    <row r="705" spans="1:14" ht="13.2">
      <c r="A705" s="27">
        <v>44261</v>
      </c>
      <c r="B705">
        <v>178.3</v>
      </c>
      <c r="C705" s="11">
        <f t="shared" si="23"/>
        <v>-1.8982118294360362E-2</v>
      </c>
      <c r="D705" s="13">
        <f t="shared" si="24"/>
        <v>-1.8982118294360362E-2</v>
      </c>
      <c r="E705" s="27">
        <v>44261</v>
      </c>
      <c r="F705" s="12">
        <v>15690.35</v>
      </c>
      <c r="G705" s="11">
        <v>7.3284880000000002E-3</v>
      </c>
      <c r="H705" s="13">
        <v>7.3000000000000001E-3</v>
      </c>
      <c r="J705" s="15"/>
      <c r="K705" s="11"/>
      <c r="L705" s="11"/>
      <c r="M705" s="11"/>
      <c r="N705" s="11"/>
    </row>
    <row r="706" spans="1:14" ht="13.2">
      <c r="A706" s="27">
        <v>44233</v>
      </c>
      <c r="B706">
        <v>181.75</v>
      </c>
      <c r="C706" s="11">
        <f t="shared" si="23"/>
        <v>4.9971114962449548E-2</v>
      </c>
      <c r="D706" s="13">
        <f t="shared" si="24"/>
        <v>4.9971114962449548E-2</v>
      </c>
      <c r="E706" s="27">
        <v>44233</v>
      </c>
      <c r="F706" s="12">
        <v>15576.2</v>
      </c>
      <c r="G706" s="31">
        <v>8.66782E-5</v>
      </c>
      <c r="H706" s="13">
        <v>1E-4</v>
      </c>
      <c r="J706" s="15"/>
      <c r="K706" s="11"/>
      <c r="L706" s="11"/>
      <c r="M706" s="11"/>
      <c r="N706" s="11"/>
    </row>
    <row r="707" spans="1:14" ht="13.2">
      <c r="A707" s="27">
        <v>44202</v>
      </c>
      <c r="B707">
        <v>173.1</v>
      </c>
      <c r="C707" s="11">
        <f t="shared" si="23"/>
        <v>2.3161551823973614E-3</v>
      </c>
      <c r="D707" s="13">
        <f t="shared" si="24"/>
        <v>2.3161551823973614E-3</v>
      </c>
      <c r="E707" s="27">
        <v>44202</v>
      </c>
      <c r="F707" s="12">
        <v>15574.85</v>
      </c>
      <c r="G707" s="11">
        <v>-5.1017800000000002E-4</v>
      </c>
      <c r="H707" s="13">
        <v>-5.0000000000000001E-4</v>
      </c>
      <c r="J707" s="15"/>
      <c r="K707" s="11"/>
      <c r="L707" s="11"/>
      <c r="M707" s="11"/>
      <c r="N707" s="11"/>
    </row>
    <row r="708" spans="1:14" ht="13.2">
      <c r="A708" s="11" t="s">
        <v>503</v>
      </c>
      <c r="B708">
        <v>172.7</v>
      </c>
      <c r="C708" s="11">
        <f t="shared" si="23"/>
        <v>-2.1252479455936557E-2</v>
      </c>
      <c r="D708" s="13">
        <f t="shared" si="24"/>
        <v>-2.1252479455936557E-2</v>
      </c>
      <c r="E708" s="11" t="s">
        <v>503</v>
      </c>
      <c r="F708" s="12">
        <v>15582.8</v>
      </c>
      <c r="G708" s="11">
        <v>9.5331259999999994E-3</v>
      </c>
      <c r="H708" s="13">
        <v>9.4999999999999998E-3</v>
      </c>
      <c r="J708" s="15"/>
      <c r="K708" s="11"/>
      <c r="L708" s="11"/>
      <c r="M708" s="11"/>
      <c r="N708" s="11"/>
    </row>
    <row r="709" spans="1:14" ht="13.2">
      <c r="A709" s="11" t="s">
        <v>504</v>
      </c>
      <c r="B709">
        <v>176.45</v>
      </c>
      <c r="C709" s="11">
        <f t="shared" ref="C709:C745" si="25">B709/B710-1</f>
        <v>-8.429334082607487E-3</v>
      </c>
      <c r="D709" s="13">
        <f t="shared" ref="D709:D746" si="26">C709</f>
        <v>-8.429334082607487E-3</v>
      </c>
      <c r="E709" s="11" t="s">
        <v>504</v>
      </c>
      <c r="F709" s="12">
        <v>15435.65</v>
      </c>
      <c r="G709" s="11">
        <v>6.3763830000000002E-3</v>
      </c>
      <c r="H709" s="13">
        <v>6.4000000000000003E-3</v>
      </c>
      <c r="J709" s="15"/>
      <c r="K709" s="11"/>
      <c r="L709" s="11"/>
      <c r="M709" s="11"/>
      <c r="N709" s="11"/>
    </row>
    <row r="710" spans="1:14" ht="13.2">
      <c r="A710" s="11" t="s">
        <v>505</v>
      </c>
      <c r="B710">
        <v>177.95</v>
      </c>
      <c r="C710" s="11">
        <f t="shared" si="25"/>
        <v>-2.0099118942731309E-2</v>
      </c>
      <c r="D710" s="13">
        <f t="shared" si="26"/>
        <v>-2.0099118942731309E-2</v>
      </c>
      <c r="E710" s="11" t="s">
        <v>505</v>
      </c>
      <c r="F710" s="12">
        <v>15337.85</v>
      </c>
      <c r="G710" s="11">
        <v>2.37886E-3</v>
      </c>
      <c r="H710" s="13">
        <v>2.3999999999999998E-3</v>
      </c>
      <c r="J710" s="15"/>
      <c r="K710" s="11"/>
      <c r="L710" s="11"/>
      <c r="M710" s="11"/>
      <c r="N710" s="11"/>
    </row>
    <row r="711" spans="1:14" ht="13.2">
      <c r="A711" s="11" t="s">
        <v>506</v>
      </c>
      <c r="B711">
        <v>181.6</v>
      </c>
      <c r="C711" s="11">
        <f t="shared" si="25"/>
        <v>-1.0084491687108121E-2</v>
      </c>
      <c r="D711" s="13">
        <f t="shared" si="26"/>
        <v>-1.0084491687108121E-2</v>
      </c>
      <c r="E711" s="11" t="s">
        <v>506</v>
      </c>
      <c r="F711" s="12">
        <v>15301.45</v>
      </c>
      <c r="G711" s="11">
        <v>6.1150220000000003E-3</v>
      </c>
      <c r="H711" s="13">
        <v>6.1000000000000004E-3</v>
      </c>
      <c r="J711" s="15"/>
      <c r="K711" s="11"/>
      <c r="L711" s="11"/>
      <c r="M711" s="11"/>
      <c r="N711" s="11"/>
    </row>
    <row r="712" spans="1:14" ht="13.2">
      <c r="A712" s="11" t="s">
        <v>507</v>
      </c>
      <c r="B712">
        <v>183.45</v>
      </c>
      <c r="C712" s="11">
        <f t="shared" si="25"/>
        <v>4.8885077186963777E-2</v>
      </c>
      <c r="D712" s="13">
        <f t="shared" si="26"/>
        <v>4.8885077186963777E-2</v>
      </c>
      <c r="E712" s="11" t="s">
        <v>507</v>
      </c>
      <c r="F712" s="12">
        <v>15208.45</v>
      </c>
      <c r="G712" s="11">
        <v>7.0734400000000005E-4</v>
      </c>
      <c r="H712" s="13">
        <v>6.9999999999999999E-4</v>
      </c>
      <c r="J712" s="15"/>
      <c r="K712" s="11"/>
      <c r="L712" s="11"/>
      <c r="M712" s="11"/>
      <c r="N712" s="11"/>
    </row>
    <row r="713" spans="1:14" ht="13.2">
      <c r="A713" s="11" t="s">
        <v>508</v>
      </c>
      <c r="B713">
        <v>174.9</v>
      </c>
      <c r="C713" s="11">
        <f t="shared" si="25"/>
        <v>-6.5322351604658602E-3</v>
      </c>
      <c r="D713" s="13">
        <f t="shared" si="26"/>
        <v>-6.5322351604658602E-3</v>
      </c>
      <c r="E713" s="11" t="s">
        <v>508</v>
      </c>
      <c r="F713" s="12">
        <v>15197.7</v>
      </c>
      <c r="G713" s="11">
        <v>1.476083E-3</v>
      </c>
      <c r="H713" s="13">
        <v>1.5E-3</v>
      </c>
      <c r="J713" s="15"/>
      <c r="K713" s="11"/>
      <c r="L713" s="11"/>
      <c r="M713" s="11"/>
      <c r="N713" s="11"/>
    </row>
    <row r="714" spans="1:14" ht="13.2">
      <c r="A714" s="11" t="s">
        <v>509</v>
      </c>
      <c r="B714">
        <v>176.05</v>
      </c>
      <c r="C714" s="11">
        <f t="shared" si="25"/>
        <v>-3.6785512167514245E-3</v>
      </c>
      <c r="D714" s="13">
        <f t="shared" si="26"/>
        <v>-3.6785512167514245E-3</v>
      </c>
      <c r="E714" s="11" t="s">
        <v>509</v>
      </c>
      <c r="F714" s="12">
        <v>15175.3</v>
      </c>
      <c r="G714" s="11">
        <v>1.8063135000000001E-2</v>
      </c>
      <c r="H714" s="13">
        <v>1.8100000000000002E-2</v>
      </c>
      <c r="J714" s="15"/>
      <c r="K714" s="11"/>
      <c r="L714" s="11"/>
      <c r="M714" s="11"/>
      <c r="N714" s="11"/>
    </row>
    <row r="715" spans="1:14" ht="13.2">
      <c r="A715" s="11" t="s">
        <v>510</v>
      </c>
      <c r="B715">
        <v>176.7</v>
      </c>
      <c r="C715" s="11">
        <f t="shared" si="25"/>
        <v>-1.6420818257723457E-2</v>
      </c>
      <c r="D715" s="13">
        <f t="shared" si="26"/>
        <v>-1.6420818257723457E-2</v>
      </c>
      <c r="E715" s="11" t="s">
        <v>510</v>
      </c>
      <c r="F715" s="12">
        <v>14906.05</v>
      </c>
      <c r="G715" s="11">
        <v>-8.2567370000000001E-3</v>
      </c>
      <c r="H715" s="13">
        <v>-8.3000000000000001E-3</v>
      </c>
      <c r="J715" s="15"/>
      <c r="K715" s="11"/>
      <c r="L715" s="11"/>
      <c r="M715" s="11"/>
      <c r="N715" s="11"/>
    </row>
    <row r="716" spans="1:14" ht="13.2">
      <c r="A716" s="11" t="s">
        <v>511</v>
      </c>
      <c r="B716">
        <v>179.65</v>
      </c>
      <c r="C716" s="11">
        <f t="shared" si="25"/>
        <v>-2.7824151363375904E-4</v>
      </c>
      <c r="D716" s="13">
        <f t="shared" si="26"/>
        <v>-2.7824151363375904E-4</v>
      </c>
      <c r="E716" s="11" t="s">
        <v>511</v>
      </c>
      <c r="F716" s="12">
        <v>15030.15</v>
      </c>
      <c r="G716" s="11">
        <v>-5.1594839999999998E-3</v>
      </c>
      <c r="H716" s="13">
        <v>-5.1999999999999998E-3</v>
      </c>
      <c r="J716" s="15"/>
      <c r="K716" s="11"/>
      <c r="L716" s="11"/>
      <c r="M716" s="11"/>
      <c r="N716" s="11"/>
    </row>
    <row r="717" spans="1:14" ht="13.2">
      <c r="A717" s="11" t="s">
        <v>512</v>
      </c>
      <c r="B717">
        <v>179.7</v>
      </c>
      <c r="C717" s="11">
        <f t="shared" si="25"/>
        <v>1.6977928692699429E-2</v>
      </c>
      <c r="D717" s="13">
        <f t="shared" si="26"/>
        <v>1.6977928692699429E-2</v>
      </c>
      <c r="E717" s="11" t="s">
        <v>512</v>
      </c>
      <c r="F717" s="12">
        <v>15108.1</v>
      </c>
      <c r="G717" s="11">
        <v>1.2393496E-2</v>
      </c>
      <c r="H717" s="13">
        <v>1.24E-2</v>
      </c>
      <c r="J717" s="15"/>
      <c r="K717" s="11"/>
      <c r="L717" s="11"/>
      <c r="M717" s="11"/>
      <c r="N717" s="11"/>
    </row>
    <row r="718" spans="1:14" ht="13.2">
      <c r="A718" s="11" t="s">
        <v>513</v>
      </c>
      <c r="B718">
        <v>176.7</v>
      </c>
      <c r="C718" s="11">
        <f t="shared" si="25"/>
        <v>1.0580497569345093E-2</v>
      </c>
      <c r="D718" s="13">
        <f t="shared" si="26"/>
        <v>1.0580497569345093E-2</v>
      </c>
      <c r="E718" s="11" t="s">
        <v>513</v>
      </c>
      <c r="F718" s="12">
        <v>14923.15</v>
      </c>
      <c r="G718" s="11">
        <v>1.671572E-2</v>
      </c>
      <c r="H718" s="13">
        <v>1.67E-2</v>
      </c>
      <c r="J718" s="15"/>
      <c r="K718" s="11"/>
      <c r="L718" s="11"/>
      <c r="M718" s="11"/>
      <c r="N718" s="11"/>
    </row>
    <row r="719" spans="1:14" ht="13.2">
      <c r="A719" s="11" t="s">
        <v>514</v>
      </c>
      <c r="B719">
        <v>174.85</v>
      </c>
      <c r="C719" s="11">
        <f t="shared" si="25"/>
        <v>-3.5310344827586215E-2</v>
      </c>
      <c r="D719" s="13">
        <f t="shared" si="26"/>
        <v>-3.5310344827586215E-2</v>
      </c>
      <c r="E719" s="11" t="s">
        <v>514</v>
      </c>
      <c r="F719" s="12">
        <v>14677.8</v>
      </c>
      <c r="G719" s="11">
        <v>-1.2724119999999999E-3</v>
      </c>
      <c r="H719" s="13">
        <v>-1.2999999999999999E-3</v>
      </c>
      <c r="J719" s="15"/>
      <c r="K719" s="11"/>
      <c r="L719" s="11"/>
      <c r="M719" s="11"/>
      <c r="N719" s="11"/>
    </row>
    <row r="720" spans="1:14" ht="13.2">
      <c r="A720" s="27">
        <v>44535</v>
      </c>
      <c r="B720">
        <v>181.25</v>
      </c>
      <c r="C720" s="11">
        <f t="shared" si="25"/>
        <v>1.9347705914869451E-3</v>
      </c>
      <c r="D720" s="13">
        <f t="shared" si="26"/>
        <v>1.9347705914869451E-3</v>
      </c>
      <c r="E720" s="27">
        <v>44535</v>
      </c>
      <c r="F720" s="12">
        <v>14696.5</v>
      </c>
      <c r="G720" s="11">
        <v>-1.0386681E-2</v>
      </c>
      <c r="H720" s="13">
        <v>-1.04E-2</v>
      </c>
      <c r="J720" s="15"/>
      <c r="K720" s="11"/>
      <c r="L720" s="11"/>
      <c r="M720" s="11"/>
      <c r="N720" s="11"/>
    </row>
    <row r="721" spans="1:14" ht="13.2">
      <c r="A721" s="27">
        <v>44505</v>
      </c>
      <c r="B721">
        <v>180.9</v>
      </c>
      <c r="C721" s="11">
        <f t="shared" si="25"/>
        <v>-2.0838971583220567E-2</v>
      </c>
      <c r="D721" s="13">
        <f t="shared" si="26"/>
        <v>-2.0838971583220567E-2</v>
      </c>
      <c r="E721" s="27">
        <v>44505</v>
      </c>
      <c r="F721" s="12">
        <v>14850.75</v>
      </c>
      <c r="G721" s="11">
        <v>-6.1302270000000002E-3</v>
      </c>
      <c r="H721" s="13">
        <v>-6.1000000000000004E-3</v>
      </c>
      <c r="J721" s="15"/>
      <c r="K721" s="11"/>
      <c r="L721" s="11"/>
      <c r="M721" s="11"/>
      <c r="N721" s="11"/>
    </row>
    <row r="722" spans="1:14" ht="13.2">
      <c r="A722" s="27">
        <v>44474</v>
      </c>
      <c r="B722">
        <v>184.75</v>
      </c>
      <c r="C722" s="11">
        <f t="shared" si="25"/>
        <v>-1.5191897654584174E-2</v>
      </c>
      <c r="D722" s="13">
        <f t="shared" si="26"/>
        <v>-1.5191897654584174E-2</v>
      </c>
      <c r="E722" s="27">
        <v>44474</v>
      </c>
      <c r="F722" s="12">
        <v>14942.35</v>
      </c>
      <c r="G722" s="11">
        <v>8.0414760000000005E-3</v>
      </c>
      <c r="H722" s="13">
        <v>8.0000000000000002E-3</v>
      </c>
      <c r="J722" s="15"/>
      <c r="K722" s="11"/>
      <c r="L722" s="11"/>
      <c r="M722" s="11"/>
      <c r="N722" s="11"/>
    </row>
    <row r="723" spans="1:14" ht="13.2">
      <c r="A723" s="27">
        <v>44382</v>
      </c>
      <c r="B723">
        <v>187.6</v>
      </c>
      <c r="C723" s="11">
        <f t="shared" si="25"/>
        <v>-3.1880977683315104E-3</v>
      </c>
      <c r="D723" s="13">
        <f t="shared" si="26"/>
        <v>-3.1880977683315104E-3</v>
      </c>
      <c r="E723" s="27">
        <v>44382</v>
      </c>
      <c r="F723" s="12">
        <v>14823.15</v>
      </c>
      <c r="G723" s="11">
        <v>6.6792079999999998E-3</v>
      </c>
      <c r="H723" s="13">
        <v>6.7000000000000002E-3</v>
      </c>
      <c r="J723" s="15"/>
      <c r="K723" s="11"/>
      <c r="L723" s="11"/>
      <c r="M723" s="11"/>
      <c r="N723" s="11"/>
    </row>
    <row r="724" spans="1:14" ht="13.2">
      <c r="A724" s="27">
        <v>44352</v>
      </c>
      <c r="B724">
        <v>188.2</v>
      </c>
      <c r="C724" s="11">
        <f t="shared" si="25"/>
        <v>4.9930264993026441E-2</v>
      </c>
      <c r="D724" s="13">
        <f t="shared" si="26"/>
        <v>4.9930264993026441E-2</v>
      </c>
      <c r="E724" s="27">
        <v>44352</v>
      </c>
      <c r="F724" s="12">
        <v>14724.8</v>
      </c>
      <c r="G724" s="11">
        <v>7.3163969999999997E-3</v>
      </c>
      <c r="H724" s="13">
        <v>7.3000000000000001E-3</v>
      </c>
      <c r="J724" s="15"/>
      <c r="K724" s="11"/>
      <c r="L724" s="11"/>
      <c r="M724" s="11"/>
      <c r="N724" s="11"/>
    </row>
    <row r="725" spans="1:14" ht="13.2">
      <c r="A725" s="27">
        <v>44321</v>
      </c>
      <c r="B725">
        <v>179.25</v>
      </c>
      <c r="C725" s="11">
        <f t="shared" si="25"/>
        <v>-1.1852260198456532E-2</v>
      </c>
      <c r="D725" s="13">
        <f t="shared" si="26"/>
        <v>-1.1852260198456532E-2</v>
      </c>
      <c r="E725" s="27">
        <v>44321</v>
      </c>
      <c r="F725" s="12">
        <v>14617.85</v>
      </c>
      <c r="G725" s="11">
        <v>8.3709860000000004E-3</v>
      </c>
      <c r="H725" s="13">
        <v>8.3999999999999995E-3</v>
      </c>
      <c r="J725" s="15"/>
      <c r="K725" s="11"/>
      <c r="L725" s="11"/>
      <c r="M725" s="11"/>
      <c r="N725" s="11"/>
    </row>
    <row r="726" spans="1:14" ht="13.2">
      <c r="A726" s="27">
        <v>44291</v>
      </c>
      <c r="B726">
        <v>181.4</v>
      </c>
      <c r="C726" s="11">
        <f t="shared" si="25"/>
        <v>-3.0205827318898759E-2</v>
      </c>
      <c r="D726" s="13">
        <f t="shared" si="26"/>
        <v>-3.0205827318898759E-2</v>
      </c>
      <c r="E726" s="27">
        <v>44291</v>
      </c>
      <c r="F726" s="12">
        <v>14496.5</v>
      </c>
      <c r="G726" s="11">
        <v>-9.4060810000000002E-3</v>
      </c>
      <c r="H726" s="13">
        <v>-9.4000000000000004E-3</v>
      </c>
      <c r="J726" s="15"/>
      <c r="K726" s="11"/>
      <c r="L726" s="11"/>
      <c r="M726" s="11"/>
      <c r="N726" s="11"/>
    </row>
    <row r="727" spans="1:14" ht="13.2">
      <c r="A727" s="27">
        <v>44260</v>
      </c>
      <c r="B727">
        <v>187.05</v>
      </c>
      <c r="C727" s="11">
        <f t="shared" si="25"/>
        <v>-3.7283621837549408E-3</v>
      </c>
      <c r="D727" s="13">
        <f t="shared" si="26"/>
        <v>-3.7283621837549408E-3</v>
      </c>
      <c r="E727" s="27">
        <v>44260</v>
      </c>
      <c r="F727" s="12">
        <v>14634.15</v>
      </c>
      <c r="G727" s="11">
        <v>2.0845999999999999E-4</v>
      </c>
      <c r="H727" s="13">
        <v>2.0000000000000001E-4</v>
      </c>
      <c r="J727" s="15"/>
      <c r="K727" s="11"/>
      <c r="L727" s="11"/>
      <c r="M727" s="11"/>
      <c r="N727" s="11"/>
    </row>
    <row r="728" spans="1:14" ht="13.2">
      <c r="A728" s="11" t="s">
        <v>515</v>
      </c>
      <c r="B728">
        <v>187.75</v>
      </c>
      <c r="C728" s="11">
        <f t="shared" si="25"/>
        <v>-1.675831369468439E-2</v>
      </c>
      <c r="D728" s="13">
        <f t="shared" si="26"/>
        <v>-1.675831369468439E-2</v>
      </c>
      <c r="E728" s="11" t="s">
        <v>515</v>
      </c>
      <c r="F728" s="12">
        <v>14631.1</v>
      </c>
      <c r="G728" s="11">
        <v>-1.7710759999999999E-2</v>
      </c>
      <c r="H728" s="13">
        <v>-1.77E-2</v>
      </c>
      <c r="J728" s="15"/>
      <c r="K728" s="11"/>
      <c r="L728" s="11"/>
      <c r="M728" s="11"/>
      <c r="N728" s="11"/>
    </row>
    <row r="729" spans="1:14" ht="13.2">
      <c r="A729" s="11" t="s">
        <v>516</v>
      </c>
      <c r="B729">
        <v>190.95</v>
      </c>
      <c r="C729" s="11">
        <f t="shared" si="25"/>
        <v>-4.5011252813203284E-2</v>
      </c>
      <c r="D729" s="13">
        <f t="shared" si="26"/>
        <v>-4.5011252813203284E-2</v>
      </c>
      <c r="E729" s="11" t="s">
        <v>516</v>
      </c>
      <c r="F729" s="12">
        <v>14894.9</v>
      </c>
      <c r="G729" s="11">
        <v>2.041771E-3</v>
      </c>
      <c r="H729" s="13">
        <v>2E-3</v>
      </c>
      <c r="J729" s="15"/>
      <c r="K729" s="11"/>
      <c r="L729" s="11"/>
      <c r="M729" s="11"/>
      <c r="N729" s="11"/>
    </row>
    <row r="730" spans="1:14" ht="13.2">
      <c r="A730" s="11" t="s">
        <v>517</v>
      </c>
      <c r="B730">
        <v>199.95</v>
      </c>
      <c r="C730" s="11">
        <f t="shared" si="25"/>
        <v>4.5763598326359789E-2</v>
      </c>
      <c r="D730" s="13">
        <f t="shared" si="26"/>
        <v>4.5763598326359789E-2</v>
      </c>
      <c r="E730" s="11" t="s">
        <v>517</v>
      </c>
      <c r="F730" s="12">
        <v>14864.55</v>
      </c>
      <c r="G730" s="11">
        <v>1.4433855000000001E-2</v>
      </c>
      <c r="H730" s="13">
        <v>1.44E-2</v>
      </c>
      <c r="J730" s="15"/>
      <c r="K730" s="11"/>
      <c r="L730" s="11"/>
      <c r="M730" s="11"/>
      <c r="N730" s="11"/>
    </row>
    <row r="731" spans="1:14" ht="13.2">
      <c r="A731" s="11" t="s">
        <v>518</v>
      </c>
      <c r="B731">
        <v>191.2</v>
      </c>
      <c r="C731" s="11">
        <f t="shared" si="25"/>
        <v>-1.2141565486954442E-2</v>
      </c>
      <c r="D731" s="13">
        <f t="shared" si="26"/>
        <v>-1.2141565486954442E-2</v>
      </c>
      <c r="E731" s="11" t="s">
        <v>518</v>
      </c>
      <c r="F731" s="12">
        <v>14653.05</v>
      </c>
      <c r="G731" s="11">
        <v>1.1601657E-2</v>
      </c>
      <c r="H731" s="13">
        <v>1.1599999999999999E-2</v>
      </c>
      <c r="J731" s="15"/>
      <c r="K731" s="11"/>
      <c r="L731" s="11"/>
      <c r="M731" s="11"/>
      <c r="N731" s="11"/>
    </row>
    <row r="732" spans="1:14" ht="13.2">
      <c r="A732" s="11" t="s">
        <v>519</v>
      </c>
      <c r="B732">
        <v>193.55</v>
      </c>
      <c r="C732" s="11">
        <f t="shared" si="25"/>
        <v>4.9905071874152496E-2</v>
      </c>
      <c r="D732" s="13">
        <f t="shared" si="26"/>
        <v>4.9905071874152496E-2</v>
      </c>
      <c r="E732" s="11" t="s">
        <v>519</v>
      </c>
      <c r="F732" s="12">
        <v>14485</v>
      </c>
      <c r="G732" s="11">
        <v>1.0016491000000001E-2</v>
      </c>
      <c r="H732" s="13">
        <v>0.01</v>
      </c>
      <c r="J732" s="15"/>
      <c r="K732" s="11"/>
      <c r="L732" s="11"/>
      <c r="M732" s="11"/>
      <c r="N732" s="11"/>
    </row>
    <row r="733" spans="1:14" ht="13.2">
      <c r="A733" s="11" t="s">
        <v>520</v>
      </c>
      <c r="B733">
        <v>184.35</v>
      </c>
      <c r="C733" s="11">
        <f t="shared" si="25"/>
        <v>4.9829157175398597E-2</v>
      </c>
      <c r="D733" s="13">
        <f t="shared" si="26"/>
        <v>4.9829157175398597E-2</v>
      </c>
      <c r="E733" s="11" t="s">
        <v>520</v>
      </c>
      <c r="F733" s="12">
        <v>14341.35</v>
      </c>
      <c r="G733" s="11">
        <v>-4.4980790000000003E-3</v>
      </c>
      <c r="H733" s="13">
        <v>-4.4999999999999997E-3</v>
      </c>
      <c r="J733" s="15"/>
      <c r="K733" s="11"/>
      <c r="L733" s="11"/>
      <c r="M733" s="11"/>
      <c r="N733" s="11"/>
    </row>
    <row r="734" spans="1:14" ht="13.2">
      <c r="A734" s="11" t="s">
        <v>521</v>
      </c>
      <c r="B734">
        <v>175.6</v>
      </c>
      <c r="C734" s="11">
        <f t="shared" si="25"/>
        <v>4.9925261584454317E-2</v>
      </c>
      <c r="D734" s="13">
        <f t="shared" si="26"/>
        <v>4.9925261584454317E-2</v>
      </c>
      <c r="E734" s="11" t="s">
        <v>521</v>
      </c>
      <c r="F734" s="12">
        <v>14406.15</v>
      </c>
      <c r="G734" s="11">
        <v>7.6767579999999997E-3</v>
      </c>
      <c r="H734" s="13">
        <v>7.7000000000000002E-3</v>
      </c>
      <c r="J734" s="15"/>
      <c r="K734" s="11"/>
      <c r="L734" s="11"/>
      <c r="M734" s="11"/>
      <c r="N734" s="11"/>
    </row>
    <row r="735" spans="1:14" ht="13.2">
      <c r="A735" s="11" t="s">
        <v>522</v>
      </c>
      <c r="B735">
        <v>167.25</v>
      </c>
      <c r="C735" s="11">
        <f t="shared" si="25"/>
        <v>4.9905838041431227E-2</v>
      </c>
      <c r="D735" s="13">
        <f t="shared" si="26"/>
        <v>4.9905838041431227E-2</v>
      </c>
      <c r="E735" s="11" t="s">
        <v>522</v>
      </c>
      <c r="F735" s="12">
        <v>14296.4</v>
      </c>
      <c r="G735" s="11">
        <v>-4.3908369999999999E-3</v>
      </c>
      <c r="H735" s="13">
        <v>-4.4000000000000003E-3</v>
      </c>
      <c r="J735" s="15"/>
      <c r="K735" s="11"/>
      <c r="L735" s="11"/>
      <c r="M735" s="11"/>
      <c r="N735" s="11"/>
    </row>
    <row r="736" spans="1:14" ht="13.2">
      <c r="A736" s="11" t="s">
        <v>523</v>
      </c>
      <c r="B736">
        <v>159.30000000000001</v>
      </c>
      <c r="C736" s="11">
        <f t="shared" si="25"/>
        <v>-3.6880290205562272E-2</v>
      </c>
      <c r="D736" s="13">
        <f t="shared" si="26"/>
        <v>-3.6880290205562272E-2</v>
      </c>
      <c r="E736" s="11" t="s">
        <v>523</v>
      </c>
      <c r="F736" s="12">
        <v>14359.45</v>
      </c>
      <c r="G736" s="11">
        <v>-1.7677017999999999E-2</v>
      </c>
      <c r="H736" s="13">
        <v>-1.77E-2</v>
      </c>
      <c r="J736" s="15"/>
      <c r="K736" s="11"/>
      <c r="L736" s="11"/>
      <c r="M736" s="11"/>
      <c r="N736" s="11"/>
    </row>
    <row r="737" spans="1:14" ht="13.2">
      <c r="A737" s="11" t="s">
        <v>524</v>
      </c>
      <c r="B737">
        <v>165.4</v>
      </c>
      <c r="C737" s="11">
        <f t="shared" si="25"/>
        <v>2.0043169904409464E-2</v>
      </c>
      <c r="D737" s="13">
        <f t="shared" si="26"/>
        <v>2.0043169904409464E-2</v>
      </c>
      <c r="E737" s="11" t="s">
        <v>524</v>
      </c>
      <c r="F737" s="12">
        <v>14617.85</v>
      </c>
      <c r="G737" s="11">
        <v>2.496322E-3</v>
      </c>
      <c r="H737" s="13">
        <v>2.5000000000000001E-3</v>
      </c>
      <c r="J737" s="15"/>
      <c r="K737" s="11"/>
      <c r="L737" s="11"/>
      <c r="M737" s="11"/>
      <c r="N737" s="11"/>
    </row>
    <row r="738" spans="1:14" ht="13.2">
      <c r="A738" s="11" t="s">
        <v>525</v>
      </c>
      <c r="B738">
        <v>162.15</v>
      </c>
      <c r="C738" s="11">
        <f t="shared" si="25"/>
        <v>-2.6710684273709373E-2</v>
      </c>
      <c r="D738" s="13">
        <f t="shared" si="26"/>
        <v>-2.6710684273709373E-2</v>
      </c>
      <c r="E738" s="11" t="s">
        <v>525</v>
      </c>
      <c r="F738" s="12">
        <v>14581.45</v>
      </c>
      <c r="G738" s="11">
        <v>5.2844579999999997E-3</v>
      </c>
      <c r="H738" s="13">
        <v>5.3E-3</v>
      </c>
      <c r="J738" s="15"/>
      <c r="K738" s="11"/>
      <c r="L738" s="11"/>
      <c r="M738" s="11"/>
      <c r="N738" s="11"/>
    </row>
    <row r="739" spans="1:14" ht="13.2">
      <c r="A739" s="11" t="s">
        <v>526</v>
      </c>
      <c r="B739">
        <v>166.6</v>
      </c>
      <c r="C739" s="11">
        <f t="shared" si="25"/>
        <v>-2.2300469483568119E-2</v>
      </c>
      <c r="D739" s="13">
        <f t="shared" si="26"/>
        <v>-2.2300469483568119E-2</v>
      </c>
      <c r="E739" s="11" t="s">
        <v>526</v>
      </c>
      <c r="F739" s="12">
        <v>14504.8</v>
      </c>
      <c r="G739" s="11">
        <v>1.3556195E-2</v>
      </c>
      <c r="H739" s="13">
        <v>1.3599999999999999E-2</v>
      </c>
      <c r="J739" s="15"/>
      <c r="K739" s="11"/>
      <c r="L739" s="11"/>
      <c r="M739" s="11"/>
      <c r="N739" s="11"/>
    </row>
    <row r="740" spans="1:14" ht="13.2">
      <c r="A740" s="27">
        <v>44534</v>
      </c>
      <c r="B740">
        <v>170.4</v>
      </c>
      <c r="C740" s="11">
        <f t="shared" si="25"/>
        <v>-4.9902425425146335E-2</v>
      </c>
      <c r="D740" s="13">
        <f t="shared" si="26"/>
        <v>-4.9902425425146335E-2</v>
      </c>
      <c r="E740" s="27">
        <v>44534</v>
      </c>
      <c r="F740" s="12">
        <v>14310.8</v>
      </c>
      <c r="G740" s="11">
        <v>-3.5325601999999998E-2</v>
      </c>
      <c r="H740" s="13">
        <v>-3.5299999999999998E-2</v>
      </c>
      <c r="J740" s="15"/>
      <c r="K740" s="11"/>
      <c r="L740" s="11"/>
      <c r="M740" s="11"/>
      <c r="N740" s="11"/>
    </row>
    <row r="741" spans="1:14" ht="13.2">
      <c r="A741" s="27">
        <v>44443</v>
      </c>
      <c r="B741">
        <v>179.35</v>
      </c>
      <c r="C741" s="11">
        <f t="shared" si="25"/>
        <v>1.2704686617730054E-2</v>
      </c>
      <c r="D741" s="13">
        <f t="shared" si="26"/>
        <v>1.2704686617730054E-2</v>
      </c>
      <c r="E741" s="27">
        <v>44443</v>
      </c>
      <c r="F741" s="12">
        <v>14834.85</v>
      </c>
      <c r="G741" s="11">
        <v>-2.6186989999999999E-3</v>
      </c>
      <c r="H741" s="13">
        <v>-2.5999999999999999E-3</v>
      </c>
      <c r="J741" s="15"/>
      <c r="K741" s="11"/>
      <c r="L741" s="11"/>
      <c r="M741" s="11"/>
      <c r="N741" s="11"/>
    </row>
    <row r="742" spans="1:14" ht="13.2">
      <c r="A742" s="27">
        <v>44412</v>
      </c>
      <c r="B742">
        <v>177.1</v>
      </c>
      <c r="C742" s="11">
        <f t="shared" si="25"/>
        <v>-2.4779735682819437E-2</v>
      </c>
      <c r="D742" s="13">
        <f t="shared" si="26"/>
        <v>-2.4779735682819437E-2</v>
      </c>
      <c r="E742" s="27">
        <v>44412</v>
      </c>
      <c r="F742" s="12">
        <v>14873.8</v>
      </c>
      <c r="G742" s="11">
        <v>3.694569E-3</v>
      </c>
      <c r="H742" s="13">
        <v>3.7000000000000002E-3</v>
      </c>
      <c r="J742" s="15"/>
      <c r="K742" s="11"/>
      <c r="L742" s="11"/>
      <c r="M742" s="11"/>
      <c r="N742" s="11"/>
    </row>
    <row r="743" spans="1:14" ht="13.2">
      <c r="A743" s="27">
        <v>44381</v>
      </c>
      <c r="B743">
        <v>181.6</v>
      </c>
      <c r="C743" s="11">
        <f t="shared" si="25"/>
        <v>-1.2506797172376349E-2</v>
      </c>
      <c r="D743" s="13">
        <f t="shared" si="26"/>
        <v>-1.2506797172376349E-2</v>
      </c>
      <c r="E743" s="27">
        <v>44381</v>
      </c>
      <c r="F743" s="12">
        <v>14819.05</v>
      </c>
      <c r="G743" s="11">
        <v>9.2314500000000004E-3</v>
      </c>
      <c r="H743" s="13">
        <v>9.1999999999999998E-3</v>
      </c>
      <c r="J743" s="15"/>
      <c r="K743" s="11"/>
      <c r="L743" s="11"/>
      <c r="M743" s="11"/>
      <c r="N743" s="11"/>
    </row>
    <row r="744" spans="1:14" ht="13.2">
      <c r="A744" s="27">
        <v>44351</v>
      </c>
      <c r="B744">
        <v>183.9</v>
      </c>
      <c r="C744" s="11">
        <f t="shared" si="25"/>
        <v>4.9957179560376819E-2</v>
      </c>
      <c r="D744" s="13">
        <f t="shared" si="26"/>
        <v>4.9957179560376819E-2</v>
      </c>
      <c r="E744" s="27">
        <v>44351</v>
      </c>
      <c r="F744" s="12">
        <v>14683.5</v>
      </c>
      <c r="G744" s="11">
        <v>3.122054E-3</v>
      </c>
      <c r="H744" s="13">
        <v>3.0999999999999999E-3</v>
      </c>
      <c r="J744" s="15"/>
      <c r="K744" s="11"/>
      <c r="L744" s="11"/>
      <c r="M744" s="11"/>
      <c r="N744" s="11"/>
    </row>
    <row r="745" spans="1:14" ht="13.2">
      <c r="A745" s="27">
        <v>44320</v>
      </c>
      <c r="B745">
        <v>175.15</v>
      </c>
      <c r="C745" s="11">
        <f t="shared" si="25"/>
        <v>4.9745280191789032E-2</v>
      </c>
      <c r="D745" s="13">
        <f t="shared" si="26"/>
        <v>4.9745280191789032E-2</v>
      </c>
      <c r="E745" s="27">
        <v>44320</v>
      </c>
      <c r="F745" s="12">
        <v>14637.8</v>
      </c>
      <c r="G745" s="11">
        <v>-1.5439873E-2</v>
      </c>
      <c r="H745" s="13">
        <v>-1.54E-2</v>
      </c>
      <c r="J745" s="15"/>
      <c r="K745" s="11"/>
      <c r="L745" s="11"/>
      <c r="M745" s="11"/>
      <c r="N745" s="11"/>
    </row>
    <row r="746" spans="1:14" ht="13.2">
      <c r="A746" s="27">
        <v>44200</v>
      </c>
      <c r="B746">
        <v>166.85</v>
      </c>
      <c r="C746" s="11">
        <v>6.8000000000000005E-2</v>
      </c>
      <c r="D746" s="13">
        <f t="shared" si="26"/>
        <v>6.8000000000000005E-2</v>
      </c>
      <c r="E746" s="27">
        <v>44200</v>
      </c>
      <c r="F746" s="12">
        <v>14867.35</v>
      </c>
      <c r="G746" s="11">
        <f>0.012</f>
        <v>1.2E-2</v>
      </c>
      <c r="H746" s="13">
        <v>1.2E-2</v>
      </c>
      <c r="J746" s="15"/>
      <c r="K746" s="11"/>
      <c r="L746" s="11"/>
      <c r="M746" s="11"/>
      <c r="N746" s="11"/>
    </row>
    <row r="747" spans="1:14" ht="13.2">
      <c r="A747" s="11"/>
      <c r="J747" s="15"/>
      <c r="K747" s="11"/>
      <c r="L747" s="11"/>
      <c r="M747" s="11"/>
      <c r="N747" s="11"/>
    </row>
    <row r="748" spans="1:14" ht="13.2">
      <c r="A748" s="11"/>
      <c r="J748" s="15"/>
      <c r="K748" s="11"/>
      <c r="L748" s="11"/>
      <c r="M748" s="11"/>
      <c r="N748" s="11"/>
    </row>
    <row r="749" spans="1:14" ht="13.2">
      <c r="A749" s="11"/>
      <c r="J749" s="15"/>
      <c r="K749" s="11"/>
      <c r="L749" s="11"/>
      <c r="M749" s="11"/>
      <c r="N749" s="11"/>
    </row>
    <row r="750" spans="1:14" ht="13.2">
      <c r="A750" s="11"/>
      <c r="J750" s="15"/>
      <c r="K750" s="11"/>
      <c r="L750" s="11"/>
      <c r="M750" s="11"/>
      <c r="N750" s="11"/>
    </row>
    <row r="751" spans="1:14" ht="13.2">
      <c r="A751" s="11"/>
      <c r="J751" s="15"/>
      <c r="K751" s="11"/>
      <c r="L751" s="11"/>
      <c r="M751" s="11"/>
      <c r="N751" s="11"/>
    </row>
    <row r="752" spans="1:14" ht="13.2">
      <c r="A752" s="11"/>
      <c r="J752" s="15"/>
      <c r="K752" s="11"/>
      <c r="L752" s="11"/>
      <c r="M752" s="11"/>
      <c r="N752" s="11"/>
    </row>
    <row r="753" spans="1:14" ht="13.2">
      <c r="A753" s="11"/>
      <c r="J753" s="15"/>
      <c r="K753" s="11"/>
      <c r="L753" s="11"/>
      <c r="M753" s="11"/>
      <c r="N753" s="11"/>
    </row>
    <row r="754" spans="1:14" ht="13.2">
      <c r="A754" s="11"/>
      <c r="J754" s="15"/>
      <c r="K754" s="11"/>
      <c r="L754" s="11"/>
      <c r="M754" s="11"/>
      <c r="N754" s="11"/>
    </row>
    <row r="755" spans="1:14" ht="13.2">
      <c r="A755" s="11"/>
      <c r="J755" s="15"/>
      <c r="K755" s="11"/>
      <c r="L755" s="11"/>
      <c r="M755" s="11"/>
      <c r="N755" s="11"/>
    </row>
    <row r="756" spans="1:14" ht="13.2">
      <c r="A756" s="11"/>
      <c r="J756" s="15"/>
      <c r="K756" s="11"/>
      <c r="L756" s="11"/>
      <c r="M756" s="11"/>
      <c r="N756" s="11"/>
    </row>
    <row r="757" spans="1:14" ht="13.2">
      <c r="A757" s="11"/>
      <c r="J757" s="15"/>
      <c r="K757" s="11"/>
      <c r="L757" s="11"/>
      <c r="M757" s="11"/>
      <c r="N757" s="11"/>
    </row>
    <row r="758" spans="1:14" ht="13.2">
      <c r="A758" s="11"/>
      <c r="J758" s="15"/>
      <c r="K758" s="11"/>
      <c r="L758" s="11"/>
      <c r="M758" s="11"/>
      <c r="N758" s="11"/>
    </row>
    <row r="759" spans="1:14" ht="13.2">
      <c r="A759" s="11"/>
      <c r="J759" s="15"/>
      <c r="K759" s="11"/>
      <c r="L759" s="11"/>
      <c r="M759" s="11"/>
      <c r="N759" s="11"/>
    </row>
    <row r="760" spans="1:14" ht="13.2">
      <c r="A760" s="11"/>
      <c r="J760" s="15"/>
      <c r="K760" s="11"/>
      <c r="L760" s="11"/>
      <c r="M760" s="11"/>
      <c r="N760" s="11"/>
    </row>
    <row r="761" spans="1:14" ht="13.2">
      <c r="A761" s="11"/>
      <c r="J761" s="15"/>
      <c r="K761" s="11"/>
      <c r="L761" s="11"/>
      <c r="M761" s="11"/>
      <c r="N761" s="11"/>
    </row>
    <row r="762" spans="1:14" ht="13.2">
      <c r="A762" s="11"/>
      <c r="J762" s="15"/>
      <c r="K762" s="11"/>
      <c r="L762" s="11"/>
      <c r="M762" s="11"/>
      <c r="N762" s="11"/>
    </row>
    <row r="763" spans="1:14" ht="13.2">
      <c r="A763" s="11"/>
      <c r="J763" s="15"/>
      <c r="K763" s="11"/>
      <c r="L763" s="11"/>
      <c r="M763" s="11"/>
      <c r="N763" s="11"/>
    </row>
    <row r="764" spans="1:14" ht="13.2">
      <c r="A764" s="11"/>
      <c r="J764" s="15"/>
      <c r="K764" s="11"/>
      <c r="L764" s="11"/>
      <c r="M764" s="11"/>
      <c r="N764" s="11"/>
    </row>
    <row r="765" spans="1:14" ht="13.2">
      <c r="A765" s="11"/>
      <c r="J765" s="15"/>
      <c r="K765" s="11"/>
      <c r="L765" s="11"/>
      <c r="M765" s="11"/>
      <c r="N765" s="11"/>
    </row>
    <row r="766" spans="1:14" ht="13.2">
      <c r="A766" s="11"/>
      <c r="J766" s="15"/>
      <c r="K766" s="11"/>
      <c r="L766" s="11"/>
      <c r="M766" s="11"/>
      <c r="N766" s="11"/>
    </row>
    <row r="767" spans="1:14" ht="13.2">
      <c r="A767" s="11"/>
      <c r="J767" s="15"/>
      <c r="K767" s="11"/>
      <c r="L767" s="11"/>
      <c r="M767" s="11"/>
      <c r="N767" s="11"/>
    </row>
    <row r="768" spans="1:14" ht="13.2">
      <c r="A768" s="11"/>
      <c r="J768" s="15"/>
      <c r="K768" s="11"/>
      <c r="L768" s="11"/>
      <c r="M768" s="11"/>
      <c r="N768" s="11"/>
    </row>
    <row r="769" spans="1:14" ht="13.2">
      <c r="A769" s="11"/>
      <c r="J769" s="15"/>
      <c r="K769" s="11"/>
      <c r="L769" s="11"/>
      <c r="M769" s="11"/>
      <c r="N769" s="11"/>
    </row>
    <row r="770" spans="1:14" ht="13.2">
      <c r="A770" s="11"/>
      <c r="J770" s="15"/>
      <c r="K770" s="11"/>
      <c r="L770" s="11"/>
      <c r="M770" s="11"/>
      <c r="N770" s="11"/>
    </row>
    <row r="771" spans="1:14" ht="13.2">
      <c r="A771" s="11"/>
      <c r="J771" s="15"/>
      <c r="K771" s="11"/>
      <c r="L771" s="11"/>
      <c r="M771" s="11"/>
      <c r="N771" s="11"/>
    </row>
    <row r="772" spans="1:14" ht="13.2">
      <c r="A772" s="11"/>
      <c r="J772" s="15"/>
      <c r="K772" s="11"/>
      <c r="L772" s="11"/>
      <c r="M772" s="11"/>
      <c r="N772" s="11"/>
    </row>
    <row r="773" spans="1:14" ht="13.2">
      <c r="A773" s="11"/>
      <c r="J773" s="15"/>
      <c r="K773" s="11"/>
      <c r="L773" s="11"/>
      <c r="M773" s="11"/>
      <c r="N773" s="11"/>
    </row>
    <row r="774" spans="1:14" ht="13.2">
      <c r="A774" s="11"/>
      <c r="J774" s="15"/>
      <c r="K774" s="11"/>
      <c r="L774" s="11"/>
      <c r="M774" s="11"/>
      <c r="N774" s="11"/>
    </row>
    <row r="775" spans="1:14" ht="13.2">
      <c r="A775" s="11"/>
      <c r="J775" s="15"/>
      <c r="K775" s="11"/>
      <c r="L775" s="11"/>
      <c r="M775" s="11"/>
      <c r="N775" s="11"/>
    </row>
    <row r="776" spans="1:14" ht="13.2">
      <c r="A776" s="11"/>
      <c r="J776" s="15"/>
      <c r="K776" s="11"/>
      <c r="L776" s="11"/>
      <c r="M776" s="11"/>
      <c r="N776" s="11"/>
    </row>
    <row r="777" spans="1:14" ht="13.2">
      <c r="A777" s="11"/>
      <c r="J777" s="15"/>
      <c r="K777" s="11"/>
      <c r="L777" s="11"/>
      <c r="M777" s="11"/>
      <c r="N777" s="11"/>
    </row>
    <row r="778" spans="1:14" ht="13.2">
      <c r="A778" s="11"/>
      <c r="J778" s="15"/>
      <c r="K778" s="11"/>
      <c r="L778" s="11"/>
      <c r="M778" s="11"/>
      <c r="N778" s="11"/>
    </row>
    <row r="779" spans="1:14" ht="13.2">
      <c r="A779" s="11"/>
      <c r="J779" s="15"/>
      <c r="K779" s="11"/>
      <c r="L779" s="11"/>
      <c r="M779" s="11"/>
      <c r="N779" s="11"/>
    </row>
    <row r="780" spans="1:14" ht="13.2">
      <c r="A780" s="11"/>
      <c r="J780" s="15"/>
      <c r="K780" s="11"/>
      <c r="L780" s="11"/>
      <c r="M780" s="11"/>
      <c r="N780" s="11"/>
    </row>
    <row r="781" spans="1:14" ht="13.2">
      <c r="A781" s="11"/>
      <c r="J781" s="15"/>
      <c r="K781" s="11"/>
      <c r="L781" s="11"/>
      <c r="M781" s="11"/>
      <c r="N781" s="11"/>
    </row>
    <row r="782" spans="1:14" ht="13.2">
      <c r="A782" s="11"/>
      <c r="J782" s="15"/>
      <c r="K782" s="11"/>
      <c r="L782" s="11"/>
      <c r="M782" s="11"/>
      <c r="N782" s="11"/>
    </row>
    <row r="783" spans="1:14" ht="13.2">
      <c r="A783" s="11"/>
      <c r="J783" s="15"/>
      <c r="K783" s="11"/>
      <c r="L783" s="11"/>
      <c r="M783" s="11"/>
      <c r="N783" s="11"/>
    </row>
    <row r="784" spans="1:14" ht="13.2">
      <c r="A784" s="11"/>
      <c r="J784" s="15"/>
      <c r="K784" s="11"/>
      <c r="L784" s="11"/>
      <c r="M784" s="11"/>
      <c r="N784" s="11"/>
    </row>
    <row r="785" spans="1:14" ht="13.2">
      <c r="A785" s="11"/>
      <c r="J785" s="15"/>
      <c r="K785" s="11"/>
      <c r="L785" s="11"/>
      <c r="M785" s="11"/>
      <c r="N785" s="11"/>
    </row>
    <row r="786" spans="1:14" ht="13.2">
      <c r="A786" s="11"/>
      <c r="J786" s="15"/>
      <c r="K786" s="11"/>
      <c r="L786" s="11"/>
      <c r="M786" s="11"/>
      <c r="N786" s="11"/>
    </row>
    <row r="787" spans="1:14" ht="13.2">
      <c r="A787" s="11"/>
      <c r="J787" s="15"/>
      <c r="K787" s="11"/>
      <c r="L787" s="11"/>
      <c r="M787" s="11"/>
      <c r="N787" s="11"/>
    </row>
    <row r="788" spans="1:14" ht="13.2">
      <c r="A788" s="11"/>
      <c r="J788" s="15"/>
      <c r="K788" s="11"/>
      <c r="L788" s="11"/>
      <c r="M788" s="11"/>
      <c r="N788" s="11"/>
    </row>
    <row r="789" spans="1:14" ht="13.2">
      <c r="A789" s="11"/>
      <c r="J789" s="15"/>
      <c r="K789" s="11"/>
      <c r="L789" s="11"/>
      <c r="M789" s="11"/>
      <c r="N789" s="11"/>
    </row>
    <row r="790" spans="1:14" ht="13.2">
      <c r="A790" s="11"/>
      <c r="J790" s="15"/>
      <c r="K790" s="11"/>
      <c r="L790" s="11"/>
      <c r="M790" s="11"/>
      <c r="N790" s="11"/>
    </row>
    <row r="791" spans="1:14" ht="13.2">
      <c r="A791" s="11"/>
      <c r="J791" s="15"/>
      <c r="K791" s="11"/>
      <c r="L791" s="11"/>
      <c r="M791" s="11"/>
      <c r="N791" s="11"/>
    </row>
    <row r="792" spans="1:14" ht="13.2">
      <c r="A792" s="11"/>
      <c r="J792" s="15"/>
      <c r="K792" s="11"/>
      <c r="L792" s="11"/>
      <c r="M792" s="11"/>
      <c r="N792" s="11"/>
    </row>
    <row r="793" spans="1:14" ht="13.2">
      <c r="A793" s="11"/>
      <c r="J793" s="15"/>
      <c r="K793" s="11"/>
      <c r="L793" s="11"/>
      <c r="M793" s="11"/>
      <c r="N793" s="11"/>
    </row>
    <row r="794" spans="1:14" ht="13.2">
      <c r="A794" s="11"/>
      <c r="J794" s="15"/>
      <c r="K794" s="11"/>
      <c r="L794" s="11"/>
      <c r="M794" s="11"/>
      <c r="N794" s="11"/>
    </row>
    <row r="795" spans="1:14" ht="13.2">
      <c r="A795" s="11"/>
      <c r="J795" s="15"/>
      <c r="K795" s="11"/>
      <c r="L795" s="11"/>
      <c r="M795" s="11"/>
      <c r="N795" s="11"/>
    </row>
    <row r="796" spans="1:14" ht="13.2">
      <c r="A796" s="11"/>
      <c r="J796" s="15"/>
      <c r="K796" s="11"/>
      <c r="L796" s="11"/>
      <c r="M796" s="11"/>
      <c r="N796" s="11"/>
    </row>
    <row r="797" spans="1:14" ht="13.2">
      <c r="A797" s="11"/>
      <c r="J797" s="15"/>
      <c r="K797" s="11"/>
      <c r="L797" s="11"/>
      <c r="M797" s="11"/>
      <c r="N797" s="11"/>
    </row>
    <row r="798" spans="1:14" ht="13.2">
      <c r="A798" s="11"/>
      <c r="J798" s="15"/>
      <c r="K798" s="11"/>
      <c r="L798" s="11"/>
      <c r="M798" s="11"/>
      <c r="N798" s="11"/>
    </row>
    <row r="799" spans="1:14" ht="13.2">
      <c r="A799" s="11"/>
      <c r="J799" s="15"/>
      <c r="K799" s="11"/>
      <c r="L799" s="11"/>
      <c r="M799" s="11"/>
      <c r="N799" s="11"/>
    </row>
    <row r="800" spans="1:14" ht="13.2">
      <c r="A800" s="11"/>
      <c r="J800" s="15"/>
      <c r="K800" s="11"/>
      <c r="L800" s="11"/>
      <c r="M800" s="11"/>
      <c r="N800" s="11"/>
    </row>
    <row r="801" spans="1:14" ht="13.2">
      <c r="A801" s="11"/>
      <c r="J801" s="15"/>
      <c r="K801" s="11"/>
      <c r="L801" s="11"/>
      <c r="M801" s="11"/>
      <c r="N801" s="11"/>
    </row>
    <row r="802" spans="1:14" ht="13.2">
      <c r="A802" s="11"/>
      <c r="J802" s="15"/>
      <c r="K802" s="11"/>
      <c r="L802" s="11"/>
      <c r="M802" s="11"/>
      <c r="N802" s="11"/>
    </row>
    <row r="803" spans="1:14" ht="13.2">
      <c r="A803" s="11"/>
      <c r="J803" s="15"/>
      <c r="K803" s="11"/>
      <c r="L803" s="11"/>
      <c r="M803" s="11"/>
      <c r="N803" s="11"/>
    </row>
    <row r="804" spans="1:14" ht="13.2">
      <c r="A804" s="11"/>
      <c r="J804" s="15"/>
      <c r="K804" s="11"/>
      <c r="L804" s="11"/>
      <c r="M804" s="11"/>
      <c r="N804" s="11"/>
    </row>
    <row r="805" spans="1:14" ht="13.2">
      <c r="A805" s="11"/>
      <c r="J805" s="15"/>
      <c r="K805" s="11"/>
      <c r="L805" s="11"/>
      <c r="M805" s="11"/>
      <c r="N805" s="11"/>
    </row>
    <row r="806" spans="1:14" ht="13.2">
      <c r="A806" s="11"/>
      <c r="J806" s="15"/>
      <c r="K806" s="11"/>
      <c r="L806" s="11"/>
      <c r="M806" s="11"/>
      <c r="N806" s="11"/>
    </row>
    <row r="807" spans="1:14" ht="13.2">
      <c r="A807" s="11"/>
      <c r="J807" s="15"/>
      <c r="K807" s="11"/>
      <c r="L807" s="11"/>
      <c r="M807" s="11"/>
      <c r="N807" s="11"/>
    </row>
    <row r="808" spans="1:14" ht="13.2">
      <c r="A808" s="11"/>
      <c r="J808" s="15"/>
      <c r="K808" s="11"/>
      <c r="L808" s="11"/>
      <c r="M808" s="11"/>
      <c r="N808" s="11"/>
    </row>
    <row r="809" spans="1:14" ht="13.2">
      <c r="A809" s="11"/>
      <c r="J809" s="15"/>
      <c r="K809" s="11"/>
      <c r="L809" s="11"/>
      <c r="M809" s="11"/>
      <c r="N809" s="11"/>
    </row>
    <row r="810" spans="1:14" ht="13.2">
      <c r="A810" s="11"/>
      <c r="J810" s="15"/>
      <c r="K810" s="11"/>
      <c r="L810" s="11"/>
      <c r="M810" s="11"/>
      <c r="N810" s="11"/>
    </row>
    <row r="811" spans="1:14" ht="13.2">
      <c r="A811" s="11"/>
      <c r="J811" s="15"/>
      <c r="K811" s="11"/>
      <c r="L811" s="11"/>
      <c r="M811" s="11"/>
      <c r="N811" s="11"/>
    </row>
    <row r="812" spans="1:14" ht="13.2">
      <c r="A812" s="11"/>
      <c r="J812" s="15"/>
      <c r="K812" s="11"/>
      <c r="L812" s="11"/>
      <c r="M812" s="11"/>
      <c r="N812" s="11"/>
    </row>
    <row r="813" spans="1:14" ht="13.2">
      <c r="A813" s="11"/>
      <c r="J813" s="15"/>
      <c r="K813" s="11"/>
      <c r="L813" s="11"/>
      <c r="M813" s="11"/>
      <c r="N813" s="11"/>
    </row>
    <row r="814" spans="1:14" ht="13.2">
      <c r="A814" s="11"/>
      <c r="J814" s="15"/>
      <c r="K814" s="11"/>
      <c r="L814" s="11"/>
      <c r="M814" s="11"/>
      <c r="N814" s="11"/>
    </row>
    <row r="815" spans="1:14" ht="13.2">
      <c r="A815" s="11"/>
      <c r="J815" s="15"/>
      <c r="K815" s="11"/>
      <c r="L815" s="11"/>
      <c r="M815" s="11"/>
      <c r="N815" s="11"/>
    </row>
    <row r="816" spans="1:14" ht="13.2">
      <c r="A816" s="11"/>
      <c r="J816" s="15"/>
      <c r="K816" s="11"/>
      <c r="L816" s="11"/>
      <c r="M816" s="11"/>
      <c r="N816" s="11"/>
    </row>
    <row r="817" spans="1:14" ht="13.2">
      <c r="A817" s="11"/>
      <c r="J817" s="15"/>
      <c r="K817" s="11"/>
      <c r="L817" s="11"/>
      <c r="M817" s="11"/>
      <c r="N817" s="11"/>
    </row>
    <row r="818" spans="1:14" ht="13.2">
      <c r="A818" s="11"/>
      <c r="J818" s="15"/>
      <c r="K818" s="11"/>
      <c r="L818" s="11"/>
      <c r="M818" s="11"/>
      <c r="N818" s="11"/>
    </row>
    <row r="819" spans="1:14" ht="13.2">
      <c r="A819" s="11"/>
      <c r="J819" s="15"/>
      <c r="K819" s="11"/>
      <c r="L819" s="11"/>
      <c r="M819" s="11"/>
      <c r="N819" s="11"/>
    </row>
    <row r="820" spans="1:14" ht="13.2">
      <c r="A820" s="11"/>
      <c r="J820" s="15"/>
      <c r="K820" s="11"/>
      <c r="L820" s="11"/>
      <c r="M820" s="11"/>
      <c r="N820" s="11"/>
    </row>
    <row r="821" spans="1:14" ht="13.2">
      <c r="A821" s="11"/>
      <c r="J821" s="15"/>
      <c r="K821" s="11"/>
      <c r="L821" s="11"/>
      <c r="M821" s="11"/>
      <c r="N821" s="11"/>
    </row>
    <row r="822" spans="1:14" ht="13.2">
      <c r="A822" s="11"/>
      <c r="J822" s="15"/>
      <c r="K822" s="11"/>
      <c r="L822" s="11"/>
      <c r="M822" s="11"/>
      <c r="N822" s="11"/>
    </row>
    <row r="823" spans="1:14" ht="13.2">
      <c r="A823" s="11"/>
      <c r="J823" s="15"/>
      <c r="K823" s="11"/>
      <c r="L823" s="11"/>
      <c r="M823" s="11"/>
      <c r="N823" s="11"/>
    </row>
    <row r="824" spans="1:14" ht="13.2">
      <c r="A824" s="11"/>
      <c r="J824" s="15"/>
      <c r="K824" s="11"/>
      <c r="L824" s="11"/>
      <c r="M824" s="11"/>
      <c r="N824" s="11"/>
    </row>
    <row r="825" spans="1:14" ht="13.2">
      <c r="A825" s="11"/>
      <c r="J825" s="15"/>
      <c r="K825" s="11"/>
      <c r="L825" s="11"/>
      <c r="M825" s="11"/>
      <c r="N825" s="11"/>
    </row>
    <row r="826" spans="1:14" ht="13.2">
      <c r="A826" s="11"/>
      <c r="J826" s="15"/>
      <c r="K826" s="11"/>
      <c r="L826" s="11"/>
      <c r="M826" s="11"/>
      <c r="N826" s="11"/>
    </row>
    <row r="827" spans="1:14" ht="13.2">
      <c r="A827" s="11"/>
      <c r="J827" s="15"/>
      <c r="K827" s="11"/>
      <c r="L827" s="11"/>
      <c r="M827" s="11"/>
      <c r="N827" s="11"/>
    </row>
    <row r="828" spans="1:14" ht="13.2">
      <c r="A828" s="11"/>
      <c r="J828" s="15"/>
      <c r="K828" s="11"/>
      <c r="L828" s="11"/>
      <c r="M828" s="11"/>
      <c r="N828" s="11"/>
    </row>
    <row r="829" spans="1:14" ht="13.2">
      <c r="A829" s="11"/>
      <c r="J829" s="15"/>
      <c r="K829" s="11"/>
      <c r="L829" s="11"/>
      <c r="M829" s="11"/>
      <c r="N829" s="11"/>
    </row>
    <row r="830" spans="1:14" ht="13.2">
      <c r="A830" s="11"/>
      <c r="J830" s="15"/>
      <c r="K830" s="11"/>
      <c r="L830" s="11"/>
      <c r="M830" s="11"/>
      <c r="N830" s="11"/>
    </row>
    <row r="831" spans="1:14" ht="13.2">
      <c r="A831" s="11"/>
      <c r="J831" s="15"/>
      <c r="K831" s="11"/>
      <c r="L831" s="11"/>
      <c r="M831" s="11"/>
      <c r="N831" s="11"/>
    </row>
    <row r="832" spans="1:14" ht="13.2">
      <c r="A832" s="11"/>
      <c r="J832" s="15"/>
      <c r="K832" s="11"/>
      <c r="L832" s="11"/>
      <c r="M832" s="11"/>
      <c r="N832" s="11"/>
    </row>
    <row r="833" spans="1:14" ht="13.2">
      <c r="A833" s="11"/>
      <c r="J833" s="15"/>
      <c r="K833" s="11"/>
      <c r="L833" s="11"/>
      <c r="M833" s="11"/>
      <c r="N833" s="11"/>
    </row>
    <row r="834" spans="1:14" ht="13.2">
      <c r="A834" s="11"/>
      <c r="J834" s="15"/>
      <c r="K834" s="11"/>
      <c r="L834" s="11"/>
      <c r="M834" s="11"/>
      <c r="N834" s="11"/>
    </row>
    <row r="835" spans="1:14" ht="13.2">
      <c r="A835" s="11"/>
      <c r="J835" s="15"/>
      <c r="K835" s="11"/>
      <c r="L835" s="11"/>
      <c r="M835" s="11"/>
      <c r="N835" s="11"/>
    </row>
    <row r="836" spans="1:14" ht="13.2">
      <c r="A836" s="11"/>
      <c r="J836" s="15"/>
      <c r="K836" s="11"/>
      <c r="L836" s="11"/>
      <c r="M836" s="11"/>
      <c r="N836" s="11"/>
    </row>
    <row r="837" spans="1:14" ht="13.2">
      <c r="A837" s="11"/>
      <c r="J837" s="15"/>
      <c r="K837" s="11"/>
      <c r="L837" s="11"/>
      <c r="M837" s="11"/>
      <c r="N837" s="11"/>
    </row>
    <row r="838" spans="1:14" ht="13.2">
      <c r="A838" s="11"/>
      <c r="J838" s="15"/>
      <c r="K838" s="11"/>
      <c r="L838" s="11"/>
      <c r="M838" s="11"/>
      <c r="N838" s="11"/>
    </row>
    <row r="839" spans="1:14" ht="13.2">
      <c r="A839" s="11"/>
      <c r="J839" s="15"/>
      <c r="K839" s="11"/>
      <c r="L839" s="11"/>
      <c r="M839" s="11"/>
      <c r="N839" s="11"/>
    </row>
    <row r="840" spans="1:14" ht="13.2">
      <c r="A840" s="11"/>
      <c r="J840" s="15"/>
      <c r="K840" s="11"/>
      <c r="L840" s="11"/>
      <c r="M840" s="11"/>
      <c r="N840" s="11"/>
    </row>
    <row r="841" spans="1:14" ht="13.2">
      <c r="A841" s="11"/>
      <c r="J841" s="15"/>
      <c r="K841" s="11"/>
      <c r="L841" s="11"/>
      <c r="M841" s="11"/>
      <c r="N841" s="11"/>
    </row>
    <row r="842" spans="1:14" ht="13.2">
      <c r="A842" s="11"/>
      <c r="J842" s="15"/>
      <c r="K842" s="11"/>
      <c r="L842" s="11"/>
      <c r="M842" s="11"/>
      <c r="N842" s="11"/>
    </row>
    <row r="843" spans="1:14" ht="13.2">
      <c r="A843" s="11"/>
      <c r="J843" s="15"/>
      <c r="K843" s="11"/>
      <c r="L843" s="11"/>
      <c r="M843" s="11"/>
      <c r="N843" s="11"/>
    </row>
    <row r="844" spans="1:14" ht="13.2">
      <c r="A844" s="11"/>
      <c r="J844" s="15"/>
      <c r="K844" s="11"/>
      <c r="L844" s="11"/>
      <c r="M844" s="11"/>
      <c r="N844" s="11"/>
    </row>
    <row r="845" spans="1:14" ht="13.2">
      <c r="A845" s="11"/>
      <c r="J845" s="15"/>
      <c r="K845" s="11"/>
      <c r="L845" s="11"/>
      <c r="M845" s="11"/>
      <c r="N845" s="11"/>
    </row>
    <row r="846" spans="1:14" ht="13.2">
      <c r="A846" s="11"/>
      <c r="J846" s="15"/>
      <c r="K846" s="11"/>
      <c r="L846" s="11"/>
      <c r="M846" s="11"/>
      <c r="N846" s="11"/>
    </row>
    <row r="847" spans="1:14" ht="13.2">
      <c r="A847" s="11"/>
      <c r="J847" s="15"/>
      <c r="K847" s="11"/>
      <c r="L847" s="11"/>
      <c r="M847" s="11"/>
      <c r="N847" s="11"/>
    </row>
    <row r="848" spans="1:14" ht="13.2">
      <c r="A848" s="11"/>
      <c r="J848" s="15"/>
      <c r="K848" s="11"/>
      <c r="L848" s="11"/>
      <c r="M848" s="11"/>
      <c r="N848" s="11"/>
    </row>
    <row r="849" spans="1:14" ht="13.2">
      <c r="A849" s="11"/>
      <c r="J849" s="15"/>
      <c r="K849" s="11"/>
      <c r="L849" s="11"/>
      <c r="M849" s="11"/>
      <c r="N849" s="11"/>
    </row>
    <row r="850" spans="1:14" ht="13.2">
      <c r="A850" s="11"/>
      <c r="J850" s="15"/>
      <c r="K850" s="11"/>
      <c r="L850" s="11"/>
      <c r="M850" s="11"/>
      <c r="N850" s="11"/>
    </row>
    <row r="851" spans="1:14" ht="13.2">
      <c r="A851" s="11"/>
      <c r="J851" s="15"/>
      <c r="K851" s="11"/>
      <c r="L851" s="11"/>
      <c r="M851" s="11"/>
      <c r="N851" s="11"/>
    </row>
    <row r="852" spans="1:14" ht="13.2">
      <c r="A852" s="11"/>
      <c r="J852" s="15"/>
      <c r="K852" s="11"/>
      <c r="L852" s="11"/>
      <c r="M852" s="11"/>
      <c r="N852" s="11"/>
    </row>
    <row r="853" spans="1:14" ht="13.2">
      <c r="A853" s="11"/>
      <c r="J853" s="15"/>
      <c r="K853" s="11"/>
      <c r="L853" s="11"/>
      <c r="M853" s="11"/>
      <c r="N853" s="11"/>
    </row>
    <row r="854" spans="1:14" ht="13.2">
      <c r="A854" s="11"/>
      <c r="J854" s="15"/>
      <c r="K854" s="11"/>
      <c r="L854" s="11"/>
      <c r="M854" s="11"/>
      <c r="N854" s="11"/>
    </row>
    <row r="855" spans="1:14" ht="13.2">
      <c r="A855" s="11"/>
      <c r="J855" s="15"/>
      <c r="K855" s="11"/>
      <c r="L855" s="11"/>
      <c r="M855" s="11"/>
      <c r="N855" s="11"/>
    </row>
    <row r="856" spans="1:14" ht="13.2">
      <c r="A856" s="11"/>
      <c r="J856" s="15"/>
      <c r="K856" s="11"/>
      <c r="L856" s="11"/>
      <c r="M856" s="11"/>
      <c r="N856" s="11"/>
    </row>
    <row r="857" spans="1:14" ht="13.2">
      <c r="A857" s="11"/>
      <c r="J857" s="15"/>
      <c r="K857" s="11"/>
      <c r="L857" s="11"/>
      <c r="M857" s="11"/>
      <c r="N857" s="11"/>
    </row>
    <row r="858" spans="1:14" ht="13.2">
      <c r="A858" s="11"/>
      <c r="J858" s="15"/>
      <c r="K858" s="11"/>
      <c r="L858" s="11"/>
      <c r="M858" s="11"/>
      <c r="N858" s="11"/>
    </row>
    <row r="859" spans="1:14" ht="13.2">
      <c r="A859" s="11"/>
      <c r="J859" s="15"/>
      <c r="K859" s="11"/>
      <c r="L859" s="11"/>
      <c r="M859" s="11"/>
      <c r="N859" s="11"/>
    </row>
    <row r="860" spans="1:14" ht="13.2">
      <c r="A860" s="11"/>
      <c r="J860" s="15"/>
      <c r="K860" s="11"/>
      <c r="L860" s="11"/>
      <c r="M860" s="11"/>
      <c r="N860" s="11"/>
    </row>
    <row r="861" spans="1:14" ht="13.2">
      <c r="A861" s="11"/>
      <c r="J861" s="15"/>
      <c r="K861" s="11"/>
      <c r="L861" s="11"/>
      <c r="M861" s="11"/>
      <c r="N861" s="11"/>
    </row>
    <row r="862" spans="1:14" ht="13.2">
      <c r="A862" s="11"/>
      <c r="J862" s="15"/>
      <c r="K862" s="11"/>
      <c r="L862" s="11"/>
      <c r="M862" s="11"/>
      <c r="N862" s="11"/>
    </row>
    <row r="863" spans="1:14" ht="13.2">
      <c r="A863" s="11"/>
      <c r="J863" s="15"/>
      <c r="K863" s="11"/>
      <c r="L863" s="11"/>
      <c r="M863" s="11"/>
      <c r="N863" s="11"/>
    </row>
    <row r="864" spans="1:14" ht="13.2">
      <c r="A864" s="11"/>
      <c r="J864" s="15"/>
      <c r="K864" s="11"/>
      <c r="L864" s="11"/>
      <c r="M864" s="11"/>
      <c r="N864" s="11"/>
    </row>
    <row r="865" spans="1:14" ht="13.2">
      <c r="A865" s="11"/>
      <c r="J865" s="15"/>
      <c r="K865" s="11"/>
      <c r="L865" s="11"/>
      <c r="M865" s="11"/>
      <c r="N865" s="11"/>
    </row>
    <row r="866" spans="1:14" ht="13.2">
      <c r="A866" s="11"/>
      <c r="J866" s="15"/>
      <c r="K866" s="11"/>
      <c r="L866" s="11"/>
      <c r="M866" s="11"/>
      <c r="N866" s="11"/>
    </row>
    <row r="867" spans="1:14" ht="13.2">
      <c r="A867" s="11"/>
      <c r="J867" s="15"/>
      <c r="K867" s="11"/>
      <c r="L867" s="11"/>
      <c r="M867" s="11"/>
      <c r="N867" s="11"/>
    </row>
    <row r="868" spans="1:14" ht="13.2">
      <c r="A868" s="11"/>
      <c r="J868" s="15"/>
      <c r="K868" s="11"/>
      <c r="L868" s="11"/>
      <c r="M868" s="11"/>
      <c r="N868" s="11"/>
    </row>
    <row r="869" spans="1:14" ht="13.2">
      <c r="A869" s="11"/>
      <c r="J869" s="15"/>
      <c r="K869" s="11"/>
      <c r="L869" s="11"/>
      <c r="M869" s="11"/>
      <c r="N869" s="11"/>
    </row>
    <row r="870" spans="1:14" ht="13.2">
      <c r="A870" s="11"/>
      <c r="J870" s="15"/>
      <c r="K870" s="11"/>
      <c r="L870" s="11"/>
      <c r="M870" s="11"/>
      <c r="N870" s="11"/>
    </row>
    <row r="871" spans="1:14" ht="13.2">
      <c r="A871" s="11"/>
      <c r="J871" s="15"/>
      <c r="K871" s="11"/>
      <c r="L871" s="11"/>
      <c r="M871" s="11"/>
      <c r="N871" s="11"/>
    </row>
    <row r="872" spans="1:14" ht="13.2">
      <c r="A872" s="11"/>
      <c r="J872" s="15"/>
      <c r="K872" s="11"/>
      <c r="L872" s="11"/>
      <c r="M872" s="11"/>
      <c r="N872" s="11"/>
    </row>
    <row r="873" spans="1:14" ht="13.2">
      <c r="A873" s="11"/>
      <c r="J873" s="15"/>
      <c r="K873" s="11"/>
      <c r="L873" s="11"/>
      <c r="M873" s="11"/>
      <c r="N873" s="11"/>
    </row>
    <row r="874" spans="1:14" ht="13.2">
      <c r="A874" s="11"/>
      <c r="J874" s="15"/>
      <c r="K874" s="11"/>
      <c r="L874" s="11"/>
      <c r="M874" s="11"/>
      <c r="N874" s="11"/>
    </row>
    <row r="875" spans="1:14" ht="13.2">
      <c r="A875" s="11"/>
      <c r="J875" s="15"/>
      <c r="K875" s="11"/>
      <c r="L875" s="11"/>
      <c r="M875" s="11"/>
      <c r="N875" s="11"/>
    </row>
    <row r="876" spans="1:14" ht="13.2">
      <c r="A876" s="11"/>
      <c r="J876" s="15"/>
      <c r="K876" s="11"/>
      <c r="L876" s="11"/>
      <c r="M876" s="11"/>
      <c r="N876" s="11"/>
    </row>
    <row r="877" spans="1:14" ht="13.2">
      <c r="A877" s="11"/>
      <c r="J877" s="15"/>
      <c r="K877" s="11"/>
      <c r="L877" s="11"/>
      <c r="M877" s="11"/>
      <c r="N877" s="11"/>
    </row>
    <row r="878" spans="1:14" ht="13.2">
      <c r="A878" s="11"/>
      <c r="J878" s="15"/>
      <c r="K878" s="11"/>
      <c r="L878" s="11"/>
      <c r="M878" s="11"/>
      <c r="N878" s="11"/>
    </row>
    <row r="879" spans="1:14" ht="13.2">
      <c r="A879" s="11"/>
      <c r="J879" s="15"/>
      <c r="K879" s="11"/>
      <c r="L879" s="11"/>
      <c r="M879" s="11"/>
      <c r="N879" s="11"/>
    </row>
    <row r="880" spans="1:14" ht="13.2">
      <c r="A880" s="11"/>
      <c r="J880" s="15"/>
      <c r="K880" s="11"/>
      <c r="L880" s="11"/>
      <c r="M880" s="11"/>
      <c r="N880" s="11"/>
    </row>
    <row r="881" spans="1:14" ht="13.2">
      <c r="A881" s="11"/>
      <c r="J881" s="15"/>
      <c r="K881" s="11"/>
      <c r="L881" s="11"/>
      <c r="M881" s="11"/>
      <c r="N881" s="11"/>
    </row>
    <row r="882" spans="1:14" ht="13.2">
      <c r="A882" s="11"/>
      <c r="J882" s="15"/>
      <c r="K882" s="11"/>
      <c r="L882" s="11"/>
      <c r="M882" s="11"/>
      <c r="N882" s="11"/>
    </row>
    <row r="883" spans="1:14" ht="13.2">
      <c r="A883" s="11"/>
      <c r="J883" s="15"/>
      <c r="K883" s="11"/>
      <c r="L883" s="11"/>
      <c r="M883" s="11"/>
      <c r="N883" s="11"/>
    </row>
    <row r="884" spans="1:14" ht="13.2">
      <c r="A884" s="11"/>
      <c r="J884" s="15"/>
      <c r="K884" s="11"/>
      <c r="L884" s="11"/>
      <c r="M884" s="11"/>
      <c r="N884" s="11"/>
    </row>
    <row r="885" spans="1:14" ht="13.2">
      <c r="A885" s="11"/>
      <c r="J885" s="15"/>
      <c r="K885" s="11"/>
      <c r="L885" s="11"/>
      <c r="M885" s="11"/>
      <c r="N885" s="11"/>
    </row>
    <row r="886" spans="1:14" ht="13.2">
      <c r="A886" s="11"/>
      <c r="J886" s="15"/>
      <c r="K886" s="11"/>
      <c r="L886" s="11"/>
      <c r="M886" s="11"/>
      <c r="N886" s="11"/>
    </row>
    <row r="887" spans="1:14" ht="13.2">
      <c r="A887" s="11"/>
      <c r="J887" s="15"/>
      <c r="K887" s="11"/>
      <c r="L887" s="11"/>
      <c r="M887" s="11"/>
      <c r="N887" s="11"/>
    </row>
    <row r="888" spans="1:14" ht="13.2">
      <c r="A888" s="11"/>
      <c r="J888" s="15"/>
      <c r="K888" s="11"/>
      <c r="L888" s="11"/>
      <c r="M888" s="11"/>
      <c r="N888" s="11"/>
    </row>
    <row r="889" spans="1:14" ht="13.2">
      <c r="A889" s="11"/>
      <c r="J889" s="15"/>
      <c r="K889" s="11"/>
      <c r="L889" s="11"/>
      <c r="M889" s="11"/>
      <c r="N889" s="11"/>
    </row>
    <row r="890" spans="1:14" ht="13.2">
      <c r="A890" s="11"/>
      <c r="J890" s="15"/>
      <c r="K890" s="11"/>
      <c r="L890" s="11"/>
      <c r="M890" s="11"/>
      <c r="N890" s="11"/>
    </row>
    <row r="891" spans="1:14" ht="13.2">
      <c r="A891" s="11"/>
      <c r="J891" s="15"/>
      <c r="K891" s="11"/>
      <c r="L891" s="11"/>
      <c r="M891" s="11"/>
      <c r="N891" s="11"/>
    </row>
    <row r="892" spans="1:14" ht="13.2">
      <c r="A892" s="11"/>
      <c r="J892" s="15"/>
      <c r="K892" s="11"/>
      <c r="L892" s="11"/>
      <c r="M892" s="11"/>
      <c r="N892" s="11"/>
    </row>
    <row r="893" spans="1:14" ht="13.2">
      <c r="A893" s="11"/>
      <c r="J893" s="15"/>
      <c r="K893" s="11"/>
      <c r="L893" s="11"/>
      <c r="M893" s="11"/>
      <c r="N893" s="11"/>
    </row>
    <row r="894" spans="1:14" ht="13.2">
      <c r="A894" s="11"/>
      <c r="J894" s="15"/>
      <c r="K894" s="11"/>
      <c r="L894" s="11"/>
      <c r="M894" s="11"/>
      <c r="N894" s="11"/>
    </row>
    <row r="895" spans="1:14" ht="13.2">
      <c r="A895" s="11"/>
      <c r="J895" s="15"/>
      <c r="K895" s="11"/>
      <c r="L895" s="11"/>
      <c r="M895" s="11"/>
      <c r="N895" s="11"/>
    </row>
    <row r="896" spans="1:14" ht="13.2">
      <c r="A896" s="11"/>
      <c r="J896" s="15"/>
      <c r="K896" s="11"/>
      <c r="L896" s="11"/>
      <c r="M896" s="11"/>
      <c r="N896" s="11"/>
    </row>
    <row r="897" spans="1:14" ht="13.2">
      <c r="A897" s="11"/>
      <c r="J897" s="15"/>
      <c r="K897" s="11"/>
      <c r="L897" s="11"/>
      <c r="M897" s="11"/>
      <c r="N897" s="11"/>
    </row>
    <row r="898" spans="1:14" ht="13.2">
      <c r="A898" s="11"/>
      <c r="J898" s="15"/>
      <c r="K898" s="11"/>
      <c r="L898" s="11"/>
      <c r="M898" s="11"/>
      <c r="N898" s="11"/>
    </row>
    <row r="899" spans="1:14" ht="13.2">
      <c r="A899" s="11"/>
      <c r="J899" s="15"/>
      <c r="K899" s="11"/>
      <c r="L899" s="11"/>
      <c r="M899" s="11"/>
      <c r="N899" s="11"/>
    </row>
    <row r="900" spans="1:14" ht="13.2">
      <c r="A900" s="11"/>
      <c r="J900" s="15"/>
      <c r="K900" s="11"/>
      <c r="L900" s="11"/>
      <c r="M900" s="11"/>
      <c r="N900" s="11"/>
    </row>
    <row r="901" spans="1:14" ht="13.2">
      <c r="A901" s="11"/>
      <c r="J901" s="15"/>
      <c r="K901" s="11"/>
      <c r="L901" s="11"/>
      <c r="M901" s="11"/>
      <c r="N901" s="11"/>
    </row>
    <row r="902" spans="1:14" ht="13.2">
      <c r="A902" s="11"/>
      <c r="J902" s="15"/>
      <c r="K902" s="11"/>
      <c r="L902" s="11"/>
      <c r="M902" s="11"/>
      <c r="N902" s="11"/>
    </row>
    <row r="903" spans="1:14" ht="13.2">
      <c r="A903" s="11"/>
      <c r="J903" s="15"/>
      <c r="K903" s="11"/>
      <c r="L903" s="11"/>
      <c r="M903" s="11"/>
      <c r="N903" s="11"/>
    </row>
    <row r="904" spans="1:14" ht="13.2">
      <c r="A904" s="11"/>
      <c r="J904" s="15"/>
      <c r="K904" s="11"/>
      <c r="L904" s="11"/>
      <c r="M904" s="11"/>
      <c r="N904" s="11"/>
    </row>
    <row r="905" spans="1:14" ht="13.2">
      <c r="A905" s="11"/>
      <c r="J905" s="15"/>
      <c r="K905" s="11"/>
      <c r="L905" s="11"/>
      <c r="M905" s="11"/>
      <c r="N905" s="11"/>
    </row>
    <row r="906" spans="1:14" ht="13.2">
      <c r="A906" s="11"/>
      <c r="J906" s="15"/>
      <c r="K906" s="11"/>
      <c r="L906" s="11"/>
      <c r="M906" s="11"/>
      <c r="N906" s="11"/>
    </row>
    <row r="907" spans="1:14" ht="13.2">
      <c r="A907" s="11"/>
      <c r="J907" s="15"/>
      <c r="K907" s="11"/>
      <c r="L907" s="11"/>
      <c r="M907" s="11"/>
      <c r="N907" s="11"/>
    </row>
    <row r="908" spans="1:14" ht="13.2">
      <c r="A908" s="11"/>
      <c r="J908" s="15"/>
      <c r="K908" s="11"/>
      <c r="L908" s="11"/>
      <c r="M908" s="11"/>
      <c r="N908" s="11"/>
    </row>
    <row r="909" spans="1:14" ht="13.2">
      <c r="A909" s="11"/>
      <c r="J909" s="15"/>
      <c r="K909" s="11"/>
      <c r="L909" s="11"/>
      <c r="M909" s="11"/>
      <c r="N909" s="11"/>
    </row>
    <row r="910" spans="1:14" ht="13.2">
      <c r="A910" s="11"/>
      <c r="J910" s="15"/>
      <c r="K910" s="11"/>
      <c r="L910" s="11"/>
      <c r="M910" s="11"/>
      <c r="N910" s="11"/>
    </row>
    <row r="911" spans="1:14" ht="13.2">
      <c r="A911" s="11"/>
      <c r="J911" s="15"/>
      <c r="K911" s="11"/>
      <c r="L911" s="11"/>
      <c r="M911" s="11"/>
      <c r="N911" s="11"/>
    </row>
    <row r="912" spans="1:14" ht="13.2">
      <c r="A912" s="11"/>
      <c r="J912" s="15"/>
      <c r="K912" s="11"/>
      <c r="L912" s="11"/>
      <c r="M912" s="11"/>
      <c r="N912" s="11"/>
    </row>
    <row r="913" spans="1:14" ht="13.2">
      <c r="A913" s="11"/>
      <c r="J913" s="15"/>
      <c r="K913" s="11"/>
      <c r="L913" s="11"/>
      <c r="M913" s="11"/>
      <c r="N913" s="11"/>
    </row>
    <row r="914" spans="1:14" ht="13.2">
      <c r="A914" s="11"/>
      <c r="J914" s="15"/>
      <c r="K914" s="11"/>
      <c r="L914" s="11"/>
      <c r="M914" s="11"/>
      <c r="N914" s="11"/>
    </row>
    <row r="915" spans="1:14" ht="13.2">
      <c r="A915" s="11"/>
      <c r="J915" s="15"/>
      <c r="K915" s="11"/>
      <c r="L915" s="11"/>
      <c r="M915" s="11"/>
      <c r="N915" s="11"/>
    </row>
    <row r="916" spans="1:14" ht="13.2">
      <c r="A916" s="11"/>
      <c r="J916" s="15"/>
      <c r="K916" s="11"/>
      <c r="L916" s="11"/>
      <c r="M916" s="11"/>
      <c r="N916" s="11"/>
    </row>
    <row r="917" spans="1:14" ht="13.2">
      <c r="A917" s="11"/>
      <c r="J917" s="15"/>
      <c r="K917" s="11"/>
      <c r="L917" s="11"/>
      <c r="M917" s="11"/>
      <c r="N917" s="11"/>
    </row>
    <row r="918" spans="1:14" ht="13.2">
      <c r="A918" s="11"/>
      <c r="J918" s="15"/>
      <c r="K918" s="11"/>
      <c r="L918" s="11"/>
      <c r="M918" s="11"/>
      <c r="N918" s="11"/>
    </row>
    <row r="919" spans="1:14" ht="13.2">
      <c r="A919" s="11"/>
      <c r="J919" s="15"/>
      <c r="K919" s="11"/>
      <c r="L919" s="11"/>
      <c r="M919" s="11"/>
      <c r="N919" s="11"/>
    </row>
    <row r="920" spans="1:14" ht="13.2">
      <c r="A920" s="11"/>
      <c r="J920" s="15"/>
      <c r="K920" s="11"/>
      <c r="L920" s="11"/>
      <c r="M920" s="11"/>
      <c r="N920" s="11"/>
    </row>
    <row r="921" spans="1:14" ht="13.2">
      <c r="A921" s="11"/>
      <c r="J921" s="15"/>
      <c r="K921" s="11"/>
      <c r="L921" s="11"/>
      <c r="M921" s="11"/>
      <c r="N921" s="11"/>
    </row>
    <row r="922" spans="1:14" ht="13.2">
      <c r="A922" s="11"/>
      <c r="J922" s="15"/>
      <c r="K922" s="11"/>
      <c r="L922" s="11"/>
      <c r="M922" s="11"/>
      <c r="N922" s="11"/>
    </row>
    <row r="923" spans="1:14" ht="13.2">
      <c r="A923" s="11"/>
      <c r="J923" s="15"/>
      <c r="K923" s="11"/>
      <c r="L923" s="11"/>
      <c r="M923" s="11"/>
      <c r="N923" s="11"/>
    </row>
    <row r="924" spans="1:14" ht="13.2">
      <c r="A924" s="11"/>
      <c r="J924" s="15"/>
      <c r="K924" s="11"/>
      <c r="L924" s="11"/>
      <c r="M924" s="11"/>
      <c r="N924" s="11"/>
    </row>
    <row r="925" spans="1:14" ht="13.2">
      <c r="A925" s="11"/>
      <c r="J925" s="15"/>
      <c r="K925" s="11"/>
      <c r="L925" s="11"/>
      <c r="M925" s="11"/>
      <c r="N925" s="11"/>
    </row>
    <row r="926" spans="1:14" ht="13.2">
      <c r="A926" s="11"/>
      <c r="J926" s="15"/>
      <c r="K926" s="11"/>
      <c r="L926" s="11"/>
      <c r="M926" s="11"/>
      <c r="N926" s="11"/>
    </row>
    <row r="927" spans="1:14" ht="13.2">
      <c r="A927" s="11"/>
      <c r="J927" s="15"/>
      <c r="K927" s="11"/>
      <c r="L927" s="11"/>
      <c r="M927" s="11"/>
      <c r="N927" s="11"/>
    </row>
    <row r="928" spans="1:14" ht="13.2">
      <c r="A928" s="11"/>
      <c r="J928" s="15"/>
      <c r="K928" s="11"/>
      <c r="L928" s="11"/>
      <c r="M928" s="11"/>
      <c r="N928" s="11"/>
    </row>
    <row r="929" spans="1:14" ht="13.2">
      <c r="A929" s="11"/>
      <c r="J929" s="15"/>
      <c r="K929" s="11"/>
      <c r="L929" s="11"/>
      <c r="M929" s="11"/>
      <c r="N929" s="11"/>
    </row>
    <row r="930" spans="1:14" ht="13.2">
      <c r="A930" s="11"/>
      <c r="J930" s="15"/>
      <c r="K930" s="11"/>
      <c r="L930" s="11"/>
      <c r="M930" s="11"/>
      <c r="N930" s="11"/>
    </row>
    <row r="931" spans="1:14" ht="13.2">
      <c r="A931" s="11"/>
      <c r="J931" s="15"/>
      <c r="K931" s="11"/>
      <c r="L931" s="11"/>
      <c r="M931" s="11"/>
      <c r="N931" s="11"/>
    </row>
    <row r="932" spans="1:14" ht="13.2">
      <c r="A932" s="11"/>
      <c r="J932" s="15"/>
      <c r="K932" s="11"/>
      <c r="L932" s="11"/>
      <c r="M932" s="11"/>
      <c r="N932" s="11"/>
    </row>
    <row r="933" spans="1:14" ht="13.2">
      <c r="A933" s="11"/>
      <c r="J933" s="15"/>
      <c r="K933" s="11"/>
      <c r="L933" s="11"/>
      <c r="M933" s="11"/>
      <c r="N933" s="11"/>
    </row>
    <row r="934" spans="1:14" ht="13.2">
      <c r="A934" s="11"/>
      <c r="J934" s="15"/>
      <c r="K934" s="11"/>
      <c r="L934" s="11"/>
      <c r="M934" s="11"/>
      <c r="N934" s="11"/>
    </row>
    <row r="935" spans="1:14" ht="13.2">
      <c r="A935" s="11"/>
      <c r="J935" s="15"/>
      <c r="K935" s="11"/>
      <c r="L935" s="11"/>
      <c r="M935" s="11"/>
      <c r="N935" s="11"/>
    </row>
    <row r="936" spans="1:14" ht="13.2">
      <c r="A936" s="11"/>
      <c r="J936" s="15"/>
      <c r="K936" s="11"/>
      <c r="L936" s="11"/>
      <c r="M936" s="11"/>
      <c r="N936" s="11"/>
    </row>
    <row r="937" spans="1:14" ht="13.2">
      <c r="A937" s="11"/>
      <c r="J937" s="15"/>
      <c r="K937" s="11"/>
      <c r="L937" s="11"/>
      <c r="M937" s="11"/>
      <c r="N937" s="11"/>
    </row>
    <row r="938" spans="1:14" ht="13.2">
      <c r="A938" s="11"/>
      <c r="J938" s="15"/>
      <c r="K938" s="11"/>
      <c r="L938" s="11"/>
      <c r="M938" s="11"/>
      <c r="N938" s="11"/>
    </row>
    <row r="939" spans="1:14" ht="13.2">
      <c r="A939" s="11"/>
      <c r="J939" s="15"/>
      <c r="K939" s="11"/>
      <c r="L939" s="11"/>
      <c r="M939" s="11"/>
      <c r="N939" s="11"/>
    </row>
    <row r="940" spans="1:14" ht="13.2">
      <c r="A940" s="11"/>
      <c r="J940" s="15"/>
      <c r="K940" s="11"/>
      <c r="L940" s="11"/>
      <c r="M940" s="11"/>
      <c r="N940" s="11"/>
    </row>
    <row r="941" spans="1:14" ht="13.2">
      <c r="A941" s="11"/>
      <c r="J941" s="15"/>
      <c r="K941" s="11"/>
      <c r="L941" s="11"/>
      <c r="M941" s="11"/>
      <c r="N941" s="11"/>
    </row>
    <row r="942" spans="1:14" ht="13.2">
      <c r="A942" s="11"/>
      <c r="J942" s="15"/>
      <c r="K942" s="11"/>
      <c r="L942" s="11"/>
      <c r="M942" s="11"/>
      <c r="N942" s="11"/>
    </row>
    <row r="943" spans="1:14" ht="13.2">
      <c r="A943" s="11"/>
      <c r="J943" s="15"/>
      <c r="K943" s="11"/>
      <c r="L943" s="11"/>
      <c r="M943" s="11"/>
      <c r="N943" s="11"/>
    </row>
    <row r="944" spans="1:14" ht="13.2">
      <c r="A944" s="11"/>
      <c r="J944" s="15"/>
      <c r="K944" s="11"/>
      <c r="L944" s="11"/>
      <c r="M944" s="11"/>
      <c r="N944" s="11"/>
    </row>
    <row r="945" spans="1:14" ht="13.2">
      <c r="A945" s="11"/>
      <c r="J945" s="15"/>
      <c r="K945" s="11"/>
      <c r="L945" s="11"/>
      <c r="M945" s="11"/>
      <c r="N945" s="11"/>
    </row>
    <row r="946" spans="1:14" ht="13.2">
      <c r="A946" s="11"/>
      <c r="J946" s="15"/>
      <c r="K946" s="11"/>
      <c r="L946" s="11"/>
      <c r="M946" s="11"/>
      <c r="N946" s="11"/>
    </row>
    <row r="947" spans="1:14" ht="13.2"/>
    <row r="948" spans="1:14" ht="13.2"/>
    <row r="949" spans="1:14" ht="13.2"/>
    <row r="950" spans="1:14" ht="13.2"/>
    <row r="951" spans="1:14" ht="13.2"/>
    <row r="952" spans="1:14" ht="13.2"/>
    <row r="953" spans="1:14" ht="13.2"/>
    <row r="954" spans="1:14" ht="13.2"/>
    <row r="955" spans="1:14" ht="13.2"/>
    <row r="956" spans="1:14" ht="13.2"/>
    <row r="957" spans="1:14" ht="13.2"/>
    <row r="958" spans="1:14" ht="13.2"/>
    <row r="959" spans="1:14" ht="13.2"/>
    <row r="960" spans="1:14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G1" workbookViewId="0">
      <selection activeCell="O49" sqref="O49"/>
    </sheetView>
  </sheetViews>
  <sheetFormatPr defaultColWidth="12.6640625" defaultRowHeight="15" customHeight="1"/>
  <cols>
    <col min="1" max="1" width="10.77734375" customWidth="1"/>
    <col min="3" max="3" width="17.44140625" customWidth="1"/>
    <col min="4" max="4" width="12.44140625" customWidth="1"/>
    <col min="5" max="5" width="12.6640625" customWidth="1"/>
    <col min="6" max="6" width="16" customWidth="1"/>
    <col min="10" max="10" width="21.21875" customWidth="1"/>
    <col min="11" max="11" width="22.33203125" customWidth="1"/>
    <col min="12" max="12" width="12.109375" customWidth="1"/>
    <col min="13" max="13" width="15.109375" customWidth="1"/>
    <col min="14" max="14" width="23.109375" customWidth="1"/>
  </cols>
  <sheetData>
    <row r="1" spans="1:23" ht="13.2">
      <c r="A1" s="77" t="s">
        <v>564</v>
      </c>
      <c r="B1" s="77"/>
      <c r="C1" s="77"/>
      <c r="D1" s="77"/>
      <c r="E1" s="77"/>
      <c r="F1" s="77"/>
      <c r="G1" s="77"/>
      <c r="H1" s="77"/>
      <c r="I1" s="7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3.2">
      <c r="A2" s="7"/>
      <c r="B2" s="7"/>
      <c r="C2" s="7"/>
      <c r="D2" s="7"/>
      <c r="E2" s="7"/>
      <c r="F2" s="7"/>
      <c r="G2" s="7"/>
      <c r="H2" s="7"/>
      <c r="I2" s="8"/>
      <c r="J2" s="76" t="s">
        <v>577</v>
      </c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</row>
    <row r="3" spans="1:23" ht="13.2">
      <c r="A3" s="7" t="s">
        <v>10</v>
      </c>
      <c r="B3" s="7" t="s">
        <v>11</v>
      </c>
      <c r="C3" s="7" t="s">
        <v>12</v>
      </c>
      <c r="D3" s="7" t="s">
        <v>13</v>
      </c>
      <c r="E3" s="7" t="s">
        <v>10</v>
      </c>
      <c r="F3" s="7" t="s">
        <v>11</v>
      </c>
      <c r="G3" s="7" t="s">
        <v>12</v>
      </c>
      <c r="H3" s="7" t="s">
        <v>13</v>
      </c>
      <c r="I3" s="8"/>
      <c r="J3" s="9"/>
      <c r="K3" s="6"/>
      <c r="L3" s="6"/>
      <c r="M3" s="6"/>
      <c r="N3" s="6"/>
      <c r="O3" s="10"/>
      <c r="P3" s="10"/>
      <c r="Q3" s="10"/>
      <c r="R3" s="10"/>
      <c r="S3" s="10"/>
      <c r="T3" s="10"/>
      <c r="U3" s="10"/>
      <c r="V3" s="10"/>
      <c r="W3" s="10"/>
    </row>
    <row r="4" spans="1:23" ht="13.2">
      <c r="A4" s="11" t="s">
        <v>15</v>
      </c>
      <c r="B4">
        <v>252.7</v>
      </c>
      <c r="C4" s="11">
        <f>B4/B5-1</f>
        <v>-4.5302343903880216E-3</v>
      </c>
      <c r="D4" s="13">
        <f>C4</f>
        <v>-4.5302343903880216E-3</v>
      </c>
      <c r="E4" s="11" t="s">
        <v>15</v>
      </c>
      <c r="F4" s="12">
        <v>22326.9</v>
      </c>
      <c r="G4" s="11">
        <v>9.1870010000000002E-3</v>
      </c>
      <c r="H4" s="13">
        <v>9.1999999999999998E-3</v>
      </c>
      <c r="I4" s="14"/>
    </row>
    <row r="5" spans="1:23" ht="13.2">
      <c r="A5" s="11" t="s">
        <v>17</v>
      </c>
      <c r="B5">
        <v>253.85</v>
      </c>
      <c r="C5" s="11">
        <f t="shared" ref="C5:C68" si="0">B5/B6-1</f>
        <v>4.7496536710864845E-3</v>
      </c>
      <c r="D5" s="13">
        <f t="shared" ref="D5:D68" si="1">C5</f>
        <v>4.7496536710864845E-3</v>
      </c>
      <c r="E5" s="11" t="s">
        <v>17</v>
      </c>
      <c r="F5" s="12">
        <v>22123.65</v>
      </c>
      <c r="G5" s="11">
        <v>5.4056629999999998E-3</v>
      </c>
      <c r="H5" s="13">
        <v>5.4000000000000003E-3</v>
      </c>
      <c r="I5" s="11"/>
      <c r="J5" s="15"/>
      <c r="K5" s="16">
        <f>(B4/B746)^(1/3)</f>
        <v>1.2920747802640287</v>
      </c>
      <c r="L5" s="11"/>
      <c r="M5" s="11"/>
      <c r="N5" s="11"/>
    </row>
    <row r="6" spans="1:23" ht="13.2">
      <c r="A6" s="11" t="s">
        <v>18</v>
      </c>
      <c r="B6">
        <v>252.65</v>
      </c>
      <c r="C6" s="11">
        <f t="shared" si="0"/>
        <v>-3.1992337164750917E-2</v>
      </c>
      <c r="D6" s="13">
        <f t="shared" si="1"/>
        <v>-3.1992337164750917E-2</v>
      </c>
      <c r="E6" s="11" t="s">
        <v>18</v>
      </c>
      <c r="F6" s="12">
        <v>22004.7</v>
      </c>
      <c r="G6" s="11">
        <v>-4.1657710000000004E-3</v>
      </c>
      <c r="H6" s="13">
        <v>-4.1999999999999997E-3</v>
      </c>
      <c r="J6" s="17" t="s">
        <v>19</v>
      </c>
      <c r="K6" s="16">
        <f>K5-1</f>
        <v>0.29207478026402867</v>
      </c>
      <c r="L6" s="11"/>
      <c r="M6" s="11"/>
      <c r="N6" s="18">
        <f>(7.08+7.29+4.64)/3</f>
        <v>6.3366666666666669</v>
      </c>
    </row>
    <row r="7" spans="1:23" ht="13.2">
      <c r="A7" s="11" t="s">
        <v>20</v>
      </c>
      <c r="B7">
        <v>261</v>
      </c>
      <c r="C7" s="11">
        <f t="shared" si="0"/>
        <v>1.9133151112846525E-2</v>
      </c>
      <c r="D7" s="13">
        <f t="shared" si="1"/>
        <v>1.9133151112846525E-2</v>
      </c>
      <c r="E7" s="11" t="s">
        <v>20</v>
      </c>
      <c r="F7" s="12">
        <v>22096.75</v>
      </c>
      <c r="G7" s="11">
        <v>3.852453E-3</v>
      </c>
      <c r="H7" s="13">
        <v>3.8999999999999998E-3</v>
      </c>
      <c r="J7" s="15"/>
      <c r="K7" s="16">
        <v>33.949127349999998</v>
      </c>
      <c r="L7" s="15"/>
      <c r="M7" s="19" t="s">
        <v>21</v>
      </c>
      <c r="N7" s="20">
        <v>6.3299999999999995E-2</v>
      </c>
      <c r="O7" s="18" t="s">
        <v>22</v>
      </c>
      <c r="P7" s="18"/>
      <c r="Q7" s="18"/>
    </row>
    <row r="8" spans="1:23" ht="13.2">
      <c r="A8" s="11" t="s">
        <v>23</v>
      </c>
      <c r="B8">
        <v>256.10000000000002</v>
      </c>
      <c r="C8" s="11">
        <f t="shared" si="0"/>
        <v>3.0376181854757656E-2</v>
      </c>
      <c r="D8" s="13">
        <f t="shared" si="1"/>
        <v>3.0376181854757656E-2</v>
      </c>
      <c r="E8" s="11" t="s">
        <v>23</v>
      </c>
      <c r="F8" s="12">
        <v>22011.95</v>
      </c>
      <c r="G8" s="11">
        <v>7.9147030000000004E-3</v>
      </c>
      <c r="H8" s="13">
        <v>7.9000000000000008E-3</v>
      </c>
      <c r="J8" s="15"/>
      <c r="K8" s="11"/>
      <c r="L8" s="11"/>
      <c r="M8" s="11"/>
      <c r="N8" s="19">
        <v>6.3299999999999995E-2</v>
      </c>
    </row>
    <row r="9" spans="1:23" ht="13.2">
      <c r="A9" s="11" t="s">
        <v>24</v>
      </c>
      <c r="B9">
        <v>248.55</v>
      </c>
      <c r="C9" s="11">
        <f t="shared" si="0"/>
        <v>-1.2711022840119157E-2</v>
      </c>
      <c r="D9" s="13">
        <f t="shared" si="1"/>
        <v>-1.2711022840119157E-2</v>
      </c>
      <c r="E9" s="11" t="s">
        <v>24</v>
      </c>
      <c r="F9" s="12">
        <v>21839.1</v>
      </c>
      <c r="G9" s="11">
        <v>9.9232500000000006E-4</v>
      </c>
      <c r="H9" s="13">
        <v>1E-3</v>
      </c>
      <c r="J9" s="21" t="s">
        <v>25</v>
      </c>
      <c r="K9" s="19">
        <f>_xlfn.COVARIANCE.P(C4:C745,G4:G745)/_xlfn.VAR.P(G4:G745)</f>
        <v>0.8678872414649893</v>
      </c>
      <c r="L9" s="11"/>
      <c r="M9" s="11"/>
      <c r="N9" s="11"/>
    </row>
    <row r="10" spans="1:23" ht="13.2">
      <c r="A10" s="11" t="s">
        <v>26</v>
      </c>
      <c r="B10">
        <v>251.75</v>
      </c>
      <c r="C10" s="11">
        <f t="shared" si="0"/>
        <v>-1.6025014657025549E-2</v>
      </c>
      <c r="D10" s="13">
        <f t="shared" si="1"/>
        <v>-1.6025014657025549E-2</v>
      </c>
      <c r="E10" s="11" t="s">
        <v>26</v>
      </c>
      <c r="F10" s="12">
        <v>21817.45</v>
      </c>
      <c r="G10" s="11">
        <v>-1.0802196E-2</v>
      </c>
      <c r="H10" s="13">
        <v>-1.0800000000000001E-2</v>
      </c>
      <c r="J10" s="21" t="s">
        <v>27</v>
      </c>
      <c r="K10" s="19">
        <f>SLOPE(C4:C745,G4:G745)</f>
        <v>0.8678872414649883</v>
      </c>
      <c r="L10" s="11"/>
      <c r="M10" s="11"/>
      <c r="N10" s="11" t="s">
        <v>28</v>
      </c>
      <c r="O10" s="22" t="s">
        <v>29</v>
      </c>
      <c r="P10" s="22" t="s">
        <v>30</v>
      </c>
      <c r="Q10" s="22" t="s">
        <v>31</v>
      </c>
    </row>
    <row r="11" spans="1:23" ht="13.2">
      <c r="A11" s="11" t="s">
        <v>32</v>
      </c>
      <c r="B11">
        <v>255.85</v>
      </c>
      <c r="C11" s="11">
        <f t="shared" si="0"/>
        <v>-1.5772263896903227E-2</v>
      </c>
      <c r="D11" s="13">
        <f t="shared" si="1"/>
        <v>-1.5772263896903227E-2</v>
      </c>
      <c r="E11" s="11" t="s">
        <v>32</v>
      </c>
      <c r="F11" s="12">
        <v>22055.7</v>
      </c>
      <c r="G11" s="11">
        <v>1.4688959999999999E-3</v>
      </c>
      <c r="H11" s="13">
        <v>1.5E-3</v>
      </c>
      <c r="J11" s="21" t="s">
        <v>33</v>
      </c>
      <c r="K11" s="19">
        <f>0.7853</f>
        <v>0.7853</v>
      </c>
      <c r="L11" s="11"/>
      <c r="M11" s="11"/>
      <c r="N11" s="11" t="s">
        <v>34</v>
      </c>
      <c r="O11" s="22">
        <f t="shared" ref="O11:O12" si="2">AVERAGE(C499:C746)</f>
        <v>-4.9149253367509625E-4</v>
      </c>
      <c r="P11" s="22">
        <f>AVERAGE(C250:C498)</f>
        <v>1.7503122740087455E-4</v>
      </c>
      <c r="Q11" s="22">
        <f>AVERAGE(C4:C249)</f>
        <v>4.9836587673776139E-3</v>
      </c>
    </row>
    <row r="12" spans="1:23" ht="13.2">
      <c r="A12" s="11" t="s">
        <v>35</v>
      </c>
      <c r="B12">
        <v>259.95</v>
      </c>
      <c r="C12" s="11">
        <f t="shared" si="0"/>
        <v>-6.0025311878503018E-2</v>
      </c>
      <c r="D12" s="13">
        <f t="shared" si="1"/>
        <v>-6.0025311878503018E-2</v>
      </c>
      <c r="E12" s="11" t="s">
        <v>35</v>
      </c>
      <c r="F12" s="12">
        <v>22023.35</v>
      </c>
      <c r="G12" s="11">
        <v>-5.5674330000000001E-3</v>
      </c>
      <c r="H12" s="13">
        <v>-5.5999999999999999E-3</v>
      </c>
      <c r="J12" s="15" t="s">
        <v>36</v>
      </c>
      <c r="K12" s="11">
        <f>K6-N8</f>
        <v>0.22877478026402867</v>
      </c>
      <c r="N12" s="11" t="s">
        <v>34</v>
      </c>
      <c r="O12" s="23">
        <f t="shared" si="2"/>
        <v>-4.0922253283525155E-4</v>
      </c>
      <c r="P12" s="23">
        <f t="shared" ref="P12:Q12" si="3">P11</f>
        <v>1.7503122740087455E-4</v>
      </c>
      <c r="Q12" s="24">
        <f t="shared" si="3"/>
        <v>4.9836587673776139E-3</v>
      </c>
    </row>
    <row r="13" spans="1:23" ht="13.2">
      <c r="A13" s="11" t="s">
        <v>37</v>
      </c>
      <c r="B13">
        <v>276.55</v>
      </c>
      <c r="C13" s="11">
        <f t="shared" si="0"/>
        <v>0.18310160427807487</v>
      </c>
      <c r="D13" s="13">
        <f t="shared" si="1"/>
        <v>0.18310160427807487</v>
      </c>
      <c r="E13" s="11" t="s">
        <v>37</v>
      </c>
      <c r="F13" s="12">
        <v>22146.65</v>
      </c>
      <c r="G13" s="11">
        <v>6.7711619999999998E-3</v>
      </c>
      <c r="H13" s="13">
        <v>6.7999999999999996E-3</v>
      </c>
      <c r="J13" s="15" t="s">
        <v>38</v>
      </c>
      <c r="K13" s="11">
        <f>K12*K9</f>
        <v>0.19855071296010693</v>
      </c>
      <c r="N13" s="11" t="s">
        <v>39</v>
      </c>
      <c r="O13" s="23">
        <f>AVERAGE(O12:Q12)</f>
        <v>1.5831558206477454E-3</v>
      </c>
      <c r="P13" s="25"/>
      <c r="Q13" s="25"/>
    </row>
    <row r="14" spans="1:23" ht="13.2">
      <c r="A14" s="11" t="s">
        <v>40</v>
      </c>
      <c r="B14">
        <v>233.75</v>
      </c>
      <c r="C14" s="11">
        <f t="shared" si="0"/>
        <v>-0.10594759992350344</v>
      </c>
      <c r="D14" s="13">
        <f t="shared" si="1"/>
        <v>-0.10594759992350344</v>
      </c>
      <c r="E14" s="11" t="s">
        <v>40</v>
      </c>
      <c r="F14" s="12">
        <v>21997.7</v>
      </c>
      <c r="G14" s="11">
        <v>-1.5132725E-2</v>
      </c>
      <c r="H14" s="13">
        <v>-1.5100000000000001E-2</v>
      </c>
      <c r="J14" s="26" t="s">
        <v>41</v>
      </c>
      <c r="K14" s="11">
        <f>K13+N8</f>
        <v>0.26185071296010692</v>
      </c>
      <c r="N14" s="11" t="s">
        <v>42</v>
      </c>
      <c r="O14" s="25">
        <f>B746/B499-1</f>
        <v>0.21461897356143078</v>
      </c>
      <c r="P14" s="25">
        <f>B250/B498-1</f>
        <v>-9.0771558245083206E-2</v>
      </c>
      <c r="Q14" s="25">
        <f>B4/B249-1</f>
        <v>1.7769230769230768</v>
      </c>
    </row>
    <row r="15" spans="1:23" ht="13.2">
      <c r="A15" s="27">
        <v>45629</v>
      </c>
      <c r="B15">
        <v>261.45</v>
      </c>
      <c r="C15" s="11">
        <f t="shared" si="0"/>
        <v>-1.3210039630118908E-2</v>
      </c>
      <c r="D15" s="13">
        <f t="shared" si="1"/>
        <v>-1.3210039630118908E-2</v>
      </c>
      <c r="E15" s="27">
        <v>45629</v>
      </c>
      <c r="F15" s="12">
        <v>22335.7</v>
      </c>
      <c r="G15" s="11">
        <v>1.3657099999999999E-4</v>
      </c>
      <c r="H15" s="13">
        <v>1E-4</v>
      </c>
      <c r="J15" s="26" t="s">
        <v>43</v>
      </c>
      <c r="K15" s="28">
        <f>K14</f>
        <v>0.26185071296010692</v>
      </c>
      <c r="N15" s="11" t="s">
        <v>44</v>
      </c>
      <c r="O15" s="23">
        <f t="shared" ref="O15:Q15" si="4">O14</f>
        <v>0.21461897356143078</v>
      </c>
      <c r="P15" s="23">
        <f t="shared" si="4"/>
        <v>-9.0771558245083206E-2</v>
      </c>
      <c r="Q15" s="23">
        <f t="shared" si="4"/>
        <v>1.7769230769230768</v>
      </c>
    </row>
    <row r="16" spans="1:23" ht="13.2">
      <c r="A16" s="27">
        <v>45599</v>
      </c>
      <c r="B16">
        <v>264.95</v>
      </c>
      <c r="C16" s="11">
        <f t="shared" si="0"/>
        <v>-5.459411239964318E-2</v>
      </c>
      <c r="D16" s="13">
        <f t="shared" si="1"/>
        <v>-5.459411239964318E-2</v>
      </c>
      <c r="E16" s="27">
        <v>45599</v>
      </c>
      <c r="F16" s="12">
        <v>22332.65</v>
      </c>
      <c r="G16" s="11">
        <v>-7.1531620000000002E-3</v>
      </c>
      <c r="H16" s="13">
        <v>-7.1999999999999998E-3</v>
      </c>
      <c r="J16" s="15"/>
      <c r="K16" s="11"/>
      <c r="L16" s="11"/>
      <c r="M16" s="11"/>
      <c r="N16" s="11" t="s">
        <v>45</v>
      </c>
      <c r="O16" s="23">
        <f>AVERAGE(O15:Q15)</f>
        <v>0.63359016407980817</v>
      </c>
      <c r="P16" s="25"/>
      <c r="Q16" s="25"/>
    </row>
    <row r="17" spans="1:19" ht="13.2">
      <c r="A17" s="27">
        <v>45476</v>
      </c>
      <c r="B17">
        <v>280.25</v>
      </c>
      <c r="C17" s="11">
        <f t="shared" si="0"/>
        <v>-1.2160733168840254E-2</v>
      </c>
      <c r="D17" s="13">
        <f t="shared" si="1"/>
        <v>-1.2160733168840254E-2</v>
      </c>
      <c r="E17" s="27">
        <v>45476</v>
      </c>
      <c r="F17" s="12">
        <v>22493.55</v>
      </c>
      <c r="G17" s="11">
        <v>8.6766700000000003E-4</v>
      </c>
      <c r="H17" s="13">
        <v>8.9999999999999998E-4</v>
      </c>
      <c r="J17" s="15"/>
      <c r="K17" s="11"/>
      <c r="L17" s="11"/>
      <c r="M17" s="11"/>
      <c r="N17" s="11"/>
      <c r="O17" s="25"/>
      <c r="P17" s="25"/>
      <c r="Q17" s="25"/>
    </row>
    <row r="18" spans="1:19" ht="13.2">
      <c r="A18" s="27">
        <v>45446</v>
      </c>
      <c r="B18">
        <v>283.7</v>
      </c>
      <c r="C18" s="11">
        <f t="shared" si="0"/>
        <v>-2.0203764462096485E-2</v>
      </c>
      <c r="D18" s="13">
        <f t="shared" si="1"/>
        <v>-2.0203764462096485E-2</v>
      </c>
      <c r="E18" s="27">
        <v>45446</v>
      </c>
      <c r="F18" s="12">
        <v>22474.05</v>
      </c>
      <c r="G18" s="11">
        <v>5.266972E-3</v>
      </c>
      <c r="H18" s="13">
        <v>5.3E-3</v>
      </c>
      <c r="J18" s="15"/>
      <c r="K18" s="11"/>
      <c r="L18" s="11"/>
      <c r="M18" s="11"/>
      <c r="N18" s="11"/>
    </row>
    <row r="19" spans="1:19" ht="13.2">
      <c r="A19" s="27">
        <v>45415</v>
      </c>
      <c r="B19">
        <v>289.55</v>
      </c>
      <c r="C19" s="11">
        <f t="shared" si="0"/>
        <v>-1.1943354376386273E-2</v>
      </c>
      <c r="D19" s="13">
        <f t="shared" si="1"/>
        <v>-1.1943354376386273E-2</v>
      </c>
      <c r="E19" s="27">
        <v>45415</v>
      </c>
      <c r="F19" s="12">
        <v>22356.3</v>
      </c>
      <c r="G19" s="11">
        <v>-2.200343E-3</v>
      </c>
      <c r="H19" s="13">
        <v>-2.2000000000000001E-3</v>
      </c>
      <c r="J19" s="15"/>
      <c r="K19" s="11"/>
      <c r="L19" s="11"/>
      <c r="M19" s="11"/>
      <c r="N19" s="11"/>
    </row>
    <row r="20" spans="1:19" ht="13.2">
      <c r="A20" s="27">
        <v>45385</v>
      </c>
      <c r="B20">
        <v>293.05</v>
      </c>
      <c r="C20" s="11">
        <f t="shared" si="0"/>
        <v>-7.2831978319782831E-3</v>
      </c>
      <c r="D20" s="13">
        <f t="shared" si="1"/>
        <v>-7.2831978319782831E-3</v>
      </c>
      <c r="E20" s="27">
        <v>45385</v>
      </c>
      <c r="F20" s="12">
        <v>22405.599999999999</v>
      </c>
      <c r="G20" s="11">
        <v>1.215458E-3</v>
      </c>
      <c r="H20" s="13">
        <v>1.1999999999999999E-3</v>
      </c>
      <c r="J20" s="15"/>
      <c r="K20" s="11"/>
      <c r="L20" s="11"/>
      <c r="M20" s="11"/>
      <c r="N20" s="11"/>
    </row>
    <row r="21" spans="1:19" ht="13.2">
      <c r="A21" s="27">
        <v>45325</v>
      </c>
      <c r="B21">
        <v>295.2</v>
      </c>
      <c r="C21" s="11">
        <f t="shared" si="0"/>
        <v>9.92131371878191E-3</v>
      </c>
      <c r="D21" s="13">
        <f t="shared" si="1"/>
        <v>9.92131371878191E-3</v>
      </c>
      <c r="E21" s="27">
        <v>45325</v>
      </c>
      <c r="F21" s="12">
        <v>22378.400000000001</v>
      </c>
      <c r="G21" s="11">
        <v>1.774943E-3</v>
      </c>
      <c r="H21" s="13">
        <v>1.8E-3</v>
      </c>
      <c r="J21" s="15"/>
      <c r="K21" s="11"/>
      <c r="L21" s="11"/>
      <c r="M21" s="11"/>
      <c r="N21" s="11"/>
    </row>
    <row r="22" spans="1:19" ht="13.2">
      <c r="A22" s="27">
        <v>45294</v>
      </c>
      <c r="B22">
        <v>292.3</v>
      </c>
      <c r="C22" s="11">
        <f t="shared" si="0"/>
        <v>-2.060646674484834E-2</v>
      </c>
      <c r="D22" s="13">
        <f t="shared" si="1"/>
        <v>-2.060646674484834E-2</v>
      </c>
      <c r="E22" s="27">
        <v>45294</v>
      </c>
      <c r="F22" s="12">
        <v>22338.75</v>
      </c>
      <c r="G22" s="11">
        <v>1.6192205000000001E-2</v>
      </c>
      <c r="H22" s="13">
        <v>1.6199999999999999E-2</v>
      </c>
      <c r="J22" s="15"/>
      <c r="K22" s="11"/>
      <c r="L22" s="11"/>
      <c r="M22" s="11"/>
      <c r="N22" s="11"/>
    </row>
    <row r="23" spans="1:19" ht="13.2">
      <c r="A23" s="11" t="s">
        <v>46</v>
      </c>
      <c r="B23">
        <v>298.45</v>
      </c>
      <c r="C23" s="11">
        <f t="shared" si="0"/>
        <v>-1.0608320901707269E-2</v>
      </c>
      <c r="D23" s="13">
        <f t="shared" si="1"/>
        <v>-1.0608320901707269E-2</v>
      </c>
      <c r="E23" s="11" t="s">
        <v>46</v>
      </c>
      <c r="F23" s="12">
        <v>21982.799999999999</v>
      </c>
      <c r="G23" s="11">
        <v>1.441838E-3</v>
      </c>
      <c r="H23" s="13">
        <v>1.4E-3</v>
      </c>
      <c r="J23" s="15"/>
      <c r="K23" s="11"/>
      <c r="L23" s="11"/>
      <c r="M23" s="11"/>
      <c r="N23" s="11"/>
    </row>
    <row r="24" spans="1:19" ht="13.2">
      <c r="A24" s="11" t="s">
        <v>47</v>
      </c>
      <c r="B24">
        <v>301.64999999999998</v>
      </c>
      <c r="C24" s="11">
        <f t="shared" si="0"/>
        <v>-4.2684861948587893E-2</v>
      </c>
      <c r="D24" s="13">
        <f t="shared" si="1"/>
        <v>-4.2684861948587893E-2</v>
      </c>
      <c r="E24" s="11" t="s">
        <v>47</v>
      </c>
      <c r="F24" s="12">
        <v>21951.15</v>
      </c>
      <c r="G24" s="11">
        <v>-1.1135963E-2</v>
      </c>
      <c r="H24" s="13">
        <v>-1.11E-2</v>
      </c>
      <c r="J24" s="29"/>
      <c r="K24" s="11"/>
      <c r="L24" s="11"/>
      <c r="M24" s="11"/>
      <c r="N24" s="11"/>
    </row>
    <row r="25" spans="1:19" ht="13.2">
      <c r="A25" s="11" t="s">
        <v>49</v>
      </c>
      <c r="B25">
        <v>315.10000000000002</v>
      </c>
      <c r="C25" s="11">
        <f t="shared" si="0"/>
        <v>-1.0675039246467732E-2</v>
      </c>
      <c r="D25" s="13">
        <f t="shared" si="1"/>
        <v>-1.0675039246467732E-2</v>
      </c>
      <c r="E25" s="11" t="s">
        <v>49</v>
      </c>
      <c r="F25" s="12">
        <v>22198.35</v>
      </c>
      <c r="G25" s="11">
        <v>3.4490469999999998E-3</v>
      </c>
      <c r="H25" s="13">
        <v>3.3999999999999998E-3</v>
      </c>
      <c r="J25" s="15"/>
      <c r="K25" s="11"/>
      <c r="L25" s="11"/>
      <c r="M25" s="11"/>
      <c r="N25" s="11"/>
    </row>
    <row r="26" spans="1:19" ht="13.2">
      <c r="A26" s="11" t="s">
        <v>52</v>
      </c>
      <c r="B26">
        <v>318.5</v>
      </c>
      <c r="C26" s="11">
        <f t="shared" si="0"/>
        <v>1.2235817575083408E-2</v>
      </c>
      <c r="D26" s="13">
        <f t="shared" si="1"/>
        <v>1.2235817575083408E-2</v>
      </c>
      <c r="E26" s="11" t="s">
        <v>52</v>
      </c>
      <c r="F26" s="12">
        <v>22122.05</v>
      </c>
      <c r="G26" s="11">
        <v>-4.0809990000000001E-3</v>
      </c>
      <c r="H26" s="13">
        <v>-4.1000000000000003E-3</v>
      </c>
      <c r="J26" s="15"/>
      <c r="K26" s="11"/>
      <c r="L26" s="11"/>
      <c r="M26" s="11"/>
      <c r="N26" s="11"/>
    </row>
    <row r="27" spans="1:19" ht="13.2">
      <c r="A27" s="11" t="s">
        <v>54</v>
      </c>
      <c r="B27">
        <v>314.64999999999998</v>
      </c>
      <c r="C27" s="11">
        <f t="shared" si="0"/>
        <v>7.2023047375160409E-3</v>
      </c>
      <c r="D27" s="13">
        <f t="shared" si="1"/>
        <v>7.2023047375160409E-3</v>
      </c>
      <c r="E27" s="11" t="s">
        <v>54</v>
      </c>
      <c r="F27" s="12">
        <v>22212.7</v>
      </c>
      <c r="G27" s="11">
        <v>-2.1379600000000001E-4</v>
      </c>
      <c r="H27" s="13">
        <v>-2.0000000000000001E-4</v>
      </c>
      <c r="J27" s="15"/>
      <c r="K27" s="11"/>
      <c r="L27" s="11"/>
      <c r="M27" s="11"/>
      <c r="N27" s="11"/>
    </row>
    <row r="28" spans="1:19" ht="13.2">
      <c r="A28" s="11" t="s">
        <v>60</v>
      </c>
      <c r="B28">
        <v>312.39999999999998</v>
      </c>
      <c r="C28" s="11">
        <f t="shared" si="0"/>
        <v>-7.1508024789448399E-3</v>
      </c>
      <c r="D28" s="13">
        <f t="shared" si="1"/>
        <v>-7.1508024789448399E-3</v>
      </c>
      <c r="E28" s="11" t="s">
        <v>60</v>
      </c>
      <c r="F28" s="12">
        <v>22217.45</v>
      </c>
      <c r="G28" s="11">
        <v>7.3633930000000002E-3</v>
      </c>
      <c r="H28" s="13">
        <v>7.4000000000000003E-3</v>
      </c>
      <c r="J28" s="15"/>
      <c r="K28" s="13"/>
      <c r="L28" s="13"/>
      <c r="M28" s="13"/>
      <c r="N28" s="13"/>
    </row>
    <row r="29" spans="1:19" ht="13.2">
      <c r="A29" s="11" t="s">
        <v>62</v>
      </c>
      <c r="B29">
        <v>314.64999999999998</v>
      </c>
      <c r="C29" s="11">
        <f t="shared" si="0"/>
        <v>-3.303626306084817E-2</v>
      </c>
      <c r="D29" s="13">
        <f t="shared" si="1"/>
        <v>-3.303626306084817E-2</v>
      </c>
      <c r="E29" s="11" t="s">
        <v>62</v>
      </c>
      <c r="F29" s="12">
        <v>22055.05</v>
      </c>
      <c r="G29" s="11">
        <v>-6.3927699999999999E-3</v>
      </c>
      <c r="H29" s="13">
        <v>-6.4000000000000003E-3</v>
      </c>
      <c r="J29" s="15"/>
      <c r="K29" s="21"/>
      <c r="L29" s="21"/>
      <c r="M29" s="21"/>
      <c r="N29" s="11"/>
      <c r="P29" s="18" t="s">
        <v>64</v>
      </c>
      <c r="Q29" s="18"/>
      <c r="R29" s="18"/>
      <c r="S29" s="18"/>
    </row>
    <row r="30" spans="1:19" ht="13.2">
      <c r="A30" s="11" t="s">
        <v>65</v>
      </c>
      <c r="B30">
        <v>325.39999999999998</v>
      </c>
      <c r="C30" s="11">
        <f t="shared" si="0"/>
        <v>-5.6531703590527727E-3</v>
      </c>
      <c r="D30" s="13">
        <f t="shared" si="1"/>
        <v>-5.6531703590527727E-3</v>
      </c>
      <c r="E30" s="11" t="s">
        <v>65</v>
      </c>
      <c r="F30" s="12">
        <v>22196.95</v>
      </c>
      <c r="G30" s="11">
        <v>3.3766909999999998E-3</v>
      </c>
      <c r="H30" s="13">
        <v>3.3999999999999998E-3</v>
      </c>
      <c r="J30" s="15"/>
      <c r="K30" s="11"/>
      <c r="L30" s="11"/>
      <c r="M30" s="11"/>
      <c r="N30" s="11"/>
      <c r="P30" s="18"/>
      <c r="Q30" s="18"/>
      <c r="R30" s="18"/>
      <c r="S30" s="18"/>
    </row>
    <row r="31" spans="1:19" ht="13.2">
      <c r="A31" s="11" t="s">
        <v>67</v>
      </c>
      <c r="B31">
        <v>327.25</v>
      </c>
      <c r="C31" s="11">
        <f t="shared" si="0"/>
        <v>4.7199999999999909E-2</v>
      </c>
      <c r="D31" s="13">
        <f t="shared" si="1"/>
        <v>4.7199999999999909E-2</v>
      </c>
      <c r="E31" s="11" t="s">
        <v>67</v>
      </c>
      <c r="F31" s="12">
        <v>22122.25</v>
      </c>
      <c r="G31" s="11">
        <v>3.6999730000000001E-3</v>
      </c>
      <c r="H31" s="13">
        <v>3.7000000000000002E-3</v>
      </c>
      <c r="J31" s="15"/>
      <c r="K31" s="30"/>
      <c r="L31" s="30"/>
      <c r="M31" s="30"/>
      <c r="N31" s="30"/>
    </row>
    <row r="32" spans="1:19" ht="13.2">
      <c r="A32" s="11" t="s">
        <v>69</v>
      </c>
      <c r="B32">
        <v>312.5</v>
      </c>
      <c r="C32" s="11">
        <f t="shared" si="0"/>
        <v>-1.0762899651788449E-2</v>
      </c>
      <c r="D32" s="13">
        <f t="shared" si="1"/>
        <v>-1.0762899651788449E-2</v>
      </c>
      <c r="E32" s="11" t="s">
        <v>69</v>
      </c>
      <c r="F32" s="12">
        <v>22040.7</v>
      </c>
      <c r="G32" s="11">
        <v>5.930879E-3</v>
      </c>
      <c r="H32" s="13">
        <v>5.8999999999999999E-3</v>
      </c>
      <c r="J32" s="15"/>
      <c r="K32" s="13"/>
      <c r="L32" s="13"/>
      <c r="M32" s="13"/>
      <c r="N32" s="13"/>
    </row>
    <row r="33" spans="1:14" ht="13.2">
      <c r="A33" s="11" t="s">
        <v>71</v>
      </c>
      <c r="B33">
        <v>315.89999999999998</v>
      </c>
      <c r="C33" s="11">
        <f t="shared" si="0"/>
        <v>6.5250379362670641E-2</v>
      </c>
      <c r="D33" s="13">
        <f t="shared" si="1"/>
        <v>6.5250379362670641E-2</v>
      </c>
      <c r="E33" s="11" t="s">
        <v>71</v>
      </c>
      <c r="F33" s="12">
        <v>21910.75</v>
      </c>
      <c r="G33" s="11">
        <v>3.237172E-3</v>
      </c>
      <c r="H33" s="13">
        <v>3.2000000000000002E-3</v>
      </c>
      <c r="J33" s="15"/>
      <c r="K33" s="11"/>
      <c r="L33" s="11"/>
      <c r="M33" s="11"/>
      <c r="N33" s="11"/>
    </row>
    <row r="34" spans="1:14" ht="13.2">
      <c r="A34" s="11" t="s">
        <v>73</v>
      </c>
      <c r="B34">
        <v>296.55</v>
      </c>
      <c r="C34" s="11">
        <f t="shared" si="0"/>
        <v>1.3326499231163691E-2</v>
      </c>
      <c r="D34" s="13">
        <f t="shared" si="1"/>
        <v>1.3326499231163691E-2</v>
      </c>
      <c r="E34" s="11" t="s">
        <v>73</v>
      </c>
      <c r="F34" s="12">
        <v>21840.05</v>
      </c>
      <c r="G34" s="11">
        <v>4.451956E-3</v>
      </c>
      <c r="H34" s="13">
        <v>4.4999999999999997E-3</v>
      </c>
      <c r="J34" s="15"/>
      <c r="K34" s="11"/>
      <c r="L34" s="11"/>
      <c r="M34" s="11"/>
      <c r="N34" s="11"/>
    </row>
    <row r="35" spans="1:14" ht="13.2">
      <c r="A35" s="11" t="s">
        <v>75</v>
      </c>
      <c r="B35">
        <v>292.64999999999998</v>
      </c>
      <c r="C35" s="11">
        <f t="shared" si="0"/>
        <v>4.053333333333331E-2</v>
      </c>
      <c r="D35" s="13">
        <f t="shared" si="1"/>
        <v>4.053333333333331E-2</v>
      </c>
      <c r="E35" s="11" t="s">
        <v>75</v>
      </c>
      <c r="F35" s="12">
        <v>21743.25</v>
      </c>
      <c r="G35" s="11">
        <v>5.8845160000000002E-3</v>
      </c>
      <c r="H35" s="13">
        <v>5.8999999999999999E-3</v>
      </c>
      <c r="J35" s="15"/>
      <c r="K35" s="11"/>
      <c r="L35" s="11"/>
      <c r="M35" s="11"/>
      <c r="N35" s="11"/>
    </row>
    <row r="36" spans="1:14" ht="13.2">
      <c r="A36" s="27">
        <v>45628</v>
      </c>
      <c r="B36">
        <v>281.25</v>
      </c>
      <c r="C36" s="11">
        <f t="shared" si="0"/>
        <v>-0.14135246527247747</v>
      </c>
      <c r="D36" s="13">
        <f t="shared" si="1"/>
        <v>-0.14135246527247747</v>
      </c>
      <c r="E36" s="27">
        <v>45628</v>
      </c>
      <c r="F36" s="12">
        <v>21616.05</v>
      </c>
      <c r="G36" s="11">
        <v>-7.6414550000000001E-3</v>
      </c>
      <c r="H36" s="13">
        <v>-7.6E-3</v>
      </c>
      <c r="J36" s="15"/>
      <c r="K36" s="11"/>
      <c r="L36" s="11"/>
      <c r="M36" s="11"/>
      <c r="N36" s="11"/>
    </row>
    <row r="37" spans="1:14" ht="13.2">
      <c r="A37" s="27">
        <v>45537</v>
      </c>
      <c r="B37">
        <v>327.55</v>
      </c>
      <c r="C37" s="11">
        <f t="shared" si="0"/>
        <v>-4.6017183631862579E-2</v>
      </c>
      <c r="D37" s="13">
        <f t="shared" si="1"/>
        <v>-4.6017183631862579E-2</v>
      </c>
      <c r="E37" s="27">
        <v>45537</v>
      </c>
      <c r="F37" s="12">
        <v>21782.5</v>
      </c>
      <c r="G37" s="11">
        <v>2.9721959999999999E-3</v>
      </c>
      <c r="H37" s="13">
        <v>3.0000000000000001E-3</v>
      </c>
      <c r="J37" s="15"/>
      <c r="K37" s="11"/>
      <c r="L37" s="11"/>
      <c r="M37" s="11"/>
      <c r="N37" s="11"/>
    </row>
    <row r="38" spans="1:14" ht="13.2">
      <c r="A38" s="27">
        <v>45506</v>
      </c>
      <c r="B38">
        <v>343.35</v>
      </c>
      <c r="C38" s="11">
        <f t="shared" si="0"/>
        <v>-1.5342701462575214E-2</v>
      </c>
      <c r="D38" s="13">
        <f t="shared" si="1"/>
        <v>-1.5342701462575214E-2</v>
      </c>
      <c r="E38" s="27">
        <v>45506</v>
      </c>
      <c r="F38" s="12">
        <v>21717.95</v>
      </c>
      <c r="G38" s="11">
        <v>-9.6919810000000006E-3</v>
      </c>
      <c r="H38" s="13">
        <v>-9.7000000000000003E-3</v>
      </c>
      <c r="J38" s="15"/>
      <c r="K38" s="11"/>
      <c r="L38" s="11"/>
      <c r="M38" s="11"/>
      <c r="N38" s="11"/>
    </row>
    <row r="39" spans="1:14" ht="13.2">
      <c r="A39" s="27">
        <v>45475</v>
      </c>
      <c r="B39">
        <v>348.7</v>
      </c>
      <c r="C39" s="11">
        <f t="shared" si="0"/>
        <v>-1.3996889580093264E-2</v>
      </c>
      <c r="D39" s="13">
        <f t="shared" si="1"/>
        <v>-1.3996889580093264E-2</v>
      </c>
      <c r="E39" s="27">
        <v>45475</v>
      </c>
      <c r="F39" s="12">
        <v>21930.5</v>
      </c>
      <c r="G39" s="31">
        <v>5.0161000000000003E-5</v>
      </c>
      <c r="H39" s="13">
        <v>1E-4</v>
      </c>
      <c r="J39" s="15"/>
      <c r="K39" s="13"/>
      <c r="L39" s="13"/>
      <c r="M39" s="13"/>
      <c r="N39" s="13"/>
    </row>
    <row r="40" spans="1:14" ht="13.2">
      <c r="A40" s="27">
        <v>45445</v>
      </c>
      <c r="B40">
        <v>353.65</v>
      </c>
      <c r="C40" s="11">
        <f t="shared" si="0"/>
        <v>2.7902921087051169E-2</v>
      </c>
      <c r="D40" s="13">
        <f t="shared" si="1"/>
        <v>2.7902921087051169E-2</v>
      </c>
      <c r="E40" s="27">
        <v>45445</v>
      </c>
      <c r="F40" s="12">
        <v>21929.4</v>
      </c>
      <c r="G40" s="11">
        <v>7.2433480000000001E-3</v>
      </c>
      <c r="H40" s="13">
        <v>7.1999999999999998E-3</v>
      </c>
      <c r="I40" s="11"/>
      <c r="J40" s="15"/>
      <c r="K40" s="11"/>
      <c r="L40" s="11"/>
      <c r="M40" s="11"/>
      <c r="N40" s="11"/>
    </row>
    <row r="41" spans="1:14" ht="13.2">
      <c r="A41" s="27">
        <v>45414</v>
      </c>
      <c r="B41">
        <v>344.05</v>
      </c>
      <c r="C41" s="11">
        <f t="shared" si="0"/>
        <v>6.288388417666102E-3</v>
      </c>
      <c r="D41" s="13">
        <f t="shared" si="1"/>
        <v>6.288388417666102E-3</v>
      </c>
      <c r="E41" s="27">
        <v>45414</v>
      </c>
      <c r="F41" s="12">
        <v>21771.7</v>
      </c>
      <c r="G41" s="11">
        <v>-3.756784E-3</v>
      </c>
      <c r="H41" s="13">
        <v>-3.8E-3</v>
      </c>
      <c r="J41" s="32"/>
      <c r="K41" s="33"/>
      <c r="L41" s="11"/>
      <c r="M41" s="11"/>
      <c r="N41" s="11"/>
    </row>
    <row r="42" spans="1:14" ht="13.2">
      <c r="A42" s="27">
        <v>45324</v>
      </c>
      <c r="B42">
        <v>341.9</v>
      </c>
      <c r="C42" s="11">
        <f t="shared" si="0"/>
        <v>-2.9239766081878837E-4</v>
      </c>
      <c r="D42" s="13">
        <f t="shared" si="1"/>
        <v>-2.9239766081878837E-4</v>
      </c>
      <c r="E42" s="27">
        <v>45324</v>
      </c>
      <c r="F42" s="12">
        <v>21853.8</v>
      </c>
      <c r="G42" s="11">
        <v>7.2059159999999997E-3</v>
      </c>
      <c r="H42" s="13">
        <v>7.1999999999999998E-3</v>
      </c>
    </row>
    <row r="43" spans="1:14" ht="13.2">
      <c r="A43" s="27">
        <v>45293</v>
      </c>
      <c r="B43">
        <v>342</v>
      </c>
      <c r="C43" s="11">
        <f t="shared" si="0"/>
        <v>2.7855153203342198E-3</v>
      </c>
      <c r="D43" s="13">
        <f t="shared" si="1"/>
        <v>2.7855153203342198E-3</v>
      </c>
      <c r="E43" s="27">
        <v>45293</v>
      </c>
      <c r="F43" s="12">
        <v>21697.45</v>
      </c>
      <c r="G43" s="11">
        <v>-1.300303E-3</v>
      </c>
      <c r="H43" s="13">
        <v>-1.2999999999999999E-3</v>
      </c>
    </row>
    <row r="44" spans="1:14" ht="13.2">
      <c r="A44" s="11" t="s">
        <v>82</v>
      </c>
      <c r="B44">
        <v>341.05</v>
      </c>
      <c r="C44" s="11">
        <f t="shared" si="0"/>
        <v>7.0869629410896806E-3</v>
      </c>
      <c r="D44" s="13">
        <f t="shared" si="1"/>
        <v>7.0869629410896806E-3</v>
      </c>
      <c r="E44" s="11" t="s">
        <v>82</v>
      </c>
      <c r="F44" s="12">
        <v>21725.7</v>
      </c>
      <c r="G44" s="11">
        <v>9.4600429999999996E-3</v>
      </c>
      <c r="H44" s="13">
        <v>9.4999999999999998E-3</v>
      </c>
    </row>
    <row r="45" spans="1:14" ht="13.2">
      <c r="A45" s="11" t="s">
        <v>83</v>
      </c>
      <c r="B45">
        <v>338.65</v>
      </c>
      <c r="C45" s="11">
        <f t="shared" si="0"/>
        <v>1.6661663164214913E-2</v>
      </c>
      <c r="D45" s="13">
        <f t="shared" si="1"/>
        <v>1.6661663164214913E-2</v>
      </c>
      <c r="E45" s="11" t="s">
        <v>83</v>
      </c>
      <c r="F45" s="12">
        <v>21522.1</v>
      </c>
      <c r="G45" s="11">
        <v>-9.9136980000000003E-3</v>
      </c>
      <c r="H45" s="13">
        <v>-9.9000000000000008E-3</v>
      </c>
    </row>
    <row r="46" spans="1:14" ht="13.2">
      <c r="A46" s="11" t="s">
        <v>84</v>
      </c>
      <c r="B46">
        <v>333.1</v>
      </c>
      <c r="C46" s="11">
        <f t="shared" si="0"/>
        <v>-2.5025611005414783E-2</v>
      </c>
      <c r="D46" s="13">
        <f t="shared" si="1"/>
        <v>-2.5025611005414783E-2</v>
      </c>
      <c r="E46" s="11" t="s">
        <v>84</v>
      </c>
      <c r="F46" s="12">
        <v>21737.599999999999</v>
      </c>
      <c r="G46" s="11">
        <v>1.8030590999999999E-2</v>
      </c>
      <c r="H46" s="13">
        <v>1.7999999999999999E-2</v>
      </c>
    </row>
    <row r="47" spans="1:14" ht="13.2">
      <c r="A47" s="11" t="s">
        <v>85</v>
      </c>
      <c r="B47">
        <v>341.65</v>
      </c>
      <c r="C47" s="11">
        <f t="shared" si="0"/>
        <v>-5.3857350800582404E-3</v>
      </c>
      <c r="D47" s="13">
        <f t="shared" si="1"/>
        <v>-5.3857350800582404E-3</v>
      </c>
      <c r="E47" s="11" t="s">
        <v>85</v>
      </c>
      <c r="F47" s="12">
        <v>21352.6</v>
      </c>
      <c r="G47" s="11">
        <v>-4.7240720000000002E-3</v>
      </c>
      <c r="H47" s="13">
        <v>-4.7000000000000002E-3</v>
      </c>
    </row>
    <row r="48" spans="1:14" ht="13.2">
      <c r="A48" s="11" t="s">
        <v>86</v>
      </c>
      <c r="B48">
        <v>343.5</v>
      </c>
      <c r="C48" s="11">
        <f t="shared" si="0"/>
        <v>3.80779691749773E-2</v>
      </c>
      <c r="D48" s="13">
        <f t="shared" si="1"/>
        <v>3.80779691749773E-2</v>
      </c>
      <c r="E48" s="11" t="s">
        <v>86</v>
      </c>
      <c r="F48" s="12">
        <v>21453.95</v>
      </c>
      <c r="G48" s="11">
        <v>1.0130045000000001E-2</v>
      </c>
      <c r="H48" s="13">
        <v>1.01E-2</v>
      </c>
    </row>
    <row r="49" spans="1:14" ht="13.2">
      <c r="A49" s="11" t="s">
        <v>87</v>
      </c>
      <c r="B49">
        <v>330.9</v>
      </c>
      <c r="C49" s="11">
        <f t="shared" si="0"/>
        <v>-6.5122192400056567E-2</v>
      </c>
      <c r="D49" s="13">
        <f t="shared" si="1"/>
        <v>-6.5122192400056567E-2</v>
      </c>
      <c r="E49" s="11" t="s">
        <v>87</v>
      </c>
      <c r="F49" s="12">
        <v>21238.799999999999</v>
      </c>
      <c r="G49" s="11">
        <v>-1.543682E-2</v>
      </c>
      <c r="H49" s="13">
        <v>-1.54E-2</v>
      </c>
    </row>
    <row r="50" spans="1:14" ht="13.2">
      <c r="A50" s="11" t="s">
        <v>88</v>
      </c>
      <c r="B50">
        <v>353.95</v>
      </c>
      <c r="C50" s="11">
        <f t="shared" si="0"/>
        <v>3.2526254375729202E-2</v>
      </c>
      <c r="D50" s="13">
        <f t="shared" si="1"/>
        <v>3.2526254375729202E-2</v>
      </c>
      <c r="E50" s="11" t="s">
        <v>88</v>
      </c>
      <c r="F50" s="12">
        <v>21571.8</v>
      </c>
      <c r="G50" s="11">
        <v>-2.3401659999999999E-3</v>
      </c>
      <c r="H50" s="13">
        <v>-2.3E-3</v>
      </c>
    </row>
    <row r="51" spans="1:14" ht="13.2">
      <c r="A51" s="11" t="s">
        <v>89</v>
      </c>
      <c r="B51">
        <v>342.8</v>
      </c>
      <c r="C51" s="11">
        <f t="shared" si="0"/>
        <v>-1.2246074052730149E-2</v>
      </c>
      <c r="D51" s="13">
        <f t="shared" si="1"/>
        <v>-1.2246074052730149E-2</v>
      </c>
      <c r="E51" s="11" t="s">
        <v>89</v>
      </c>
      <c r="F51" s="12">
        <v>21622.400000000001</v>
      </c>
      <c r="G51" s="11">
        <v>7.4619389999999999E-3</v>
      </c>
      <c r="H51" s="13">
        <v>7.4999999999999997E-3</v>
      </c>
    </row>
    <row r="52" spans="1:14" ht="13.2">
      <c r="A52" s="11" t="s">
        <v>90</v>
      </c>
      <c r="B52">
        <v>347.05</v>
      </c>
      <c r="C52" s="11">
        <f t="shared" si="0"/>
        <v>-5.3456975317059729E-2</v>
      </c>
      <c r="D52" s="13">
        <f t="shared" si="1"/>
        <v>-5.3456975317059729E-2</v>
      </c>
      <c r="E52" s="11" t="s">
        <v>90</v>
      </c>
      <c r="F52" s="12">
        <v>21462.25</v>
      </c>
      <c r="G52" s="11">
        <v>-5.0853080000000002E-3</v>
      </c>
      <c r="H52" s="13">
        <v>-5.1000000000000004E-3</v>
      </c>
    </row>
    <row r="53" spans="1:14" ht="13.2">
      <c r="A53" s="11" t="s">
        <v>91</v>
      </c>
      <c r="B53">
        <v>366.65</v>
      </c>
      <c r="C53" s="11">
        <f t="shared" si="0"/>
        <v>-1.9259061120770471E-2</v>
      </c>
      <c r="D53" s="13">
        <f t="shared" si="1"/>
        <v>-1.9259061120770471E-2</v>
      </c>
      <c r="E53" s="11" t="s">
        <v>91</v>
      </c>
      <c r="F53" s="12">
        <v>21571.95</v>
      </c>
      <c r="G53" s="11">
        <v>-2.0894322999999999E-2</v>
      </c>
      <c r="H53" s="13">
        <v>-2.0899999999999998E-2</v>
      </c>
    </row>
    <row r="54" spans="1:14" ht="13.2">
      <c r="A54" s="11" t="s">
        <v>92</v>
      </c>
      <c r="B54">
        <v>373.85</v>
      </c>
      <c r="C54" s="11">
        <f t="shared" si="0"/>
        <v>0.18569616238503017</v>
      </c>
      <c r="D54" s="13">
        <f t="shared" si="1"/>
        <v>0.18569616238503017</v>
      </c>
      <c r="E54" s="11" t="s">
        <v>92</v>
      </c>
      <c r="F54" s="12">
        <v>22032.3</v>
      </c>
      <c r="G54" s="11">
        <v>-2.9483040000000001E-3</v>
      </c>
      <c r="H54" s="13">
        <v>-2.8999999999999998E-3</v>
      </c>
    </row>
    <row r="55" spans="1:14" ht="13.2">
      <c r="A55" s="11" t="s">
        <v>93</v>
      </c>
      <c r="B55">
        <v>315.3</v>
      </c>
      <c r="C55" s="11">
        <f t="shared" si="0"/>
        <v>3.0560549109331703E-2</v>
      </c>
      <c r="D55" s="13">
        <f t="shared" si="1"/>
        <v>3.0560549109331703E-2</v>
      </c>
      <c r="E55" s="11" t="s">
        <v>93</v>
      </c>
      <c r="F55" s="12">
        <v>22097.45</v>
      </c>
      <c r="G55" s="11">
        <v>9.2671460000000004E-3</v>
      </c>
      <c r="H55" s="13">
        <v>9.2999999999999992E-3</v>
      </c>
    </row>
    <row r="56" spans="1:14" ht="13.2">
      <c r="A56" s="27">
        <v>45627</v>
      </c>
      <c r="B56">
        <v>305.95</v>
      </c>
      <c r="C56" s="11">
        <f t="shared" si="0"/>
        <v>-1.9572663513294231E-3</v>
      </c>
      <c r="D56" s="13">
        <f t="shared" si="1"/>
        <v>-1.9572663513294231E-3</v>
      </c>
      <c r="E56" s="27">
        <v>45627</v>
      </c>
      <c r="F56" s="12">
        <v>21894.55</v>
      </c>
      <c r="G56" s="11">
        <v>1.142642E-2</v>
      </c>
      <c r="H56" s="13">
        <v>1.14E-2</v>
      </c>
    </row>
    <row r="57" spans="1:14" ht="13.2">
      <c r="A57" s="27">
        <v>45597</v>
      </c>
      <c r="B57">
        <v>306.55</v>
      </c>
      <c r="C57" s="11">
        <f t="shared" si="0"/>
        <v>6.5284804961640575E-4</v>
      </c>
      <c r="D57" s="13">
        <f t="shared" si="1"/>
        <v>6.5284804961640575E-4</v>
      </c>
      <c r="E57" s="27">
        <v>45597</v>
      </c>
      <c r="F57" s="12">
        <v>21647.200000000001</v>
      </c>
      <c r="G57" s="11">
        <v>1.3183030000000001E-3</v>
      </c>
      <c r="H57" s="13">
        <v>1.2999999999999999E-3</v>
      </c>
      <c r="J57" s="15"/>
      <c r="K57" s="11"/>
      <c r="L57" s="11"/>
      <c r="M57" s="11"/>
      <c r="N57" s="11"/>
    </row>
    <row r="58" spans="1:14" ht="13.2">
      <c r="A58" s="27">
        <v>45566</v>
      </c>
      <c r="B58">
        <v>306.35000000000002</v>
      </c>
      <c r="C58" s="11">
        <f t="shared" si="0"/>
        <v>-3.4157449577096877E-3</v>
      </c>
      <c r="D58" s="13">
        <f t="shared" si="1"/>
        <v>-3.4157449577096877E-3</v>
      </c>
      <c r="E58" s="27">
        <v>45566</v>
      </c>
      <c r="F58" s="12">
        <v>21618.7</v>
      </c>
      <c r="G58" s="11">
        <v>3.4277330000000001E-3</v>
      </c>
      <c r="H58" s="13">
        <v>3.3999999999999998E-3</v>
      </c>
      <c r="J58" s="15"/>
      <c r="K58" s="11"/>
      <c r="L58" s="11"/>
      <c r="M58" s="11"/>
      <c r="N58" s="11"/>
    </row>
    <row r="59" spans="1:14" ht="13.2">
      <c r="A59" s="27">
        <v>45536</v>
      </c>
      <c r="B59">
        <v>307.39999999999998</v>
      </c>
      <c r="C59" s="11">
        <f t="shared" si="0"/>
        <v>1.5694696844539946E-2</v>
      </c>
      <c r="D59" s="13">
        <f t="shared" si="1"/>
        <v>1.5694696844539946E-2</v>
      </c>
      <c r="E59" s="27">
        <v>45536</v>
      </c>
      <c r="F59" s="12">
        <v>21544.85</v>
      </c>
      <c r="G59" s="11">
        <v>1.4805E-3</v>
      </c>
      <c r="H59" s="13">
        <v>1.5E-3</v>
      </c>
      <c r="J59" s="15"/>
      <c r="K59" s="11"/>
      <c r="L59" s="11"/>
      <c r="M59" s="11"/>
      <c r="N59" s="11"/>
    </row>
    <row r="60" spans="1:14" ht="13.2">
      <c r="A60" s="27">
        <v>45505</v>
      </c>
      <c r="B60">
        <v>302.64999999999998</v>
      </c>
      <c r="C60" s="11">
        <f t="shared" si="0"/>
        <v>-2.8722721437740795E-2</v>
      </c>
      <c r="D60" s="13">
        <f t="shared" si="1"/>
        <v>-2.8722721437740795E-2</v>
      </c>
      <c r="E60" s="27">
        <v>45505</v>
      </c>
      <c r="F60" s="12">
        <v>21513</v>
      </c>
      <c r="G60" s="11">
        <v>-9.1106729999999997E-3</v>
      </c>
      <c r="H60" s="13">
        <v>-9.1000000000000004E-3</v>
      </c>
      <c r="J60" s="15"/>
      <c r="K60" s="11"/>
      <c r="L60" s="11"/>
      <c r="M60" s="11"/>
      <c r="N60" s="11"/>
    </row>
    <row r="61" spans="1:14" ht="13.2">
      <c r="A61" s="27">
        <v>45413</v>
      </c>
      <c r="B61">
        <v>311.60000000000002</v>
      </c>
      <c r="C61" s="11">
        <f t="shared" si="0"/>
        <v>-7.1690297913016288E-3</v>
      </c>
      <c r="D61" s="13">
        <f t="shared" si="1"/>
        <v>-7.1690297913016288E-3</v>
      </c>
      <c r="E61" s="27">
        <v>45413</v>
      </c>
      <c r="F61" s="12">
        <v>21710.799999999999</v>
      </c>
      <c r="G61" s="11">
        <v>2.4101280000000001E-3</v>
      </c>
      <c r="H61" s="13">
        <v>2.3999999999999998E-3</v>
      </c>
      <c r="J61" s="15"/>
      <c r="K61" s="11"/>
      <c r="L61" s="11"/>
      <c r="M61" s="11"/>
      <c r="N61" s="11"/>
    </row>
    <row r="62" spans="1:14" ht="13.2">
      <c r="A62" s="27">
        <v>45383</v>
      </c>
      <c r="B62">
        <v>313.85000000000002</v>
      </c>
      <c r="C62" s="11">
        <f t="shared" si="0"/>
        <v>6.5747273893521641E-3</v>
      </c>
      <c r="D62" s="13">
        <f t="shared" si="1"/>
        <v>6.5747273893521641E-3</v>
      </c>
      <c r="E62" s="27">
        <v>45383</v>
      </c>
      <c r="F62" s="12">
        <v>21658.6</v>
      </c>
      <c r="G62" s="11">
        <v>6.5644700000000002E-3</v>
      </c>
      <c r="H62" s="13">
        <v>6.6E-3</v>
      </c>
      <c r="J62" s="15"/>
      <c r="K62" s="11"/>
      <c r="L62" s="11"/>
      <c r="M62" s="11"/>
      <c r="N62" s="11"/>
    </row>
    <row r="63" spans="1:14" ht="13.2">
      <c r="A63" s="27">
        <v>45352</v>
      </c>
      <c r="B63">
        <v>311.8</v>
      </c>
      <c r="C63" s="11">
        <f t="shared" si="0"/>
        <v>1.928020565552746E-3</v>
      </c>
      <c r="D63" s="13">
        <f t="shared" si="1"/>
        <v>1.928020565552746E-3</v>
      </c>
      <c r="E63" s="27">
        <v>45352</v>
      </c>
      <c r="F63" s="12">
        <v>21517.35</v>
      </c>
      <c r="G63" s="11">
        <v>-6.851813E-3</v>
      </c>
      <c r="H63" s="13">
        <v>-6.8999999999999999E-3</v>
      </c>
      <c r="J63" s="15"/>
      <c r="K63" s="11"/>
      <c r="L63" s="11"/>
      <c r="M63" s="11"/>
      <c r="N63" s="11"/>
    </row>
    <row r="64" spans="1:14" ht="13.2">
      <c r="A64" s="27">
        <v>45323</v>
      </c>
      <c r="B64">
        <v>311.2</v>
      </c>
      <c r="C64" s="11">
        <f t="shared" si="0"/>
        <v>1.2855980471928374E-2</v>
      </c>
      <c r="D64" s="13">
        <f t="shared" si="1"/>
        <v>1.2855980471928374E-2</v>
      </c>
      <c r="E64" s="27">
        <v>45323</v>
      </c>
      <c r="F64" s="12">
        <v>21665.8</v>
      </c>
      <c r="G64" s="11">
        <v>-3.5001540000000001E-3</v>
      </c>
      <c r="H64" s="13">
        <v>-3.5000000000000001E-3</v>
      </c>
      <c r="I64" s="11"/>
      <c r="J64" s="15"/>
      <c r="K64" s="11"/>
      <c r="L64" s="11"/>
      <c r="M64" s="11"/>
      <c r="N64" s="11"/>
    </row>
    <row r="65" spans="1:14" ht="13.2">
      <c r="A65" s="27">
        <v>45292</v>
      </c>
      <c r="B65">
        <v>307.25</v>
      </c>
      <c r="C65" s="11">
        <f t="shared" si="0"/>
        <v>8.8655393203085353E-3</v>
      </c>
      <c r="D65" s="13">
        <f t="shared" si="1"/>
        <v>8.8655393203085353E-3</v>
      </c>
      <c r="E65" s="27">
        <v>45292</v>
      </c>
      <c r="F65" s="12">
        <v>21741.9</v>
      </c>
      <c r="G65" s="11">
        <v>4.8317199999999997E-4</v>
      </c>
      <c r="H65" s="13">
        <v>5.0000000000000001E-4</v>
      </c>
      <c r="I65" s="11"/>
      <c r="J65" s="17" t="s">
        <v>95</v>
      </c>
      <c r="K65" s="16" t="s">
        <v>96</v>
      </c>
      <c r="L65" s="6"/>
      <c r="N65" s="6"/>
    </row>
    <row r="66" spans="1:14" ht="13.2">
      <c r="A66" s="11" t="s">
        <v>97</v>
      </c>
      <c r="B66">
        <v>304.55</v>
      </c>
      <c r="C66" s="11">
        <f t="shared" si="0"/>
        <v>1.0618881699021143E-2</v>
      </c>
      <c r="D66" s="13">
        <f t="shared" si="1"/>
        <v>1.0618881699021143E-2</v>
      </c>
      <c r="E66" s="11" t="s">
        <v>97</v>
      </c>
      <c r="F66" s="12">
        <v>21731.4</v>
      </c>
      <c r="G66" s="11">
        <v>-2.1718470000000002E-3</v>
      </c>
      <c r="H66" s="13">
        <v>-2.2000000000000001E-3</v>
      </c>
      <c r="I66" s="11"/>
      <c r="J66" s="34">
        <f>_xlfn.VAR.S(C4:C745)</f>
        <v>1.0136269200986931E-3</v>
      </c>
      <c r="K66" s="35">
        <f>_xlfn.VAR.P(G3:G745)</f>
        <v>7.4564323229624205E-5</v>
      </c>
      <c r="L66" s="11"/>
      <c r="N66" s="11"/>
    </row>
    <row r="67" spans="1:14" ht="13.2">
      <c r="A67" s="11" t="s">
        <v>98</v>
      </c>
      <c r="B67">
        <v>301.35000000000002</v>
      </c>
      <c r="C67" s="11">
        <f t="shared" si="0"/>
        <v>1.8284574468085957E-3</v>
      </c>
      <c r="D67" s="13">
        <f t="shared" si="1"/>
        <v>1.8284574468085957E-3</v>
      </c>
      <c r="E67" s="11" t="s">
        <v>98</v>
      </c>
      <c r="F67" s="12">
        <v>21778.7</v>
      </c>
      <c r="G67" s="11">
        <v>5.7239170000000002E-3</v>
      </c>
      <c r="H67" s="13">
        <v>5.7000000000000002E-3</v>
      </c>
      <c r="I67" s="11"/>
      <c r="J67" s="15"/>
      <c r="K67" s="11"/>
      <c r="L67" s="11"/>
      <c r="M67" s="11"/>
      <c r="N67" s="11"/>
    </row>
    <row r="68" spans="1:14" ht="13.2">
      <c r="A68" s="11" t="s">
        <v>99</v>
      </c>
      <c r="B68">
        <v>300.8</v>
      </c>
      <c r="C68" s="11">
        <f t="shared" si="0"/>
        <v>-7.2607260726071932E-3</v>
      </c>
      <c r="D68" s="13">
        <f t="shared" si="1"/>
        <v>-7.2607260726071932E-3</v>
      </c>
      <c r="E68" s="11" t="s">
        <v>99</v>
      </c>
      <c r="F68" s="12">
        <v>21654.75</v>
      </c>
      <c r="G68" s="11">
        <v>9.9527320000000006E-3</v>
      </c>
      <c r="H68" s="13">
        <v>0.01</v>
      </c>
      <c r="I68" s="11"/>
      <c r="J68" s="36" t="s">
        <v>101</v>
      </c>
      <c r="K68" s="37">
        <f>J66-K69</f>
        <v>9.5746296436373564E-4</v>
      </c>
      <c r="L68" s="11"/>
    </row>
    <row r="69" spans="1:14" ht="13.2">
      <c r="A69" s="11" t="s">
        <v>102</v>
      </c>
      <c r="B69">
        <v>303</v>
      </c>
      <c r="C69" s="11">
        <f t="shared" ref="C69:C132" si="5">B69/B70-1</f>
        <v>-4.9261083743842304E-3</v>
      </c>
      <c r="D69" s="13">
        <f t="shared" ref="D69:D132" si="6">C69</f>
        <v>-4.9261083743842304E-3</v>
      </c>
      <c r="E69" s="11" t="s">
        <v>102</v>
      </c>
      <c r="F69" s="12">
        <v>21441.35</v>
      </c>
      <c r="G69" s="11">
        <v>4.3069129999999999E-3</v>
      </c>
      <c r="H69" s="13">
        <v>4.3E-3</v>
      </c>
      <c r="J69" s="38" t="s">
        <v>103</v>
      </c>
      <c r="K69" s="39">
        <f>K66*K9^2</f>
        <v>5.6163955734957434E-5</v>
      </c>
    </row>
    <row r="70" spans="1:14" ht="13.2">
      <c r="A70" s="11" t="s">
        <v>104</v>
      </c>
      <c r="B70">
        <v>304.5</v>
      </c>
      <c r="C70" s="11">
        <f t="shared" si="5"/>
        <v>4.6931407942238268E-2</v>
      </c>
      <c r="D70" s="13">
        <f t="shared" si="6"/>
        <v>4.6931407942238268E-2</v>
      </c>
      <c r="E70" s="11" t="s">
        <v>104</v>
      </c>
      <c r="F70" s="12">
        <v>21349.4</v>
      </c>
      <c r="G70" s="11">
        <v>4.4389449999999997E-3</v>
      </c>
      <c r="H70" s="13">
        <v>4.4000000000000003E-3</v>
      </c>
      <c r="K70" s="11"/>
    </row>
    <row r="71" spans="1:14" ht="13.2">
      <c r="A71" s="11" t="s">
        <v>105</v>
      </c>
      <c r="B71">
        <v>290.85000000000002</v>
      </c>
      <c r="C71" s="11">
        <f t="shared" si="5"/>
        <v>2.9011144525031174E-2</v>
      </c>
      <c r="D71" s="13">
        <f t="shared" si="6"/>
        <v>2.9011144525031174E-2</v>
      </c>
      <c r="E71" s="11" t="s">
        <v>105</v>
      </c>
      <c r="F71" s="12">
        <v>21255.05</v>
      </c>
      <c r="G71" s="11">
        <v>4.9597759999999999E-3</v>
      </c>
      <c r="H71" s="13">
        <v>5.0000000000000001E-3</v>
      </c>
    </row>
    <row r="72" spans="1:14" ht="13.2">
      <c r="A72" s="11" t="s">
        <v>106</v>
      </c>
      <c r="B72">
        <v>282.64999999999998</v>
      </c>
      <c r="C72" s="11">
        <f t="shared" si="5"/>
        <v>-4.7995958235095948E-2</v>
      </c>
      <c r="D72" s="13">
        <f t="shared" si="6"/>
        <v>-4.7995958235095948E-2</v>
      </c>
      <c r="E72" s="11" t="s">
        <v>106</v>
      </c>
      <c r="F72" s="12">
        <v>21150.15</v>
      </c>
      <c r="G72" s="11">
        <v>-1.4121501999999999E-2</v>
      </c>
      <c r="H72" s="13">
        <v>-1.41E-2</v>
      </c>
      <c r="I72" s="11"/>
      <c r="J72" s="15"/>
      <c r="K72" s="11"/>
      <c r="L72" s="11"/>
    </row>
    <row r="73" spans="1:14" ht="13.2">
      <c r="A73" s="11" t="s">
        <v>108</v>
      </c>
      <c r="B73">
        <v>296.89999999999998</v>
      </c>
      <c r="C73" s="11">
        <f t="shared" si="5"/>
        <v>-7.3553995319293186E-3</v>
      </c>
      <c r="D73" s="13">
        <f t="shared" si="6"/>
        <v>-7.3553995319293186E-3</v>
      </c>
      <c r="E73" s="11" t="s">
        <v>108</v>
      </c>
      <c r="F73" s="12">
        <v>21453.1</v>
      </c>
      <c r="G73" s="11">
        <v>1.6084109999999999E-3</v>
      </c>
      <c r="H73" s="13">
        <v>1.6000000000000001E-3</v>
      </c>
      <c r="J73" s="15"/>
      <c r="K73" s="11"/>
      <c r="L73" s="11"/>
      <c r="M73" s="11"/>
      <c r="N73" s="11"/>
    </row>
    <row r="74" spans="1:14" ht="13.2">
      <c r="A74" s="11" t="s">
        <v>109</v>
      </c>
      <c r="B74">
        <v>299.10000000000002</v>
      </c>
      <c r="C74" s="11">
        <f t="shared" si="5"/>
        <v>-1.1403073872087166E-2</v>
      </c>
      <c r="D74" s="13">
        <f t="shared" si="6"/>
        <v>-1.1403073872087166E-2</v>
      </c>
      <c r="E74" s="11" t="s">
        <v>109</v>
      </c>
      <c r="F74" s="12">
        <v>21418.65</v>
      </c>
      <c r="G74" s="11">
        <v>-1.7710130000000001E-3</v>
      </c>
      <c r="H74" s="13">
        <v>-1.8E-3</v>
      </c>
      <c r="J74" s="15"/>
      <c r="K74" s="11"/>
      <c r="L74" s="11"/>
      <c r="M74" s="11"/>
      <c r="N74" s="11"/>
    </row>
    <row r="75" spans="1:14" ht="13.2">
      <c r="A75" s="11" t="s">
        <v>110</v>
      </c>
      <c r="B75">
        <v>302.55</v>
      </c>
      <c r="C75" s="11">
        <f t="shared" si="5"/>
        <v>-6.2407620298898792E-3</v>
      </c>
      <c r="D75" s="13">
        <f t="shared" si="6"/>
        <v>-6.2407620298898792E-3</v>
      </c>
      <c r="E75" s="11" t="s">
        <v>110</v>
      </c>
      <c r="F75" s="12">
        <v>21456.65</v>
      </c>
      <c r="G75" s="11">
        <v>1.2932723E-2</v>
      </c>
      <c r="H75" s="13">
        <v>1.29E-2</v>
      </c>
      <c r="J75" s="15"/>
      <c r="K75" s="11"/>
      <c r="L75" s="11"/>
      <c r="M75" s="11"/>
      <c r="N75" s="11"/>
    </row>
    <row r="76" spans="1:14" ht="13.2">
      <c r="A76" s="11" t="s">
        <v>111</v>
      </c>
      <c r="B76">
        <v>304.45</v>
      </c>
      <c r="C76" s="11">
        <f t="shared" si="5"/>
        <v>5.2831434703648483E-3</v>
      </c>
      <c r="D76" s="13">
        <f t="shared" si="6"/>
        <v>5.2831434703648483E-3</v>
      </c>
      <c r="E76" s="11" t="s">
        <v>111</v>
      </c>
      <c r="F76" s="12">
        <v>21182.7</v>
      </c>
      <c r="G76" s="11">
        <v>1.2250106E-2</v>
      </c>
      <c r="H76" s="13">
        <v>1.23E-2</v>
      </c>
      <c r="J76" s="15"/>
      <c r="K76" s="11"/>
      <c r="L76" s="11"/>
      <c r="M76" s="11"/>
      <c r="N76" s="11"/>
    </row>
    <row r="77" spans="1:14" ht="13.2">
      <c r="A77" s="11" t="s">
        <v>112</v>
      </c>
      <c r="B77">
        <v>302.85000000000002</v>
      </c>
      <c r="C77" s="11">
        <f t="shared" si="5"/>
        <v>7.6526368324738581E-3</v>
      </c>
      <c r="D77" s="13">
        <f t="shared" si="6"/>
        <v>7.6526368324738581E-3</v>
      </c>
      <c r="E77" s="11" t="s">
        <v>112</v>
      </c>
      <c r="F77" s="12">
        <v>20926.349999999999</v>
      </c>
      <c r="G77" s="11">
        <v>9.5425299999999996E-4</v>
      </c>
      <c r="H77" s="13">
        <v>1E-3</v>
      </c>
      <c r="J77" s="15"/>
      <c r="K77" s="11"/>
      <c r="L77" s="11"/>
      <c r="M77" s="11"/>
      <c r="N77" s="11"/>
    </row>
    <row r="78" spans="1:14" ht="13.2">
      <c r="A78" s="40">
        <v>45272</v>
      </c>
      <c r="B78">
        <v>300.55</v>
      </c>
      <c r="C78" s="11">
        <f t="shared" si="5"/>
        <v>5.8567603748327368E-3</v>
      </c>
      <c r="D78" s="13">
        <f t="shared" si="6"/>
        <v>5.8567603748327368E-3</v>
      </c>
      <c r="E78" s="40">
        <v>45272</v>
      </c>
      <c r="F78" s="12">
        <v>20906.400000000001</v>
      </c>
      <c r="G78" s="11">
        <v>-4.3196440000000001E-3</v>
      </c>
      <c r="H78" s="13">
        <v>-4.3E-3</v>
      </c>
      <c r="J78" s="15"/>
      <c r="K78" s="11"/>
      <c r="L78" s="11"/>
      <c r="M78" s="11"/>
      <c r="N78" s="11"/>
    </row>
    <row r="79" spans="1:14" ht="13.2">
      <c r="A79" s="40">
        <v>45242</v>
      </c>
      <c r="B79">
        <v>298.8</v>
      </c>
      <c r="C79" s="11">
        <f t="shared" si="5"/>
        <v>1.5290519877675823E-2</v>
      </c>
      <c r="D79" s="13">
        <f t="shared" si="6"/>
        <v>1.5290519877675823E-2</v>
      </c>
      <c r="E79" s="40">
        <v>45242</v>
      </c>
      <c r="F79" s="12">
        <v>20997.1</v>
      </c>
      <c r="G79" s="11">
        <v>1.3209719999999999E-3</v>
      </c>
      <c r="H79" s="13">
        <v>1.2999999999999999E-3</v>
      </c>
      <c r="J79" s="15"/>
      <c r="K79" s="11"/>
      <c r="L79" s="11"/>
      <c r="M79" s="11"/>
      <c r="N79" s="11"/>
    </row>
    <row r="80" spans="1:14" ht="13.2">
      <c r="A80" s="27">
        <v>45150</v>
      </c>
      <c r="B80">
        <v>294.3</v>
      </c>
      <c r="C80" s="11">
        <f t="shared" si="5"/>
        <v>-1.9326891036321237E-2</v>
      </c>
      <c r="D80" s="13">
        <f t="shared" si="6"/>
        <v>-1.9326891036321237E-2</v>
      </c>
      <c r="E80" s="27">
        <v>45150</v>
      </c>
      <c r="F80" s="12">
        <v>20969.400000000001</v>
      </c>
      <c r="G80" s="11">
        <v>3.265371E-3</v>
      </c>
      <c r="H80" s="13">
        <v>3.3E-3</v>
      </c>
      <c r="J80" s="15"/>
      <c r="K80" s="11"/>
      <c r="L80" s="11"/>
      <c r="M80" s="11"/>
      <c r="N80" s="11"/>
    </row>
    <row r="81" spans="1:14" ht="13.2">
      <c r="A81" s="27">
        <v>45119</v>
      </c>
      <c r="B81">
        <v>300.10000000000002</v>
      </c>
      <c r="C81" s="11">
        <f t="shared" si="5"/>
        <v>0.10554429913427898</v>
      </c>
      <c r="D81" s="13">
        <f t="shared" si="6"/>
        <v>0.10554429913427898</v>
      </c>
      <c r="E81" s="27">
        <v>45119</v>
      </c>
      <c r="F81" s="12">
        <v>20901.150000000001</v>
      </c>
      <c r="G81" s="11">
        <v>-1.745655E-3</v>
      </c>
      <c r="H81" s="13">
        <v>-1.6999999999999999E-3</v>
      </c>
      <c r="J81" s="15"/>
      <c r="K81" s="11"/>
      <c r="L81" s="11"/>
      <c r="M81" s="11"/>
      <c r="N81" s="11"/>
    </row>
    <row r="82" spans="1:14" ht="13.2">
      <c r="A82" s="27">
        <v>45089</v>
      </c>
      <c r="B82">
        <v>271.45</v>
      </c>
      <c r="C82" s="11">
        <f t="shared" si="5"/>
        <v>-2.3888276368982941E-3</v>
      </c>
      <c r="D82" s="13">
        <f t="shared" si="6"/>
        <v>-2.3888276368982941E-3</v>
      </c>
      <c r="E82" s="27">
        <v>45089</v>
      </c>
      <c r="F82" s="12">
        <v>20937.7</v>
      </c>
      <c r="G82" s="11">
        <v>3.9606620000000002E-3</v>
      </c>
      <c r="H82" s="13">
        <v>4.0000000000000001E-3</v>
      </c>
      <c r="J82" s="15"/>
      <c r="K82" s="11"/>
      <c r="L82" s="11"/>
      <c r="M82" s="11"/>
      <c r="N82" s="11"/>
    </row>
    <row r="83" spans="1:14" ht="13.2">
      <c r="A83" s="27">
        <v>45058</v>
      </c>
      <c r="B83">
        <v>272.10000000000002</v>
      </c>
      <c r="C83" s="11">
        <f t="shared" si="5"/>
        <v>-9.2845439650462991E-3</v>
      </c>
      <c r="D83" s="13">
        <f t="shared" si="6"/>
        <v>-9.2845439650462991E-3</v>
      </c>
      <c r="E83" s="27">
        <v>45058</v>
      </c>
      <c r="F83" s="12">
        <v>20855.099999999999</v>
      </c>
      <c r="G83" s="11">
        <v>8.1356229999999998E-3</v>
      </c>
      <c r="H83" s="13">
        <v>8.0999999999999996E-3</v>
      </c>
      <c r="I83" s="11"/>
      <c r="J83" s="15"/>
      <c r="K83" s="11"/>
      <c r="L83" s="11"/>
      <c r="M83" s="11"/>
      <c r="N83" s="11"/>
    </row>
    <row r="84" spans="1:14" ht="13.2">
      <c r="A84" s="27">
        <v>45028</v>
      </c>
      <c r="B84">
        <v>274.64999999999998</v>
      </c>
      <c r="C84" s="11">
        <f t="shared" si="5"/>
        <v>2.6920919798093079E-2</v>
      </c>
      <c r="D84" s="13">
        <f t="shared" si="6"/>
        <v>2.6920919798093079E-2</v>
      </c>
      <c r="E84" s="27">
        <v>45028</v>
      </c>
      <c r="F84" s="12">
        <v>20686.8</v>
      </c>
      <c r="G84" s="11">
        <v>2.066815E-2</v>
      </c>
      <c r="H84" s="13">
        <v>2.07E-2</v>
      </c>
      <c r="J84" s="41"/>
      <c r="K84" s="11"/>
      <c r="L84" s="11"/>
      <c r="M84" s="11"/>
      <c r="N84" s="11"/>
    </row>
    <row r="85" spans="1:14" ht="13.2">
      <c r="A85" s="27">
        <v>44938</v>
      </c>
      <c r="B85">
        <v>267.45</v>
      </c>
      <c r="C85" s="11">
        <f t="shared" si="5"/>
        <v>-3.1680954155796082E-3</v>
      </c>
      <c r="D85" s="13">
        <f t="shared" si="6"/>
        <v>-3.1680954155796082E-3</v>
      </c>
      <c r="E85" s="27">
        <v>44938</v>
      </c>
      <c r="F85" s="12">
        <v>20267.900000000001</v>
      </c>
      <c r="G85" s="11">
        <v>6.6929420000000003E-3</v>
      </c>
      <c r="H85" s="13">
        <v>6.7000000000000002E-3</v>
      </c>
      <c r="J85" s="15"/>
      <c r="K85" s="11"/>
      <c r="L85" s="11"/>
      <c r="M85" s="11"/>
      <c r="N85" s="11"/>
    </row>
    <row r="86" spans="1:14" ht="13.2">
      <c r="A86" s="11" t="s">
        <v>116</v>
      </c>
      <c r="B86">
        <v>268.3</v>
      </c>
      <c r="C86" s="11">
        <f t="shared" si="5"/>
        <v>-2.1873860736419948E-2</v>
      </c>
      <c r="D86" s="13">
        <f t="shared" si="6"/>
        <v>-2.1873860736419948E-2</v>
      </c>
      <c r="E86" s="11" t="s">
        <v>116</v>
      </c>
      <c r="F86" s="12">
        <v>20133.150000000001</v>
      </c>
      <c r="G86" s="11">
        <v>1.818716E-3</v>
      </c>
      <c r="H86" s="13">
        <v>1.8E-3</v>
      </c>
      <c r="J86" s="15"/>
      <c r="K86" s="11"/>
      <c r="L86" s="11"/>
      <c r="M86" s="13"/>
      <c r="N86" s="11"/>
    </row>
    <row r="87" spans="1:14" ht="13.2">
      <c r="A87" s="11" t="s">
        <v>117</v>
      </c>
      <c r="B87">
        <v>274.3</v>
      </c>
      <c r="C87" s="11">
        <f t="shared" si="5"/>
        <v>-4.7169811320755262E-3</v>
      </c>
      <c r="D87" s="13">
        <f t="shared" si="6"/>
        <v>-4.7169811320755262E-3</v>
      </c>
      <c r="E87" s="11" t="s">
        <v>117</v>
      </c>
      <c r="F87" s="12">
        <v>20096.599999999999</v>
      </c>
      <c r="G87" s="11">
        <v>1.0402369E-2</v>
      </c>
      <c r="H87" s="13">
        <v>1.04E-2</v>
      </c>
      <c r="J87" s="15"/>
      <c r="K87" s="11"/>
      <c r="L87" s="11"/>
      <c r="M87" s="13"/>
      <c r="N87" s="11"/>
    </row>
    <row r="88" spans="1:14" ht="13.2">
      <c r="A88" s="11" t="s">
        <v>118</v>
      </c>
      <c r="B88">
        <v>275.60000000000002</v>
      </c>
      <c r="C88" s="11">
        <f t="shared" si="5"/>
        <v>-2.4597416386480275E-2</v>
      </c>
      <c r="D88" s="13">
        <f t="shared" si="6"/>
        <v>-2.4597416386480275E-2</v>
      </c>
      <c r="E88" s="11" t="s">
        <v>118</v>
      </c>
      <c r="F88" s="12">
        <v>19889.7</v>
      </c>
      <c r="G88" s="11">
        <v>4.7992640000000001E-3</v>
      </c>
      <c r="H88" s="13">
        <v>4.7999999999999996E-3</v>
      </c>
      <c r="J88" s="15"/>
      <c r="K88" s="11"/>
      <c r="L88" s="11"/>
      <c r="M88" s="13"/>
      <c r="N88" s="11"/>
    </row>
    <row r="89" spans="1:14" ht="13.2">
      <c r="A89" s="11" t="s">
        <v>119</v>
      </c>
      <c r="B89">
        <v>282.55</v>
      </c>
      <c r="C89" s="11">
        <f t="shared" si="5"/>
        <v>1.6001438331535445E-2</v>
      </c>
      <c r="D89" s="13">
        <f t="shared" si="6"/>
        <v>1.6001438331535445E-2</v>
      </c>
      <c r="E89" s="11" t="s">
        <v>119</v>
      </c>
      <c r="F89" s="12">
        <v>19794.7</v>
      </c>
      <c r="G89" s="11">
        <v>-3.6864999999999999E-4</v>
      </c>
      <c r="H89" s="13">
        <v>-4.0000000000000002E-4</v>
      </c>
      <c r="J89" s="9"/>
      <c r="K89" s="42"/>
      <c r="L89" s="6"/>
      <c r="M89" s="43"/>
      <c r="N89" s="11"/>
    </row>
    <row r="90" spans="1:14" ht="13.2">
      <c r="A90" s="11" t="s">
        <v>120</v>
      </c>
      <c r="B90">
        <v>278.10000000000002</v>
      </c>
      <c r="C90" s="11">
        <f t="shared" si="5"/>
        <v>1.663315664412357E-2</v>
      </c>
      <c r="D90" s="13">
        <f t="shared" si="6"/>
        <v>1.663315664412357E-2</v>
      </c>
      <c r="E90" s="11" t="s">
        <v>120</v>
      </c>
      <c r="F90" s="12">
        <v>19802</v>
      </c>
      <c r="G90" s="11">
        <v>-4.9717700000000001E-4</v>
      </c>
      <c r="H90" s="13">
        <v>-5.0000000000000001E-4</v>
      </c>
      <c r="J90" s="15"/>
      <c r="K90" s="11"/>
      <c r="L90" s="11"/>
      <c r="M90" s="11"/>
      <c r="N90" s="11"/>
    </row>
    <row r="91" spans="1:14" ht="13.2">
      <c r="A91" s="11" t="s">
        <v>121</v>
      </c>
      <c r="B91">
        <v>273.55</v>
      </c>
      <c r="C91" s="11">
        <f t="shared" si="5"/>
        <v>-7.7983315197678316E-3</v>
      </c>
      <c r="D91" s="13">
        <f t="shared" si="6"/>
        <v>-7.7983315197678316E-3</v>
      </c>
      <c r="E91" s="11" t="s">
        <v>121</v>
      </c>
      <c r="F91" s="12">
        <v>19811.849999999999</v>
      </c>
      <c r="G91" s="11">
        <v>1.4380739999999999E-3</v>
      </c>
      <c r="H91" s="13">
        <v>1.4E-3</v>
      </c>
      <c r="J91" s="15"/>
      <c r="K91" s="11"/>
      <c r="L91" s="11"/>
      <c r="M91" s="11"/>
      <c r="N91" s="11"/>
    </row>
    <row r="92" spans="1:14" ht="13.2">
      <c r="A92" s="11" t="s">
        <v>122</v>
      </c>
      <c r="B92">
        <v>275.7</v>
      </c>
      <c r="C92" s="11">
        <f t="shared" si="5"/>
        <v>-1.0941704035874467E-2</v>
      </c>
      <c r="D92" s="13">
        <f t="shared" si="6"/>
        <v>-1.0941704035874467E-2</v>
      </c>
      <c r="E92" s="11" t="s">
        <v>122</v>
      </c>
      <c r="F92" s="12">
        <v>19783.400000000001</v>
      </c>
      <c r="G92" s="11">
        <v>4.5394540000000001E-3</v>
      </c>
      <c r="H92" s="13">
        <v>4.4999999999999997E-3</v>
      </c>
      <c r="J92" s="15"/>
      <c r="K92" s="11"/>
      <c r="L92" s="11"/>
      <c r="M92" s="11"/>
      <c r="N92" s="11"/>
    </row>
    <row r="93" spans="1:14" ht="13.2">
      <c r="A93" s="11" t="s">
        <v>123</v>
      </c>
      <c r="B93">
        <v>278.75</v>
      </c>
      <c r="C93" s="11">
        <f t="shared" si="5"/>
        <v>7.0674092567697189E-2</v>
      </c>
      <c r="D93" s="13">
        <f t="shared" si="6"/>
        <v>7.0674092567697189E-2</v>
      </c>
      <c r="E93" s="11" t="s">
        <v>123</v>
      </c>
      <c r="F93" s="12">
        <v>19694</v>
      </c>
      <c r="G93" s="11">
        <v>-1.9156889999999999E-3</v>
      </c>
      <c r="H93" s="13">
        <v>-1.9E-3</v>
      </c>
      <c r="J93" s="15"/>
      <c r="K93" s="11"/>
      <c r="L93" s="11"/>
      <c r="M93" s="11"/>
      <c r="N93" s="11"/>
    </row>
    <row r="94" spans="1:14" ht="13.2">
      <c r="A94" s="11" t="s">
        <v>124</v>
      </c>
      <c r="B94">
        <v>260.35000000000002</v>
      </c>
      <c r="C94" s="11">
        <f t="shared" si="5"/>
        <v>-2.3809523809523725E-2</v>
      </c>
      <c r="D94" s="13">
        <f t="shared" si="6"/>
        <v>-2.3809523809523725E-2</v>
      </c>
      <c r="E94" s="11" t="s">
        <v>124</v>
      </c>
      <c r="F94" s="12">
        <v>19731.8</v>
      </c>
      <c r="G94" s="11">
        <v>-1.6898390000000001E-3</v>
      </c>
      <c r="H94" s="13">
        <v>-1.6999999999999999E-3</v>
      </c>
      <c r="J94" s="15"/>
      <c r="K94" s="11"/>
      <c r="L94" s="11"/>
      <c r="M94" s="11"/>
      <c r="N94" s="11"/>
    </row>
    <row r="95" spans="1:14" ht="13.2">
      <c r="A95" s="11" t="s">
        <v>125</v>
      </c>
      <c r="B95">
        <v>266.7</v>
      </c>
      <c r="C95" s="11">
        <f t="shared" si="5"/>
        <v>2.4431497838750538E-3</v>
      </c>
      <c r="D95" s="13">
        <f t="shared" si="6"/>
        <v>2.4431497838750538E-3</v>
      </c>
      <c r="E95" s="11" t="s">
        <v>125</v>
      </c>
      <c r="F95" s="12">
        <v>19765.2</v>
      </c>
      <c r="G95" s="11">
        <v>4.5615220000000001E-3</v>
      </c>
      <c r="H95" s="13">
        <v>4.5999999999999999E-3</v>
      </c>
      <c r="J95" s="15"/>
      <c r="K95" s="11"/>
      <c r="L95" s="11"/>
      <c r="M95" s="11"/>
      <c r="N95" s="11"/>
    </row>
    <row r="96" spans="1:14" ht="13.2">
      <c r="A96" s="11" t="s">
        <v>126</v>
      </c>
      <c r="B96">
        <v>266.05</v>
      </c>
      <c r="C96" s="11">
        <f t="shared" si="5"/>
        <v>1.8828845791754034E-3</v>
      </c>
      <c r="D96" s="13">
        <f t="shared" si="6"/>
        <v>1.8828845791754034E-3</v>
      </c>
      <c r="E96" s="11" t="s">
        <v>126</v>
      </c>
      <c r="F96" s="12">
        <v>19675.45</v>
      </c>
      <c r="G96" s="11">
        <v>1.1926834000000001E-2</v>
      </c>
      <c r="H96" s="13">
        <v>1.1900000000000001E-2</v>
      </c>
      <c r="J96" s="15"/>
      <c r="K96" s="11"/>
      <c r="L96" s="11"/>
      <c r="M96" s="11"/>
      <c r="N96" s="11"/>
    </row>
    <row r="97" spans="1:16" ht="13.2">
      <c r="A97" s="11" t="s">
        <v>127</v>
      </c>
      <c r="B97">
        <v>265.55</v>
      </c>
      <c r="C97" s="11">
        <f t="shared" si="5"/>
        <v>7.2065238004932475E-3</v>
      </c>
      <c r="D97" s="13">
        <f t="shared" si="6"/>
        <v>7.2065238004932475E-3</v>
      </c>
      <c r="E97" s="11" t="s">
        <v>127</v>
      </c>
      <c r="F97" s="12">
        <v>19443.55</v>
      </c>
      <c r="G97" s="11">
        <v>-4.1996259999999997E-3</v>
      </c>
      <c r="H97" s="13">
        <v>-4.1999999999999997E-3</v>
      </c>
      <c r="J97" s="15"/>
      <c r="K97" s="11"/>
      <c r="L97" s="11"/>
      <c r="M97" s="11"/>
      <c r="N97" s="11"/>
    </row>
    <row r="98" spans="1:16" ht="13.2">
      <c r="A98" s="40">
        <v>45271</v>
      </c>
      <c r="B98">
        <v>263.64999999999998</v>
      </c>
      <c r="C98" s="11">
        <f t="shared" si="5"/>
        <v>1.8346852066434938E-2</v>
      </c>
      <c r="D98" s="13">
        <f t="shared" si="6"/>
        <v>1.8346852066434938E-2</v>
      </c>
      <c r="E98" s="40">
        <v>45271</v>
      </c>
      <c r="F98" s="12">
        <v>19525.55</v>
      </c>
      <c r="G98" s="11">
        <v>5.1582080000000001E-3</v>
      </c>
      <c r="H98" s="13">
        <v>5.1999999999999998E-3</v>
      </c>
      <c r="J98" s="15"/>
      <c r="K98" s="11"/>
      <c r="L98" s="11"/>
      <c r="M98" s="11"/>
      <c r="N98" s="11"/>
    </row>
    <row r="99" spans="1:16" ht="13.2">
      <c r="A99" s="40">
        <v>45210</v>
      </c>
      <c r="B99">
        <v>258.89999999999998</v>
      </c>
      <c r="C99" s="11">
        <f t="shared" si="5"/>
        <v>-1.0699273977837209E-2</v>
      </c>
      <c r="D99" s="13">
        <f t="shared" si="6"/>
        <v>-1.0699273977837209E-2</v>
      </c>
      <c r="E99" s="40">
        <v>45210</v>
      </c>
      <c r="F99" s="12">
        <v>19425.349999999999</v>
      </c>
      <c r="G99" s="11">
        <v>1.549344E-3</v>
      </c>
      <c r="H99" s="13">
        <v>1.5E-3</v>
      </c>
      <c r="J99" s="44"/>
      <c r="K99" s="11"/>
      <c r="L99" s="11"/>
      <c r="M99" s="11"/>
      <c r="N99" s="11"/>
    </row>
    <row r="100" spans="1:16" ht="13.2">
      <c r="A100" s="27">
        <v>45180</v>
      </c>
      <c r="B100">
        <v>261.7</v>
      </c>
      <c r="C100" s="11">
        <f t="shared" si="5"/>
        <v>-3.6982520699172072E-2</v>
      </c>
      <c r="D100" s="13">
        <f t="shared" si="6"/>
        <v>-3.6982520699172072E-2</v>
      </c>
      <c r="E100" s="27">
        <v>45180</v>
      </c>
      <c r="F100" s="12">
        <v>19395.3</v>
      </c>
      <c r="G100" s="11">
        <v>-2.4789780000000002E-3</v>
      </c>
      <c r="H100" s="13">
        <v>-2.5000000000000001E-3</v>
      </c>
      <c r="J100" s="15"/>
      <c r="K100" s="11"/>
      <c r="L100" s="11"/>
      <c r="M100" s="11"/>
      <c r="N100" s="11"/>
    </row>
    <row r="101" spans="1:16" ht="13.2">
      <c r="A101" s="27">
        <v>45149</v>
      </c>
      <c r="B101">
        <v>271.75</v>
      </c>
      <c r="C101" s="11">
        <f t="shared" si="5"/>
        <v>-1.5576888244883236E-2</v>
      </c>
      <c r="D101" s="13">
        <f t="shared" si="6"/>
        <v>-1.5576888244883236E-2</v>
      </c>
      <c r="E101" s="27">
        <v>45149</v>
      </c>
      <c r="F101" s="12">
        <v>19443.5</v>
      </c>
      <c r="G101" s="11">
        <v>1.896252E-3</v>
      </c>
      <c r="H101" s="13">
        <v>1.9E-3</v>
      </c>
      <c r="J101" s="15"/>
      <c r="K101" s="11"/>
      <c r="L101" s="11"/>
      <c r="M101" s="11"/>
      <c r="N101" s="11"/>
    </row>
    <row r="102" spans="1:16" ht="13.2">
      <c r="A102" s="27">
        <v>45118</v>
      </c>
      <c r="B102">
        <v>276.05</v>
      </c>
      <c r="C102" s="11">
        <f t="shared" si="5"/>
        <v>-7.0143884892085451E-3</v>
      </c>
      <c r="D102" s="13">
        <f t="shared" si="6"/>
        <v>-7.0143884892085451E-3</v>
      </c>
      <c r="E102" s="27">
        <v>45118</v>
      </c>
      <c r="F102" s="12">
        <v>19406.7</v>
      </c>
      <c r="G102" s="11">
        <v>-2.6015199999999999E-4</v>
      </c>
      <c r="H102" s="13">
        <v>-2.9999999999999997E-4</v>
      </c>
      <c r="J102" s="45"/>
      <c r="K102" s="45"/>
      <c r="L102" s="45"/>
      <c r="M102" s="45"/>
      <c r="N102" s="45"/>
      <c r="O102" s="45"/>
      <c r="P102" s="45"/>
    </row>
    <row r="103" spans="1:16" ht="13.2">
      <c r="A103" s="27">
        <v>45088</v>
      </c>
      <c r="B103">
        <v>278</v>
      </c>
      <c r="C103" s="11">
        <f t="shared" si="5"/>
        <v>2.4695908588278526E-2</v>
      </c>
      <c r="D103" s="13">
        <f t="shared" si="6"/>
        <v>2.4695908588278526E-2</v>
      </c>
      <c r="E103" s="27">
        <v>45088</v>
      </c>
      <c r="F103" s="12">
        <v>19411.75</v>
      </c>
      <c r="G103" s="11">
        <v>9.4198830000000004E-3</v>
      </c>
      <c r="H103" s="13">
        <v>9.4000000000000004E-3</v>
      </c>
      <c r="J103" s="44"/>
    </row>
    <row r="104" spans="1:16" ht="13.2">
      <c r="A104" s="27">
        <v>44996</v>
      </c>
      <c r="B104">
        <v>271.3</v>
      </c>
      <c r="C104" s="11">
        <f t="shared" si="5"/>
        <v>5.5319933616093664E-4</v>
      </c>
      <c r="D104" s="13">
        <f t="shared" si="6"/>
        <v>5.5319933616093664E-4</v>
      </c>
      <c r="E104" s="27">
        <v>44996</v>
      </c>
      <c r="F104" s="12">
        <v>19230.599999999999</v>
      </c>
      <c r="G104" s="11">
        <v>5.088001E-3</v>
      </c>
      <c r="H104" s="13">
        <v>5.1000000000000004E-3</v>
      </c>
    </row>
    <row r="105" spans="1:16" ht="13.2">
      <c r="A105" s="27">
        <v>44968</v>
      </c>
      <c r="B105">
        <v>271.14999999999998</v>
      </c>
      <c r="C105" s="11">
        <f t="shared" si="5"/>
        <v>1.9936054165882844E-2</v>
      </c>
      <c r="D105" s="13">
        <f t="shared" si="6"/>
        <v>1.9936054165882844E-2</v>
      </c>
      <c r="E105" s="27">
        <v>44968</v>
      </c>
      <c r="F105" s="12">
        <v>19133.25</v>
      </c>
      <c r="G105" s="11">
        <v>7.588544E-3</v>
      </c>
      <c r="H105" s="13">
        <v>7.6E-3</v>
      </c>
      <c r="I105" s="11"/>
      <c r="J105" s="44"/>
      <c r="K105" s="11"/>
      <c r="L105" s="11"/>
      <c r="M105" s="11"/>
      <c r="N105" s="11"/>
    </row>
    <row r="106" spans="1:16" ht="13.2">
      <c r="A106" s="27">
        <v>44937</v>
      </c>
      <c r="B106">
        <v>265.85000000000002</v>
      </c>
      <c r="C106" s="11">
        <f t="shared" si="5"/>
        <v>-1.5005557613930964E-2</v>
      </c>
      <c r="D106" s="13">
        <f t="shared" si="6"/>
        <v>-1.5005557613930964E-2</v>
      </c>
      <c r="E106" s="27">
        <v>44937</v>
      </c>
      <c r="F106" s="12">
        <v>18989.150000000001</v>
      </c>
      <c r="G106" s="11">
        <v>-4.7406649999999998E-3</v>
      </c>
      <c r="H106" s="13">
        <v>-4.7000000000000002E-3</v>
      </c>
      <c r="J106" s="44"/>
    </row>
    <row r="107" spans="1:16" ht="13.2">
      <c r="A107" s="11" t="s">
        <v>132</v>
      </c>
      <c r="B107">
        <v>269.89999999999998</v>
      </c>
      <c r="C107" s="11">
        <f t="shared" si="5"/>
        <v>-4.0590405904059601E-3</v>
      </c>
      <c r="D107" s="13">
        <f t="shared" si="6"/>
        <v>-4.0590405904059601E-3</v>
      </c>
      <c r="E107" s="11" t="s">
        <v>132</v>
      </c>
      <c r="F107" s="12">
        <v>19079.599999999999</v>
      </c>
      <c r="G107" s="11">
        <v>-3.202566E-3</v>
      </c>
      <c r="H107" s="13">
        <v>-3.2000000000000002E-3</v>
      </c>
      <c r="J107" s="44"/>
    </row>
    <row r="108" spans="1:16" ht="13.2">
      <c r="A108" s="11" t="s">
        <v>134</v>
      </c>
      <c r="B108">
        <v>271</v>
      </c>
      <c r="C108" s="11">
        <f t="shared" si="5"/>
        <v>-6.0517146524847742E-3</v>
      </c>
      <c r="D108" s="13">
        <f t="shared" si="6"/>
        <v>-6.0517146524847742E-3</v>
      </c>
      <c r="E108" s="11" t="s">
        <v>134</v>
      </c>
      <c r="F108" s="12">
        <v>19140.900000000001</v>
      </c>
      <c r="G108" s="11">
        <v>4.9167200000000003E-3</v>
      </c>
      <c r="H108" s="13">
        <v>4.8999999999999998E-3</v>
      </c>
      <c r="J108" s="44"/>
    </row>
    <row r="109" spans="1:16" ht="13.2">
      <c r="A109" s="11" t="s">
        <v>136</v>
      </c>
      <c r="B109">
        <v>272.64999999999998</v>
      </c>
      <c r="C109" s="11">
        <f t="shared" si="5"/>
        <v>1.2627669452181856E-2</v>
      </c>
      <c r="D109" s="13">
        <f t="shared" si="6"/>
        <v>1.2627669452181856E-2</v>
      </c>
      <c r="E109" s="11" t="s">
        <v>136</v>
      </c>
      <c r="F109" s="12">
        <v>19047.25</v>
      </c>
      <c r="G109" s="11">
        <v>1.00757E-2</v>
      </c>
      <c r="H109" s="13">
        <v>1.01E-2</v>
      </c>
      <c r="J109" s="45"/>
      <c r="K109" s="14"/>
      <c r="L109" s="14"/>
      <c r="M109" s="14"/>
      <c r="N109" s="14"/>
    </row>
    <row r="110" spans="1:16" ht="13.2">
      <c r="A110" s="11" t="s">
        <v>138</v>
      </c>
      <c r="B110">
        <v>269.25</v>
      </c>
      <c r="C110" s="11">
        <f t="shared" si="5"/>
        <v>1.853603177605434E-2</v>
      </c>
      <c r="D110" s="13">
        <f t="shared" si="6"/>
        <v>1.853603177605434E-2</v>
      </c>
      <c r="E110" s="11" t="s">
        <v>138</v>
      </c>
      <c r="F110" s="12">
        <v>18857.25</v>
      </c>
      <c r="G110" s="11">
        <v>-1.3853045E-2</v>
      </c>
      <c r="H110" s="13">
        <v>-1.3899999999999999E-2</v>
      </c>
      <c r="J110" s="45"/>
      <c r="K110" s="14"/>
      <c r="L110" s="14"/>
      <c r="M110" s="14"/>
      <c r="N110" s="14"/>
    </row>
    <row r="111" spans="1:16" ht="13.2">
      <c r="A111" s="11" t="s">
        <v>140</v>
      </c>
      <c r="B111">
        <v>264.35000000000002</v>
      </c>
      <c r="C111" s="11">
        <f t="shared" si="5"/>
        <v>-2.0762551906378102E-3</v>
      </c>
      <c r="D111" s="13">
        <f t="shared" si="6"/>
        <v>-2.0762551906378102E-3</v>
      </c>
      <c r="E111" s="11" t="s">
        <v>140</v>
      </c>
      <c r="F111" s="12">
        <v>19122.150000000001</v>
      </c>
      <c r="G111" s="11">
        <v>-8.2772569999999997E-3</v>
      </c>
      <c r="H111" s="13">
        <v>-8.3000000000000001E-3</v>
      </c>
      <c r="J111" s="46"/>
    </row>
    <row r="112" spans="1:16" ht="13.2">
      <c r="A112" s="11" t="s">
        <v>142</v>
      </c>
      <c r="B112">
        <v>264.89999999999998</v>
      </c>
      <c r="C112" s="11">
        <f t="shared" si="5"/>
        <v>-9.7598364844149299E-2</v>
      </c>
      <c r="D112" s="13">
        <f t="shared" si="6"/>
        <v>-9.7598364844149299E-2</v>
      </c>
      <c r="E112" s="11" t="s">
        <v>142</v>
      </c>
      <c r="F112" s="12">
        <v>19281.75</v>
      </c>
      <c r="G112" s="11">
        <v>-1.3350288E-2</v>
      </c>
      <c r="H112" s="13">
        <v>-1.34E-2</v>
      </c>
      <c r="J112" s="44"/>
    </row>
    <row r="113" spans="1:14" ht="13.2">
      <c r="A113" s="11" t="s">
        <v>143</v>
      </c>
      <c r="B113">
        <v>293.55</v>
      </c>
      <c r="C113" s="11">
        <f t="shared" si="5"/>
        <v>1.8917042693509245E-2</v>
      </c>
      <c r="D113" s="13">
        <f t="shared" si="6"/>
        <v>1.8917042693509245E-2</v>
      </c>
      <c r="E113" s="11" t="s">
        <v>143</v>
      </c>
      <c r="F113" s="12">
        <v>19542.650000000001</v>
      </c>
      <c r="G113" s="11">
        <v>-4.1809560000000004E-3</v>
      </c>
      <c r="H113" s="13">
        <v>-4.1999999999999997E-3</v>
      </c>
      <c r="I113" s="11"/>
    </row>
    <row r="114" spans="1:14" ht="13.2">
      <c r="A114" s="11" t="s">
        <v>144</v>
      </c>
      <c r="B114">
        <v>288.10000000000002</v>
      </c>
      <c r="C114" s="11">
        <f t="shared" si="5"/>
        <v>-7.578367206338199E-3</v>
      </c>
      <c r="D114" s="13">
        <f t="shared" si="6"/>
        <v>-7.578367206338199E-3</v>
      </c>
      <c r="E114" s="11" t="s">
        <v>144</v>
      </c>
      <c r="F114" s="12">
        <v>19624.7</v>
      </c>
      <c r="G114" s="11">
        <v>-2.3587899999999999E-3</v>
      </c>
      <c r="H114" s="13">
        <v>-2.3999999999999998E-3</v>
      </c>
    </row>
    <row r="115" spans="1:14" ht="13.2">
      <c r="A115" s="11" t="s">
        <v>145</v>
      </c>
      <c r="B115">
        <v>290.3</v>
      </c>
      <c r="C115" s="11">
        <f t="shared" si="5"/>
        <v>-8.3504340962904489E-2</v>
      </c>
      <c r="D115" s="13">
        <f t="shared" si="6"/>
        <v>-8.3504340962904489E-2</v>
      </c>
      <c r="E115" s="11" t="s">
        <v>145</v>
      </c>
      <c r="F115" s="12">
        <v>19671.099999999999</v>
      </c>
      <c r="G115" s="11">
        <v>-7.0867930000000001E-3</v>
      </c>
      <c r="H115" s="13">
        <v>-7.1000000000000004E-3</v>
      </c>
    </row>
    <row r="116" spans="1:14" ht="13.2">
      <c r="A116" s="11" t="s">
        <v>146</v>
      </c>
      <c r="B116">
        <v>316.75</v>
      </c>
      <c r="C116" s="11">
        <f t="shared" si="5"/>
        <v>8.7927185299673694E-2</v>
      </c>
      <c r="D116" s="13">
        <f t="shared" si="6"/>
        <v>8.7927185299673694E-2</v>
      </c>
      <c r="E116" s="11" t="s">
        <v>146</v>
      </c>
      <c r="F116" s="12">
        <v>19811.5</v>
      </c>
      <c r="G116" s="11">
        <v>4.0417090000000001E-3</v>
      </c>
      <c r="H116" s="13">
        <v>4.0000000000000001E-3</v>
      </c>
    </row>
    <row r="117" spans="1:14" ht="13.2">
      <c r="A117" s="11" t="s">
        <v>147</v>
      </c>
      <c r="B117">
        <v>291.14999999999998</v>
      </c>
      <c r="C117" s="11">
        <f t="shared" si="5"/>
        <v>7.3957949096274289E-2</v>
      </c>
      <c r="D117" s="13">
        <f t="shared" si="6"/>
        <v>7.3957949096274289E-2</v>
      </c>
      <c r="E117" s="11" t="s">
        <v>147</v>
      </c>
      <c r="F117" s="12">
        <v>19731.75</v>
      </c>
      <c r="G117" s="11">
        <v>-9.7716300000000008E-4</v>
      </c>
      <c r="H117" s="13">
        <v>-1E-3</v>
      </c>
      <c r="J117" s="44"/>
      <c r="K117" s="11"/>
      <c r="L117" s="11"/>
    </row>
    <row r="118" spans="1:14" ht="13.2">
      <c r="A118" s="11" t="s">
        <v>148</v>
      </c>
      <c r="B118">
        <v>271.10000000000002</v>
      </c>
      <c r="C118" s="11">
        <f t="shared" si="5"/>
        <v>0.1998229696835585</v>
      </c>
      <c r="D118" s="13">
        <f t="shared" si="6"/>
        <v>0.1998229696835585</v>
      </c>
      <c r="E118" s="11" t="s">
        <v>148</v>
      </c>
      <c r="F118" s="12">
        <v>19751.05</v>
      </c>
      <c r="G118" s="11">
        <v>-2.1698490000000002E-3</v>
      </c>
      <c r="H118" s="13">
        <v>-2.2000000000000001E-3</v>
      </c>
      <c r="K118" s="11"/>
      <c r="L118" s="11"/>
    </row>
    <row r="119" spans="1:14" ht="13.2">
      <c r="A119" s="40">
        <v>45270</v>
      </c>
      <c r="B119">
        <v>225.95</v>
      </c>
      <c r="C119" s="11">
        <f t="shared" si="5"/>
        <v>-1.5468409586056664E-2</v>
      </c>
      <c r="D119" s="13">
        <f t="shared" si="6"/>
        <v>-1.5468409586056664E-2</v>
      </c>
      <c r="E119" s="40">
        <v>45270</v>
      </c>
      <c r="F119" s="12">
        <v>19794</v>
      </c>
      <c r="G119" s="11">
        <v>-8.7576099999999997E-4</v>
      </c>
      <c r="H119" s="13">
        <v>-8.9999999999999998E-4</v>
      </c>
      <c r="J119" s="15"/>
      <c r="K119" s="11"/>
      <c r="L119" s="11"/>
      <c r="M119" s="11"/>
      <c r="N119" s="11"/>
    </row>
    <row r="120" spans="1:14" ht="13.2">
      <c r="A120" s="40">
        <v>45240</v>
      </c>
      <c r="B120">
        <v>229.5</v>
      </c>
      <c r="C120" s="11">
        <f t="shared" si="5"/>
        <v>3.5182679296346553E-2</v>
      </c>
      <c r="D120" s="13">
        <f t="shared" si="6"/>
        <v>3.5182679296346553E-2</v>
      </c>
      <c r="E120" s="40">
        <v>45240</v>
      </c>
      <c r="F120" s="12">
        <v>19811.349999999999</v>
      </c>
      <c r="G120" s="11">
        <v>6.1706920000000002E-3</v>
      </c>
      <c r="H120" s="13">
        <v>6.1999999999999998E-3</v>
      </c>
      <c r="J120" s="15"/>
      <c r="K120" s="11"/>
      <c r="L120" s="11"/>
      <c r="M120" s="11"/>
      <c r="N120" s="11"/>
    </row>
    <row r="121" spans="1:14" ht="13.2">
      <c r="A121" s="40">
        <v>45209</v>
      </c>
      <c r="B121">
        <v>221.7</v>
      </c>
      <c r="C121" s="11">
        <f t="shared" si="5"/>
        <v>3.1162790697674358E-2</v>
      </c>
      <c r="D121" s="13">
        <f t="shared" si="6"/>
        <v>3.1162790697674358E-2</v>
      </c>
      <c r="E121" s="40">
        <v>45209</v>
      </c>
      <c r="F121" s="12">
        <v>19689.849999999999</v>
      </c>
      <c r="G121" s="11">
        <v>9.0968030000000005E-3</v>
      </c>
      <c r="H121" s="13">
        <v>9.1000000000000004E-3</v>
      </c>
      <c r="J121" s="15"/>
      <c r="K121" s="11"/>
      <c r="L121" s="11"/>
      <c r="M121" s="11"/>
      <c r="N121" s="11"/>
    </row>
    <row r="122" spans="1:14" ht="13.2">
      <c r="A122" s="27">
        <v>45179</v>
      </c>
      <c r="B122">
        <v>215</v>
      </c>
      <c r="C122" s="11">
        <f t="shared" si="5"/>
        <v>0.11979166666666674</v>
      </c>
      <c r="D122" s="13">
        <f t="shared" si="6"/>
        <v>0.11979166666666674</v>
      </c>
      <c r="E122" s="27">
        <v>45179</v>
      </c>
      <c r="F122" s="12">
        <v>19512.349999999999</v>
      </c>
      <c r="G122" s="11">
        <v>-7.1819270000000003E-3</v>
      </c>
      <c r="H122" s="13">
        <v>-7.1999999999999998E-3</v>
      </c>
      <c r="J122" s="15"/>
      <c r="K122" s="11"/>
      <c r="L122" s="11"/>
      <c r="M122" s="11"/>
      <c r="N122" s="11"/>
    </row>
    <row r="123" spans="1:14" ht="13.2">
      <c r="A123" s="27">
        <v>45087</v>
      </c>
      <c r="B123">
        <v>192</v>
      </c>
      <c r="C123" s="11">
        <f t="shared" si="5"/>
        <v>-1.0309278350515427E-2</v>
      </c>
      <c r="D123" s="13">
        <f t="shared" si="6"/>
        <v>-1.0309278350515427E-2</v>
      </c>
      <c r="E123" s="27">
        <v>45087</v>
      </c>
      <c r="F123" s="12">
        <v>19653.5</v>
      </c>
      <c r="G123" s="11">
        <v>5.5127070000000004E-3</v>
      </c>
      <c r="H123" s="13">
        <v>5.4999999999999997E-3</v>
      </c>
      <c r="J123" s="15"/>
      <c r="K123" s="11"/>
      <c r="L123" s="11"/>
      <c r="M123" s="11"/>
      <c r="N123" s="11"/>
    </row>
    <row r="124" spans="1:14" ht="13.2">
      <c r="A124" s="27">
        <v>45056</v>
      </c>
      <c r="B124">
        <v>194</v>
      </c>
      <c r="C124" s="11">
        <f t="shared" si="5"/>
        <v>7.7379417075063017E-4</v>
      </c>
      <c r="D124" s="13">
        <f t="shared" si="6"/>
        <v>7.7379417075063017E-4</v>
      </c>
      <c r="E124" s="27">
        <v>45056</v>
      </c>
      <c r="F124" s="12">
        <v>19545.75</v>
      </c>
      <c r="G124" s="11">
        <v>5.641564E-3</v>
      </c>
      <c r="H124" s="13">
        <v>5.5999999999999999E-3</v>
      </c>
      <c r="J124" s="15"/>
      <c r="K124" s="11"/>
      <c r="L124" s="11"/>
      <c r="M124" s="11"/>
      <c r="N124" s="11"/>
    </row>
    <row r="125" spans="1:14" ht="13.2">
      <c r="A125" s="27">
        <v>45026</v>
      </c>
      <c r="B125">
        <v>193.85</v>
      </c>
      <c r="C125" s="11">
        <f t="shared" si="5"/>
        <v>-3.5572139303482575E-2</v>
      </c>
      <c r="D125" s="13">
        <f t="shared" si="6"/>
        <v>-3.5572139303482575E-2</v>
      </c>
      <c r="E125" s="27">
        <v>45026</v>
      </c>
      <c r="F125" s="12">
        <v>19436.099999999999</v>
      </c>
      <c r="G125" s="11">
        <v>-4.7442869999999998E-3</v>
      </c>
      <c r="H125" s="13">
        <v>-4.7000000000000002E-3</v>
      </c>
      <c r="J125" s="15"/>
      <c r="K125" s="11"/>
      <c r="L125" s="11"/>
      <c r="M125" s="11"/>
      <c r="N125" s="11"/>
    </row>
    <row r="126" spans="1:14" ht="13.2">
      <c r="A126" s="27">
        <v>44995</v>
      </c>
      <c r="B126">
        <v>201</v>
      </c>
      <c r="C126" s="11">
        <f t="shared" si="5"/>
        <v>-4.9726504226754731E-4</v>
      </c>
      <c r="D126" s="13">
        <f t="shared" si="6"/>
        <v>-4.9726504226754731E-4</v>
      </c>
      <c r="E126" s="27">
        <v>44995</v>
      </c>
      <c r="F126" s="12">
        <v>19528.75</v>
      </c>
      <c r="G126" s="11">
        <v>-5.5783849999999999E-3</v>
      </c>
      <c r="H126" s="13">
        <v>-5.5999999999999999E-3</v>
      </c>
      <c r="J126" s="15"/>
      <c r="K126" s="11"/>
      <c r="L126" s="11"/>
      <c r="M126" s="11"/>
      <c r="N126" s="11"/>
    </row>
    <row r="127" spans="1:14" ht="13.2">
      <c r="A127" s="11" t="s">
        <v>149</v>
      </c>
      <c r="B127">
        <v>201.1</v>
      </c>
      <c r="C127" s="11">
        <f t="shared" si="5"/>
        <v>-1.033464566929132E-2</v>
      </c>
      <c r="D127" s="13">
        <f t="shared" si="6"/>
        <v>-1.033464566929132E-2</v>
      </c>
      <c r="E127" s="11" t="s">
        <v>149</v>
      </c>
      <c r="F127" s="12">
        <v>19638.3</v>
      </c>
      <c r="G127" s="11">
        <v>5.8775169999999996E-3</v>
      </c>
      <c r="H127" s="13">
        <v>5.8999999999999999E-3</v>
      </c>
      <c r="J127" s="15"/>
      <c r="K127" s="11"/>
      <c r="L127" s="11"/>
      <c r="M127" s="11"/>
      <c r="N127" s="11"/>
    </row>
    <row r="128" spans="1:14" ht="13.2">
      <c r="A128" s="11" t="s">
        <v>150</v>
      </c>
      <c r="B128">
        <v>203.2</v>
      </c>
      <c r="C128" s="11">
        <f t="shared" si="5"/>
        <v>-1.6694894749576639E-2</v>
      </c>
      <c r="D128" s="13">
        <f t="shared" si="6"/>
        <v>-1.6694894749576639E-2</v>
      </c>
      <c r="E128" s="11" t="s">
        <v>150</v>
      </c>
      <c r="F128" s="12">
        <v>19523.55</v>
      </c>
      <c r="G128" s="11">
        <v>-9.7837089999999998E-3</v>
      </c>
      <c r="H128" s="13">
        <v>-9.7999999999999997E-3</v>
      </c>
      <c r="J128" s="15"/>
      <c r="K128" s="11"/>
      <c r="L128" s="11"/>
      <c r="M128" s="11"/>
      <c r="N128" s="11"/>
    </row>
    <row r="129" spans="1:14" ht="13.2">
      <c r="A129" s="11" t="s">
        <v>151</v>
      </c>
      <c r="B129">
        <v>206.65</v>
      </c>
      <c r="C129" s="11">
        <f t="shared" si="5"/>
        <v>7.1280456194919628E-2</v>
      </c>
      <c r="D129" s="13">
        <f t="shared" si="6"/>
        <v>7.1280456194919628E-2</v>
      </c>
      <c r="E129" s="11" t="s">
        <v>151</v>
      </c>
      <c r="F129" s="12">
        <v>19716.45</v>
      </c>
      <c r="G129" s="11">
        <v>2.631619E-3</v>
      </c>
      <c r="H129" s="13">
        <v>2.5999999999999999E-3</v>
      </c>
      <c r="J129" s="15"/>
      <c r="K129" s="11"/>
      <c r="L129" s="11"/>
      <c r="M129" s="11"/>
      <c r="N129" s="11"/>
    </row>
    <row r="130" spans="1:14" ht="13.2">
      <c r="A130" s="11" t="s">
        <v>152</v>
      </c>
      <c r="B130">
        <v>192.9</v>
      </c>
      <c r="C130" s="11">
        <f t="shared" si="5"/>
        <v>-2.7231467473525006E-2</v>
      </c>
      <c r="D130" s="13">
        <f t="shared" si="6"/>
        <v>-2.7231467473525006E-2</v>
      </c>
      <c r="E130" s="11" t="s">
        <v>152</v>
      </c>
      <c r="F130" s="12">
        <v>19664.7</v>
      </c>
      <c r="G130" s="11">
        <v>-5.0064700000000001E-4</v>
      </c>
      <c r="H130" s="13">
        <v>-5.0000000000000001E-4</v>
      </c>
      <c r="J130" s="15"/>
      <c r="K130" s="11"/>
      <c r="L130" s="11"/>
      <c r="M130" s="11"/>
      <c r="N130" s="11"/>
    </row>
    <row r="131" spans="1:14" ht="13.2">
      <c r="A131" s="11" t="s">
        <v>153</v>
      </c>
      <c r="B131">
        <v>198.3</v>
      </c>
      <c r="C131" s="11">
        <f t="shared" si="5"/>
        <v>3.9035892061828781E-2</v>
      </c>
      <c r="D131" s="13">
        <f t="shared" si="6"/>
        <v>3.9035892061828781E-2</v>
      </c>
      <c r="E131" s="11" t="s">
        <v>153</v>
      </c>
      <c r="F131" s="12">
        <v>19674.55</v>
      </c>
      <c r="G131" s="31">
        <v>1.52484E-5</v>
      </c>
      <c r="H131" s="13">
        <v>0</v>
      </c>
      <c r="J131" s="15"/>
      <c r="K131" s="11"/>
      <c r="L131" s="11"/>
      <c r="M131" s="11"/>
      <c r="N131" s="11"/>
    </row>
    <row r="132" spans="1:14" ht="13.2">
      <c r="A132" s="11" t="s">
        <v>154</v>
      </c>
      <c r="B132">
        <v>190.85</v>
      </c>
      <c r="C132" s="11">
        <f t="shared" si="5"/>
        <v>9.9999999999999867E-2</v>
      </c>
      <c r="D132" s="13">
        <f t="shared" si="6"/>
        <v>9.9999999999999867E-2</v>
      </c>
      <c r="E132" s="11" t="s">
        <v>154</v>
      </c>
      <c r="F132" s="12">
        <v>19674.25</v>
      </c>
      <c r="G132" s="11">
        <v>-3.4494370000000001E-3</v>
      </c>
      <c r="H132" s="13">
        <v>-3.3999999999999998E-3</v>
      </c>
      <c r="J132" s="15"/>
      <c r="K132" s="11"/>
      <c r="L132" s="11"/>
      <c r="M132" s="11"/>
      <c r="N132" s="11"/>
    </row>
    <row r="133" spans="1:14" ht="13.2">
      <c r="A133" s="11" t="s">
        <v>155</v>
      </c>
      <c r="B133">
        <v>173.5</v>
      </c>
      <c r="C133" s="11">
        <f t="shared" ref="C133:C196" si="7">B133/B134-1</f>
        <v>-4.6179219351291989E-2</v>
      </c>
      <c r="D133" s="13">
        <f t="shared" ref="D133:D196" si="8">C133</f>
        <v>-4.6179219351291989E-2</v>
      </c>
      <c r="E133" s="11" t="s">
        <v>155</v>
      </c>
      <c r="F133" s="12">
        <v>19742.349999999999</v>
      </c>
      <c r="G133" s="11">
        <v>-7.9918999999999997E-3</v>
      </c>
      <c r="H133" s="13">
        <v>-8.0000000000000002E-3</v>
      </c>
      <c r="J133" s="15"/>
      <c r="K133" s="11"/>
      <c r="L133" s="11"/>
      <c r="M133" s="11"/>
      <c r="N133" s="11"/>
    </row>
    <row r="134" spans="1:14" ht="13.2">
      <c r="A134" s="11" t="s">
        <v>156</v>
      </c>
      <c r="B134">
        <v>181.9</v>
      </c>
      <c r="C134" s="11">
        <f t="shared" si="7"/>
        <v>-3.5524920466595944E-2</v>
      </c>
      <c r="D134" s="13">
        <f t="shared" si="8"/>
        <v>-3.5524920466595944E-2</v>
      </c>
      <c r="E134" s="11" t="s">
        <v>156</v>
      </c>
      <c r="F134" s="12">
        <v>19901.400000000001</v>
      </c>
      <c r="G134" s="11">
        <v>-1.1518231E-2</v>
      </c>
      <c r="H134" s="13">
        <v>-1.15E-2</v>
      </c>
      <c r="J134" s="15"/>
      <c r="K134" s="11"/>
      <c r="L134" s="11"/>
      <c r="M134" s="11"/>
      <c r="N134" s="11"/>
    </row>
    <row r="135" spans="1:14" ht="13.2">
      <c r="A135" s="11" t="s">
        <v>157</v>
      </c>
      <c r="B135">
        <v>188.6</v>
      </c>
      <c r="C135" s="11">
        <f t="shared" si="7"/>
        <v>-4.0447723225642385E-2</v>
      </c>
      <c r="D135" s="13">
        <f t="shared" si="8"/>
        <v>-4.0447723225642385E-2</v>
      </c>
      <c r="E135" s="11" t="s">
        <v>157</v>
      </c>
      <c r="F135" s="12">
        <v>20133.3</v>
      </c>
      <c r="G135" s="11">
        <v>-2.9243749999999999E-3</v>
      </c>
      <c r="H135" s="13">
        <v>-2.8999999999999998E-3</v>
      </c>
      <c r="J135" s="15"/>
      <c r="K135" s="11"/>
      <c r="L135" s="11"/>
      <c r="M135" s="11"/>
      <c r="N135" s="11"/>
    </row>
    <row r="136" spans="1:14" ht="13.2">
      <c r="A136" s="11" t="s">
        <v>158</v>
      </c>
      <c r="B136">
        <v>196.55</v>
      </c>
      <c r="C136" s="11">
        <f t="shared" si="7"/>
        <v>-3.0433679939132485E-3</v>
      </c>
      <c r="D136" s="13">
        <f t="shared" si="8"/>
        <v>-3.0433679939132485E-3</v>
      </c>
      <c r="E136" s="11" t="s">
        <v>158</v>
      </c>
      <c r="F136" s="12">
        <v>20192.349999999999</v>
      </c>
      <c r="G136" s="11">
        <v>4.4396139999999997E-3</v>
      </c>
      <c r="H136" s="13">
        <v>4.4000000000000003E-3</v>
      </c>
      <c r="J136" s="15"/>
      <c r="K136" s="11"/>
      <c r="L136" s="11"/>
      <c r="M136" s="11"/>
      <c r="N136" s="11"/>
    </row>
    <row r="137" spans="1:14" ht="13.2">
      <c r="A137" s="11" t="s">
        <v>159</v>
      </c>
      <c r="B137">
        <v>197.15</v>
      </c>
      <c r="C137" s="11">
        <f t="shared" si="7"/>
        <v>-1.2521913348359615E-2</v>
      </c>
      <c r="D137" s="13">
        <f t="shared" si="8"/>
        <v>-1.2521913348359615E-2</v>
      </c>
      <c r="E137" s="11" t="s">
        <v>159</v>
      </c>
      <c r="F137" s="12">
        <v>20103.099999999999</v>
      </c>
      <c r="G137" s="11">
        <v>1.649228E-3</v>
      </c>
      <c r="H137" s="13">
        <v>1.6000000000000001E-3</v>
      </c>
      <c r="N137" s="11"/>
    </row>
    <row r="138" spans="1:14" ht="13.2">
      <c r="A138" s="11" t="s">
        <v>160</v>
      </c>
      <c r="B138">
        <v>199.65</v>
      </c>
      <c r="C138" s="11">
        <f t="shared" si="7"/>
        <v>0.19372197309417039</v>
      </c>
      <c r="D138" s="13">
        <f t="shared" si="8"/>
        <v>0.19372197309417039</v>
      </c>
      <c r="E138" s="11" t="s">
        <v>160</v>
      </c>
      <c r="F138" s="12">
        <v>20070</v>
      </c>
      <c r="G138" s="11">
        <v>3.8413060000000001E-3</v>
      </c>
      <c r="H138" s="13">
        <v>3.8E-3</v>
      </c>
      <c r="N138" s="11"/>
    </row>
    <row r="139" spans="1:14" ht="13.2">
      <c r="A139" s="27">
        <v>45269</v>
      </c>
      <c r="B139">
        <v>167.25</v>
      </c>
      <c r="C139" s="11">
        <f t="shared" si="7"/>
        <v>0.12022772940388471</v>
      </c>
      <c r="D139" s="13">
        <f t="shared" si="8"/>
        <v>0.12022772940388471</v>
      </c>
      <c r="E139" s="27">
        <v>45269</v>
      </c>
      <c r="F139" s="12">
        <v>19993.2</v>
      </c>
      <c r="G139" s="11">
        <v>-1.57529E-4</v>
      </c>
      <c r="H139" s="13">
        <v>-2.0000000000000001E-4</v>
      </c>
      <c r="N139" s="11"/>
    </row>
    <row r="140" spans="1:14" ht="13.2">
      <c r="A140" s="27">
        <v>45239</v>
      </c>
      <c r="B140">
        <v>149.30000000000001</v>
      </c>
      <c r="C140" s="11">
        <f t="shared" si="7"/>
        <v>0.19967858577742081</v>
      </c>
      <c r="D140" s="13">
        <f t="shared" si="8"/>
        <v>0.19967858577742081</v>
      </c>
      <c r="E140" s="27">
        <v>45239</v>
      </c>
      <c r="F140" s="12">
        <v>19996.349999999999</v>
      </c>
      <c r="G140" s="11">
        <v>8.9001229999999994E-3</v>
      </c>
      <c r="H140" s="13">
        <v>8.8999999999999999E-3</v>
      </c>
      <c r="N140" s="11"/>
    </row>
    <row r="141" spans="1:14" ht="13.2">
      <c r="A141" s="27">
        <v>45147</v>
      </c>
      <c r="B141">
        <v>124.45</v>
      </c>
      <c r="C141" s="11">
        <f t="shared" si="7"/>
        <v>-2.3155416012558883E-2</v>
      </c>
      <c r="D141" s="13">
        <f t="shared" si="8"/>
        <v>-2.3155416012558883E-2</v>
      </c>
      <c r="E141" s="27">
        <v>45147</v>
      </c>
      <c r="F141" s="12">
        <v>19819.95</v>
      </c>
      <c r="G141" s="11">
        <v>4.7092699999999998E-3</v>
      </c>
      <c r="H141" s="13">
        <v>4.7000000000000002E-3</v>
      </c>
      <c r="N141" s="11"/>
    </row>
    <row r="142" spans="1:14" ht="13.2">
      <c r="A142" s="27">
        <v>45116</v>
      </c>
      <c r="B142">
        <v>127.4</v>
      </c>
      <c r="C142" s="11">
        <f t="shared" si="7"/>
        <v>-2.3492560689114539E-3</v>
      </c>
      <c r="D142" s="13">
        <f t="shared" si="8"/>
        <v>-2.3492560689114539E-3</v>
      </c>
      <c r="E142" s="27">
        <v>45116</v>
      </c>
      <c r="F142" s="12">
        <v>19727.05</v>
      </c>
      <c r="G142" s="11">
        <v>5.9150330000000001E-3</v>
      </c>
      <c r="H142" s="13">
        <v>5.8999999999999999E-3</v>
      </c>
      <c r="N142" s="11"/>
    </row>
    <row r="143" spans="1:14" ht="13.2">
      <c r="A143" s="27">
        <v>45086</v>
      </c>
      <c r="B143">
        <v>127.7</v>
      </c>
      <c r="C143" s="11">
        <f t="shared" si="7"/>
        <v>8.6887835703002292E-3</v>
      </c>
      <c r="D143" s="13">
        <f t="shared" si="8"/>
        <v>8.6887835703002292E-3</v>
      </c>
      <c r="E143" s="27">
        <v>45086</v>
      </c>
      <c r="F143" s="12">
        <v>19611.05</v>
      </c>
      <c r="G143" s="11">
        <v>1.846753E-3</v>
      </c>
      <c r="H143" s="13">
        <v>1.8E-3</v>
      </c>
      <c r="J143" s="15"/>
      <c r="K143" s="11"/>
      <c r="L143" s="11"/>
      <c r="M143" s="11"/>
      <c r="N143" s="11"/>
    </row>
    <row r="144" spans="1:14" ht="13.2">
      <c r="A144" s="27">
        <v>45055</v>
      </c>
      <c r="B144">
        <v>126.6</v>
      </c>
      <c r="C144" s="11">
        <f t="shared" si="7"/>
        <v>-1.0164190774042292E-2</v>
      </c>
      <c r="D144" s="13">
        <f t="shared" si="8"/>
        <v>-1.0164190774042292E-2</v>
      </c>
      <c r="E144" s="27">
        <v>45055</v>
      </c>
      <c r="F144" s="12">
        <v>19574.900000000001</v>
      </c>
      <c r="G144" s="11">
        <v>2.3606159999999998E-3</v>
      </c>
      <c r="H144" s="13">
        <v>2.3999999999999998E-3</v>
      </c>
      <c r="J144" s="15"/>
      <c r="K144" s="11"/>
      <c r="L144" s="11"/>
      <c r="M144" s="11"/>
      <c r="N144" s="11"/>
    </row>
    <row r="145" spans="1:14" ht="13.2">
      <c r="A145" s="27">
        <v>45025</v>
      </c>
      <c r="B145">
        <v>127.9</v>
      </c>
      <c r="C145" s="11">
        <f t="shared" si="7"/>
        <v>6.2292358803986758E-2</v>
      </c>
      <c r="D145" s="13">
        <f t="shared" si="8"/>
        <v>6.2292358803986758E-2</v>
      </c>
      <c r="E145" s="27">
        <v>45025</v>
      </c>
      <c r="F145" s="12">
        <v>19528.8</v>
      </c>
      <c r="G145" s="11">
        <v>4.8108339999999999E-3</v>
      </c>
      <c r="H145" s="13">
        <v>4.7999999999999996E-3</v>
      </c>
      <c r="J145" s="15"/>
      <c r="K145" s="11"/>
      <c r="L145" s="11"/>
      <c r="M145" s="11"/>
      <c r="N145" s="11"/>
    </row>
    <row r="146" spans="1:14" ht="13.2">
      <c r="A146" s="27">
        <v>44935</v>
      </c>
      <c r="B146">
        <v>120.4</v>
      </c>
      <c r="C146" s="11">
        <f t="shared" si="7"/>
        <v>4.5890696704213862E-3</v>
      </c>
      <c r="D146" s="13">
        <f t="shared" si="8"/>
        <v>4.5890696704213862E-3</v>
      </c>
      <c r="E146" s="27">
        <v>44935</v>
      </c>
      <c r="F146" s="12">
        <v>19435.3</v>
      </c>
      <c r="G146" s="11">
        <v>9.4267110000000008E-3</v>
      </c>
      <c r="H146" s="13">
        <v>9.4000000000000004E-3</v>
      </c>
      <c r="J146" s="15"/>
      <c r="K146" s="11"/>
      <c r="L146" s="11"/>
      <c r="M146" s="11"/>
      <c r="N146" s="11"/>
    </row>
    <row r="147" spans="1:14" ht="13.2">
      <c r="A147" s="11" t="s">
        <v>161</v>
      </c>
      <c r="B147">
        <v>119.85</v>
      </c>
      <c r="C147" s="11">
        <f t="shared" si="7"/>
        <v>1.5247776365946653E-2</v>
      </c>
      <c r="D147" s="13">
        <f t="shared" si="8"/>
        <v>1.5247776365946653E-2</v>
      </c>
      <c r="E147" s="11" t="s">
        <v>161</v>
      </c>
      <c r="F147" s="12">
        <v>19253.8</v>
      </c>
      <c r="G147" s="11">
        <v>-4.8404310000000001E-3</v>
      </c>
      <c r="H147" s="13">
        <v>-4.7999999999999996E-3</v>
      </c>
      <c r="J147" s="15"/>
      <c r="K147" s="11"/>
      <c r="L147" s="11"/>
      <c r="M147" s="11"/>
      <c r="N147" s="11"/>
    </row>
    <row r="148" spans="1:14" ht="13.2">
      <c r="A148" s="11" t="s">
        <v>162</v>
      </c>
      <c r="B148">
        <v>118.05</v>
      </c>
      <c r="C148" s="11">
        <f t="shared" si="7"/>
        <v>-4.6374367622259438E-3</v>
      </c>
      <c r="D148" s="13">
        <f t="shared" si="8"/>
        <v>-4.6374367622259438E-3</v>
      </c>
      <c r="E148" s="11" t="s">
        <v>162</v>
      </c>
      <c r="F148" s="12">
        <v>19347.45</v>
      </c>
      <c r="G148" s="11">
        <v>2.4815599999999997E-4</v>
      </c>
      <c r="H148" s="13">
        <v>2.0000000000000001E-4</v>
      </c>
      <c r="J148" s="15"/>
      <c r="K148" s="11"/>
      <c r="L148" s="11"/>
      <c r="M148" s="11"/>
      <c r="N148" s="11"/>
    </row>
    <row r="149" spans="1:14" ht="13.2">
      <c r="A149" s="11" t="s">
        <v>163</v>
      </c>
      <c r="B149">
        <v>118.6</v>
      </c>
      <c r="C149" s="11">
        <f t="shared" si="7"/>
        <v>6.7911714770798604E-3</v>
      </c>
      <c r="D149" s="13">
        <f t="shared" si="8"/>
        <v>6.7911714770798604E-3</v>
      </c>
      <c r="E149" s="11" t="s">
        <v>163</v>
      </c>
      <c r="F149" s="12">
        <v>19342.650000000001</v>
      </c>
      <c r="G149" s="11">
        <v>1.895779E-3</v>
      </c>
      <c r="H149" s="13">
        <v>1.9E-3</v>
      </c>
      <c r="J149" s="15"/>
      <c r="K149" s="11"/>
      <c r="L149" s="11"/>
      <c r="M149" s="11"/>
      <c r="N149" s="11"/>
    </row>
    <row r="150" spans="1:14" ht="13.2">
      <c r="A150" s="11" t="s">
        <v>164</v>
      </c>
      <c r="B150">
        <v>117.8</v>
      </c>
      <c r="C150" s="11">
        <f t="shared" si="7"/>
        <v>1.6832110487699614E-2</v>
      </c>
      <c r="D150" s="13">
        <f t="shared" si="8"/>
        <v>1.6832110487699614E-2</v>
      </c>
      <c r="E150" s="11" t="s">
        <v>164</v>
      </c>
      <c r="F150" s="12">
        <v>19306.05</v>
      </c>
      <c r="G150" s="11">
        <v>2.0891939999999999E-3</v>
      </c>
      <c r="H150" s="13">
        <v>2.0999999999999999E-3</v>
      </c>
      <c r="J150" s="15"/>
      <c r="K150" s="11"/>
      <c r="L150" s="11"/>
      <c r="M150" s="11"/>
      <c r="N150" s="11"/>
    </row>
    <row r="151" spans="1:14" ht="13.2">
      <c r="A151" s="11" t="s">
        <v>165</v>
      </c>
      <c r="B151">
        <v>115.85</v>
      </c>
      <c r="C151" s="11">
        <f t="shared" si="7"/>
        <v>-2.1537162162162282E-2</v>
      </c>
      <c r="D151" s="13">
        <f t="shared" si="8"/>
        <v>-2.1537162162162282E-2</v>
      </c>
      <c r="E151" s="11" t="s">
        <v>165</v>
      </c>
      <c r="F151" s="12">
        <v>19265.8</v>
      </c>
      <c r="G151" s="11">
        <v>-6.2362340000000002E-3</v>
      </c>
      <c r="H151" s="13">
        <v>-6.1999999999999998E-3</v>
      </c>
      <c r="J151" s="15"/>
      <c r="K151" s="11"/>
      <c r="L151" s="11"/>
      <c r="M151" s="11"/>
      <c r="N151" s="11"/>
    </row>
    <row r="152" spans="1:14" ht="13.2">
      <c r="A152" s="11" t="s">
        <v>166</v>
      </c>
      <c r="B152">
        <v>118.4</v>
      </c>
      <c r="C152" s="11">
        <f t="shared" si="7"/>
        <v>1.6920473773265332E-3</v>
      </c>
      <c r="D152" s="13">
        <f t="shared" si="8"/>
        <v>1.6920473773265332E-3</v>
      </c>
      <c r="E152" s="11" t="s">
        <v>166</v>
      </c>
      <c r="F152" s="12">
        <v>19386.7</v>
      </c>
      <c r="G152" s="11">
        <v>-2.946925E-3</v>
      </c>
      <c r="H152" s="13">
        <v>-2.8999999999999998E-3</v>
      </c>
      <c r="J152" s="15"/>
      <c r="K152" s="11"/>
      <c r="L152" s="11"/>
      <c r="M152" s="11"/>
      <c r="N152" s="11"/>
    </row>
    <row r="153" spans="1:14" ht="13.2">
      <c r="A153" s="11" t="s">
        <v>167</v>
      </c>
      <c r="B153">
        <v>118.2</v>
      </c>
      <c r="C153" s="11">
        <f t="shared" si="7"/>
        <v>2.0725388601036343E-2</v>
      </c>
      <c r="D153" s="13">
        <f t="shared" si="8"/>
        <v>2.0725388601036343E-2</v>
      </c>
      <c r="E153" s="11" t="s">
        <v>167</v>
      </c>
      <c r="F153" s="12">
        <v>19444</v>
      </c>
      <c r="G153" s="11">
        <v>2.4514799999999998E-3</v>
      </c>
      <c r="H153" s="13">
        <v>2.5000000000000001E-3</v>
      </c>
      <c r="J153" s="15"/>
      <c r="K153" s="11"/>
      <c r="L153" s="11"/>
      <c r="M153" s="11"/>
      <c r="N153" s="11"/>
    </row>
    <row r="154" spans="1:14" ht="13.2">
      <c r="A154" s="11" t="s">
        <v>168</v>
      </c>
      <c r="B154">
        <v>115.8</v>
      </c>
      <c r="C154" s="11">
        <f t="shared" si="7"/>
        <v>2.4778761061946986E-2</v>
      </c>
      <c r="D154" s="13">
        <f t="shared" si="8"/>
        <v>2.4778761061946986E-2</v>
      </c>
      <c r="E154" s="11" t="s">
        <v>168</v>
      </c>
      <c r="F154" s="12">
        <v>19396.45</v>
      </c>
      <c r="G154" s="11">
        <v>1.4695600000000001E-4</v>
      </c>
      <c r="H154" s="13">
        <v>1E-4</v>
      </c>
      <c r="J154" s="15"/>
      <c r="K154" s="11"/>
      <c r="L154" s="11"/>
      <c r="M154" s="11"/>
      <c r="N154" s="11"/>
    </row>
    <row r="155" spans="1:14" ht="13.2">
      <c r="A155" s="11" t="s">
        <v>169</v>
      </c>
      <c r="B155">
        <v>113</v>
      </c>
      <c r="C155" s="11">
        <f t="shared" si="7"/>
        <v>0</v>
      </c>
      <c r="D155" s="13">
        <f t="shared" si="8"/>
        <v>0</v>
      </c>
      <c r="E155" s="11" t="s">
        <v>169</v>
      </c>
      <c r="F155" s="12">
        <v>19393.599999999999</v>
      </c>
      <c r="G155" s="11">
        <v>4.3215609999999998E-3</v>
      </c>
      <c r="H155" s="13">
        <v>4.3E-3</v>
      </c>
      <c r="J155" s="15"/>
      <c r="K155" s="11"/>
      <c r="L155" s="11"/>
      <c r="M155" s="11"/>
      <c r="N155" s="11"/>
    </row>
    <row r="156" spans="1:14" ht="13.2">
      <c r="A156" s="11" t="s">
        <v>170</v>
      </c>
      <c r="B156">
        <v>113</v>
      </c>
      <c r="C156" s="11">
        <f t="shared" si="7"/>
        <v>-9.6406660823837864E-3</v>
      </c>
      <c r="D156" s="13">
        <f t="shared" si="8"/>
        <v>-9.6406660823837864E-3</v>
      </c>
      <c r="E156" s="11" t="s">
        <v>170</v>
      </c>
      <c r="F156" s="12">
        <v>19310.150000000001</v>
      </c>
      <c r="G156" s="11">
        <v>-2.845303E-3</v>
      </c>
      <c r="H156" s="13">
        <v>-2.8E-3</v>
      </c>
      <c r="J156" s="15"/>
      <c r="K156" s="11"/>
      <c r="L156" s="11"/>
      <c r="M156" s="11"/>
      <c r="N156" s="11"/>
    </row>
    <row r="157" spans="1:14" ht="13.2">
      <c r="A157" s="11" t="s">
        <v>171</v>
      </c>
      <c r="B157">
        <v>114.1</v>
      </c>
      <c r="C157" s="11">
        <f t="shared" si="7"/>
        <v>-4.3630017452006564E-3</v>
      </c>
      <c r="D157" s="13">
        <f t="shared" si="8"/>
        <v>-4.3630017452006564E-3</v>
      </c>
      <c r="E157" s="11" t="s">
        <v>171</v>
      </c>
      <c r="F157" s="12">
        <v>19365.25</v>
      </c>
      <c r="G157" s="11">
        <v>-5.1245830000000003E-3</v>
      </c>
      <c r="H157" s="13">
        <v>-5.1000000000000004E-3</v>
      </c>
      <c r="J157" s="15"/>
      <c r="K157" s="11"/>
      <c r="L157" s="11"/>
      <c r="M157" s="11"/>
      <c r="N157" s="11"/>
    </row>
    <row r="158" spans="1:14" ht="13.2">
      <c r="A158" s="11" t="s">
        <v>172</v>
      </c>
      <c r="B158">
        <v>114.6</v>
      </c>
      <c r="C158" s="11">
        <f t="shared" si="7"/>
        <v>1.1473962930273585E-2</v>
      </c>
      <c r="D158" s="13">
        <f t="shared" si="8"/>
        <v>1.1473962930273585E-2</v>
      </c>
      <c r="E158" s="11" t="s">
        <v>172</v>
      </c>
      <c r="F158" s="12">
        <v>19465</v>
      </c>
      <c r="G158" s="11">
        <v>1.566797E-3</v>
      </c>
      <c r="H158" s="13">
        <v>1.6000000000000001E-3</v>
      </c>
      <c r="J158" s="15"/>
      <c r="K158" s="11"/>
      <c r="L158" s="11"/>
      <c r="M158" s="11"/>
      <c r="N158" s="11"/>
    </row>
    <row r="159" spans="1:14" ht="13.2">
      <c r="A159" s="11" t="s">
        <v>173</v>
      </c>
      <c r="B159">
        <v>113.3</v>
      </c>
      <c r="C159" s="11">
        <f t="shared" si="7"/>
        <v>-3.901611535199323E-2</v>
      </c>
      <c r="D159" s="13">
        <f t="shared" si="8"/>
        <v>-3.901611535199323E-2</v>
      </c>
      <c r="E159" s="11" t="s">
        <v>173</v>
      </c>
      <c r="F159" s="12">
        <v>19434.55</v>
      </c>
      <c r="G159" s="11">
        <v>3.21696E-4</v>
      </c>
      <c r="H159" s="13">
        <v>2.9999999999999997E-4</v>
      </c>
      <c r="J159" s="15"/>
      <c r="K159" s="11"/>
      <c r="L159" s="11"/>
      <c r="M159" s="11"/>
      <c r="N159" s="11"/>
    </row>
    <row r="160" spans="1:14" ht="13.2">
      <c r="A160" s="27">
        <v>45238</v>
      </c>
      <c r="B160">
        <v>117.9</v>
      </c>
      <c r="C160" s="11">
        <f t="shared" si="7"/>
        <v>-6.7396798652064049E-3</v>
      </c>
      <c r="D160" s="13">
        <f t="shared" si="8"/>
        <v>-6.7396798652064049E-3</v>
      </c>
      <c r="E160" s="27">
        <v>45238</v>
      </c>
      <c r="F160" s="12">
        <v>19428.3</v>
      </c>
      <c r="G160" s="11">
        <v>-5.8741959999999999E-3</v>
      </c>
      <c r="H160" s="13">
        <v>-5.8999999999999999E-3</v>
      </c>
      <c r="J160" s="15"/>
      <c r="K160" s="11"/>
      <c r="L160" s="11"/>
      <c r="M160" s="11"/>
      <c r="N160" s="11"/>
    </row>
    <row r="161" spans="1:14" ht="13.2">
      <c r="A161" s="27">
        <v>45207</v>
      </c>
      <c r="B161">
        <v>118.7</v>
      </c>
      <c r="C161" s="11">
        <f t="shared" si="7"/>
        <v>-6.6945606694560622E-3</v>
      </c>
      <c r="D161" s="13">
        <f t="shared" si="8"/>
        <v>-6.6945606694560622E-3</v>
      </c>
      <c r="E161" s="27">
        <v>45207</v>
      </c>
      <c r="F161" s="12">
        <v>19543.099999999999</v>
      </c>
      <c r="G161" s="11">
        <v>-4.5562090000000003E-3</v>
      </c>
      <c r="H161" s="13">
        <v>-4.5999999999999999E-3</v>
      </c>
      <c r="J161" s="15"/>
      <c r="K161" s="11"/>
      <c r="L161" s="11"/>
      <c r="M161" s="11"/>
      <c r="N161" s="11"/>
    </row>
    <row r="162" spans="1:14" ht="13.2">
      <c r="A162" s="27">
        <v>45177</v>
      </c>
      <c r="B162">
        <v>119.5</v>
      </c>
      <c r="C162" s="11">
        <f t="shared" si="7"/>
        <v>-1.605599011939074E-2</v>
      </c>
      <c r="D162" s="13">
        <f t="shared" si="8"/>
        <v>-1.605599011939074E-2</v>
      </c>
      <c r="E162" s="27">
        <v>45177</v>
      </c>
      <c r="F162" s="12">
        <v>19632.55</v>
      </c>
      <c r="G162" s="11">
        <v>3.1526480000000001E-3</v>
      </c>
      <c r="H162" s="13">
        <v>3.2000000000000002E-3</v>
      </c>
      <c r="J162" s="15"/>
      <c r="K162" s="11"/>
      <c r="L162" s="11"/>
      <c r="M162" s="11"/>
      <c r="N162" s="11"/>
    </row>
    <row r="163" spans="1:14" ht="13.2">
      <c r="A163" s="27">
        <v>45146</v>
      </c>
      <c r="B163">
        <v>121.45</v>
      </c>
      <c r="C163" s="11">
        <f t="shared" si="7"/>
        <v>1.2927439532944174E-2</v>
      </c>
      <c r="D163" s="13">
        <f t="shared" si="8"/>
        <v>1.2927439532944174E-2</v>
      </c>
      <c r="E163" s="27">
        <v>45146</v>
      </c>
      <c r="F163" s="12">
        <v>19570.849999999999</v>
      </c>
      <c r="G163" s="11">
        <v>-1.349676E-3</v>
      </c>
      <c r="H163" s="13">
        <v>-1.2999999999999999E-3</v>
      </c>
      <c r="J163" s="15"/>
      <c r="K163" s="11"/>
      <c r="L163" s="11"/>
      <c r="M163" s="11"/>
      <c r="N163" s="11"/>
    </row>
    <row r="164" spans="1:14" ht="13.2">
      <c r="A164" s="27">
        <v>45115</v>
      </c>
      <c r="B164">
        <v>119.9</v>
      </c>
      <c r="C164" s="11">
        <f t="shared" si="7"/>
        <v>8.8021778584391974E-2</v>
      </c>
      <c r="D164" s="13">
        <f t="shared" si="8"/>
        <v>8.8021778584391974E-2</v>
      </c>
      <c r="E164" s="27">
        <v>45115</v>
      </c>
      <c r="F164" s="12">
        <v>19597.3</v>
      </c>
      <c r="G164" s="11">
        <v>4.1143619999999999E-3</v>
      </c>
      <c r="H164" s="13">
        <v>4.1000000000000003E-3</v>
      </c>
      <c r="J164" s="15"/>
      <c r="K164" s="11"/>
      <c r="L164" s="11"/>
      <c r="M164" s="11"/>
      <c r="N164" s="11"/>
    </row>
    <row r="165" spans="1:14" ht="13.2">
      <c r="A165" s="27">
        <v>45024</v>
      </c>
      <c r="B165">
        <v>110.2</v>
      </c>
      <c r="C165" s="11">
        <f t="shared" si="7"/>
        <v>-3.1659882406150919E-3</v>
      </c>
      <c r="D165" s="13">
        <f t="shared" si="8"/>
        <v>-3.1659882406150919E-3</v>
      </c>
      <c r="E165" s="27">
        <v>45024</v>
      </c>
      <c r="F165" s="12">
        <v>19517</v>
      </c>
      <c r="G165" s="11">
        <v>6.9834099999999998E-3</v>
      </c>
      <c r="H165" s="13">
        <v>7.0000000000000001E-3</v>
      </c>
      <c r="J165" s="15"/>
      <c r="K165" s="11"/>
      <c r="L165" s="11"/>
      <c r="M165" s="11"/>
      <c r="N165" s="11"/>
    </row>
    <row r="166" spans="1:14" ht="13.2">
      <c r="A166" s="27">
        <v>44993</v>
      </c>
      <c r="B166">
        <v>110.55</v>
      </c>
      <c r="C166" s="11">
        <f t="shared" si="7"/>
        <v>1.8124150430449681E-3</v>
      </c>
      <c r="D166" s="13">
        <f t="shared" si="8"/>
        <v>1.8124150430449681E-3</v>
      </c>
      <c r="E166" s="27">
        <v>44993</v>
      </c>
      <c r="F166" s="12">
        <v>19381.650000000001</v>
      </c>
      <c r="G166" s="11">
        <v>-7.4206660000000002E-3</v>
      </c>
      <c r="H166" s="13">
        <v>-7.4000000000000003E-3</v>
      </c>
      <c r="J166" s="15"/>
      <c r="K166" s="11"/>
      <c r="L166" s="11"/>
      <c r="M166" s="11"/>
      <c r="N166" s="11"/>
    </row>
    <row r="167" spans="1:14" ht="13.2">
      <c r="A167" s="27">
        <v>44965</v>
      </c>
      <c r="B167">
        <v>110.35</v>
      </c>
      <c r="C167" s="11">
        <f t="shared" si="7"/>
        <v>-2.431476569407609E-2</v>
      </c>
      <c r="D167" s="13">
        <f t="shared" si="8"/>
        <v>-2.431476569407609E-2</v>
      </c>
      <c r="E167" s="27">
        <v>44965</v>
      </c>
      <c r="F167" s="12">
        <v>19526.55</v>
      </c>
      <c r="G167" s="11">
        <v>-1.0489750000000001E-2</v>
      </c>
      <c r="H167" s="13">
        <v>-1.0500000000000001E-2</v>
      </c>
      <c r="J167" s="15"/>
      <c r="K167" s="11"/>
      <c r="L167" s="11"/>
      <c r="M167" s="11"/>
      <c r="N167" s="11"/>
    </row>
    <row r="168" spans="1:14" ht="13.2">
      <c r="A168" s="27">
        <v>44934</v>
      </c>
      <c r="B168">
        <v>113.1</v>
      </c>
      <c r="C168" s="11">
        <f t="shared" si="7"/>
        <v>5.33333333333319E-3</v>
      </c>
      <c r="D168" s="13">
        <f t="shared" si="8"/>
        <v>5.33333333333319E-3</v>
      </c>
      <c r="E168" s="27">
        <v>44934</v>
      </c>
      <c r="F168" s="12">
        <v>19733.55</v>
      </c>
      <c r="G168" s="11">
        <v>-1.0251189999999999E-3</v>
      </c>
      <c r="H168" s="13">
        <v>-1E-3</v>
      </c>
      <c r="J168" s="15"/>
      <c r="K168" s="11"/>
      <c r="L168" s="11"/>
      <c r="M168" s="11"/>
      <c r="N168" s="11"/>
    </row>
    <row r="169" spans="1:14" ht="13.2">
      <c r="A169" s="11" t="s">
        <v>174</v>
      </c>
      <c r="B169">
        <v>112.5</v>
      </c>
      <c r="C169" s="11">
        <f t="shared" si="7"/>
        <v>-3.9840637450199168E-3</v>
      </c>
      <c r="D169" s="13">
        <f t="shared" si="8"/>
        <v>-3.9840637450199168E-3</v>
      </c>
      <c r="E169" s="11" t="s">
        <v>174</v>
      </c>
      <c r="F169" s="12">
        <v>19753.8</v>
      </c>
      <c r="G169" s="11">
        <v>5.4845629999999996E-3</v>
      </c>
      <c r="H169" s="13">
        <v>5.4999999999999997E-3</v>
      </c>
      <c r="J169" s="15"/>
      <c r="K169" s="11"/>
      <c r="L169" s="11"/>
      <c r="M169" s="11"/>
      <c r="N169" s="11"/>
    </row>
    <row r="170" spans="1:14" ht="13.2">
      <c r="A170" s="11" t="s">
        <v>175</v>
      </c>
      <c r="B170">
        <v>112.95</v>
      </c>
      <c r="C170" s="11">
        <f t="shared" si="7"/>
        <v>8.8613203367304827E-4</v>
      </c>
      <c r="D170" s="13">
        <f t="shared" si="8"/>
        <v>8.8613203367304827E-4</v>
      </c>
      <c r="E170" s="11" t="s">
        <v>175</v>
      </c>
      <c r="F170" s="12">
        <v>19646.05</v>
      </c>
      <c r="G170" s="11">
        <v>-7.0447999999999995E-4</v>
      </c>
      <c r="H170" s="13">
        <v>-6.9999999999999999E-4</v>
      </c>
      <c r="J170" s="15"/>
      <c r="K170" s="11"/>
      <c r="L170" s="11"/>
      <c r="M170" s="11"/>
      <c r="N170" s="11"/>
    </row>
    <row r="171" spans="1:14" ht="13.2">
      <c r="A171" s="11" t="s">
        <v>176</v>
      </c>
      <c r="B171">
        <v>112.85</v>
      </c>
      <c r="C171" s="11">
        <f t="shared" si="7"/>
        <v>3.8656235618959922E-2</v>
      </c>
      <c r="D171" s="13">
        <f t="shared" si="8"/>
        <v>3.8656235618959922E-2</v>
      </c>
      <c r="E171" s="11" t="s">
        <v>176</v>
      </c>
      <c r="F171" s="12">
        <v>19659.900000000001</v>
      </c>
      <c r="G171" s="11">
        <v>-5.9863590000000001E-3</v>
      </c>
      <c r="H171" s="13">
        <v>-6.0000000000000001E-3</v>
      </c>
      <c r="J171" s="15"/>
      <c r="K171" s="11"/>
      <c r="L171" s="11"/>
      <c r="M171" s="11"/>
      <c r="N171" s="11"/>
    </row>
    <row r="172" spans="1:14" ht="13.2">
      <c r="A172" s="11" t="s">
        <v>177</v>
      </c>
      <c r="B172">
        <v>108.65</v>
      </c>
      <c r="C172" s="11">
        <f t="shared" si="7"/>
        <v>-4.5998160073590366E-4</v>
      </c>
      <c r="D172" s="13">
        <f t="shared" si="8"/>
        <v>-4.5998160073590366E-4</v>
      </c>
      <c r="E172" s="11" t="s">
        <v>177</v>
      </c>
      <c r="F172" s="12">
        <v>19778.3</v>
      </c>
      <c r="G172" s="11">
        <v>4.9642799999999997E-3</v>
      </c>
      <c r="H172" s="13">
        <v>5.0000000000000001E-3</v>
      </c>
      <c r="J172" s="15"/>
      <c r="K172" s="11"/>
      <c r="L172" s="11"/>
      <c r="M172" s="11"/>
      <c r="N172" s="11"/>
    </row>
    <row r="173" spans="1:14" ht="13.2">
      <c r="A173" s="11" t="s">
        <v>178</v>
      </c>
      <c r="B173">
        <v>108.7</v>
      </c>
      <c r="C173" s="11">
        <f t="shared" si="7"/>
        <v>-8.6639306885545331E-3</v>
      </c>
      <c r="D173" s="13">
        <f t="shared" si="8"/>
        <v>-8.6639306885545331E-3</v>
      </c>
      <c r="E173" s="11" t="s">
        <v>178</v>
      </c>
      <c r="F173" s="12">
        <v>19680.599999999999</v>
      </c>
      <c r="G173" s="11">
        <v>4.1937000000000002E-4</v>
      </c>
      <c r="H173" s="13">
        <v>4.0000000000000002E-4</v>
      </c>
      <c r="J173" s="15"/>
      <c r="K173" s="11"/>
      <c r="L173" s="11"/>
      <c r="M173" s="11"/>
      <c r="N173" s="11"/>
    </row>
    <row r="174" spans="1:14" ht="13.2">
      <c r="A174" s="11" t="s">
        <v>179</v>
      </c>
      <c r="B174">
        <v>109.65</v>
      </c>
      <c r="C174" s="11">
        <f t="shared" si="7"/>
        <v>-1.366120218579181E-3</v>
      </c>
      <c r="D174" s="13">
        <f t="shared" si="8"/>
        <v>-1.366120218579181E-3</v>
      </c>
      <c r="E174" s="11" t="s">
        <v>179</v>
      </c>
      <c r="F174" s="12">
        <v>19672.349999999999</v>
      </c>
      <c r="G174" s="11">
        <v>-3.6794129999999999E-3</v>
      </c>
      <c r="H174" s="13">
        <v>-3.7000000000000002E-3</v>
      </c>
      <c r="J174" s="15"/>
      <c r="K174" s="11"/>
      <c r="L174" s="11"/>
      <c r="M174" s="11"/>
      <c r="N174" s="11"/>
    </row>
    <row r="175" spans="1:14" ht="13.2">
      <c r="A175" s="11" t="s">
        <v>180</v>
      </c>
      <c r="B175">
        <v>109.8</v>
      </c>
      <c r="C175" s="11">
        <f t="shared" si="7"/>
        <v>8.2644628099173278E-3</v>
      </c>
      <c r="D175" s="13">
        <f t="shared" si="8"/>
        <v>8.2644628099173278E-3</v>
      </c>
      <c r="E175" s="11" t="s">
        <v>180</v>
      </c>
      <c r="F175" s="12">
        <v>19745</v>
      </c>
      <c r="G175" s="11">
        <v>-1.1719718E-2</v>
      </c>
      <c r="H175" s="13">
        <v>-1.17E-2</v>
      </c>
      <c r="J175" s="15"/>
      <c r="K175" s="11"/>
      <c r="L175" s="11"/>
      <c r="M175" s="11"/>
      <c r="N175" s="11"/>
    </row>
    <row r="176" spans="1:14" ht="13.2">
      <c r="A176" s="11" t="s">
        <v>181</v>
      </c>
      <c r="B176">
        <v>108.9</v>
      </c>
      <c r="C176" s="11">
        <f t="shared" si="7"/>
        <v>-5.479452054794498E-3</v>
      </c>
      <c r="D176" s="13">
        <f t="shared" si="8"/>
        <v>-5.479452054794498E-3</v>
      </c>
      <c r="E176" s="11" t="s">
        <v>181</v>
      </c>
      <c r="F176" s="12">
        <v>19979.150000000001</v>
      </c>
      <c r="G176" s="11">
        <v>7.3614129999999998E-3</v>
      </c>
      <c r="H176" s="13">
        <v>7.4000000000000003E-3</v>
      </c>
      <c r="J176" s="15"/>
      <c r="K176" s="11"/>
      <c r="L176" s="11"/>
      <c r="M176" s="11"/>
      <c r="N176" s="11"/>
    </row>
    <row r="177" spans="1:14" ht="13.2">
      <c r="A177" s="11" t="s">
        <v>182</v>
      </c>
      <c r="B177">
        <v>109.5</v>
      </c>
      <c r="C177" s="11">
        <f t="shared" si="7"/>
        <v>-1.1286681715575675E-2</v>
      </c>
      <c r="D177" s="13">
        <f t="shared" si="8"/>
        <v>-1.1286681715575675E-2</v>
      </c>
      <c r="E177" s="11" t="s">
        <v>182</v>
      </c>
      <c r="F177" s="12">
        <v>19833.150000000001</v>
      </c>
      <c r="G177" s="11">
        <v>4.2482630000000004E-3</v>
      </c>
      <c r="H177" s="13">
        <v>4.1999999999999997E-3</v>
      </c>
      <c r="J177" s="15"/>
      <c r="K177" s="11"/>
      <c r="L177" s="11"/>
      <c r="M177" s="11"/>
      <c r="N177" s="11"/>
    </row>
    <row r="178" spans="1:14" ht="13.2">
      <c r="A178" s="11" t="s">
        <v>183</v>
      </c>
      <c r="B178">
        <v>110.75</v>
      </c>
      <c r="C178" s="11">
        <f t="shared" si="7"/>
        <v>2.1207929921622792E-2</v>
      </c>
      <c r="D178" s="13">
        <f t="shared" si="8"/>
        <v>2.1207929921622792E-2</v>
      </c>
      <c r="E178" s="11" t="s">
        <v>183</v>
      </c>
      <c r="F178" s="12">
        <v>19749.25</v>
      </c>
      <c r="G178" s="11">
        <v>1.9176670000000001E-3</v>
      </c>
      <c r="H178" s="13">
        <v>1.9E-3</v>
      </c>
      <c r="J178" s="15"/>
      <c r="K178" s="11"/>
      <c r="L178" s="11"/>
      <c r="M178" s="11"/>
      <c r="N178" s="11"/>
    </row>
    <row r="179" spans="1:14" ht="13.2">
      <c r="A179" s="11" t="s">
        <v>184</v>
      </c>
      <c r="B179">
        <v>108.45</v>
      </c>
      <c r="C179" s="11">
        <f t="shared" si="7"/>
        <v>5.5632823365787676E-3</v>
      </c>
      <c r="D179" s="13">
        <f t="shared" si="8"/>
        <v>5.5632823365787676E-3</v>
      </c>
      <c r="E179" s="11" t="s">
        <v>184</v>
      </c>
      <c r="F179" s="12">
        <v>19711.45</v>
      </c>
      <c r="G179" s="11">
        <v>7.5110530000000002E-3</v>
      </c>
      <c r="H179" s="13">
        <v>7.4999999999999997E-3</v>
      </c>
      <c r="J179" s="15"/>
      <c r="K179" s="11"/>
      <c r="L179" s="11"/>
      <c r="M179" s="11"/>
      <c r="N179" s="11"/>
    </row>
    <row r="180" spans="1:14" ht="13.2">
      <c r="A180" s="11" t="s">
        <v>185</v>
      </c>
      <c r="B180">
        <v>107.85</v>
      </c>
      <c r="C180" s="11">
        <f t="shared" si="7"/>
        <v>9.8314606741571886E-3</v>
      </c>
      <c r="D180" s="13">
        <f t="shared" si="8"/>
        <v>9.8314606741571886E-3</v>
      </c>
      <c r="E180" s="11" t="s">
        <v>185</v>
      </c>
      <c r="F180" s="12">
        <v>19564.5</v>
      </c>
      <c r="G180" s="11">
        <v>7.7651150000000004E-3</v>
      </c>
      <c r="H180" s="13">
        <v>7.7999999999999996E-3</v>
      </c>
      <c r="J180" s="15"/>
      <c r="K180" s="11"/>
      <c r="L180" s="11"/>
      <c r="M180" s="11"/>
      <c r="N180" s="11"/>
    </row>
    <row r="181" spans="1:14" ht="13.2">
      <c r="A181" s="11" t="s">
        <v>186</v>
      </c>
      <c r="B181">
        <v>106.8</v>
      </c>
      <c r="C181" s="11">
        <f t="shared" si="7"/>
        <v>-1.1111111111111183E-2</v>
      </c>
      <c r="D181" s="13">
        <f t="shared" si="8"/>
        <v>-1.1111111111111183E-2</v>
      </c>
      <c r="E181" s="11" t="s">
        <v>186</v>
      </c>
      <c r="F181" s="12">
        <v>19413.75</v>
      </c>
      <c r="G181" s="11">
        <v>1.519271E-3</v>
      </c>
      <c r="H181" s="13">
        <v>1.5E-3</v>
      </c>
      <c r="J181" s="15"/>
      <c r="K181" s="11"/>
      <c r="L181" s="11"/>
      <c r="M181" s="11"/>
      <c r="N181" s="11"/>
    </row>
    <row r="182" spans="1:14" ht="13.2">
      <c r="A182" s="27">
        <v>45267</v>
      </c>
      <c r="B182">
        <v>108</v>
      </c>
      <c r="C182" s="11">
        <f t="shared" si="7"/>
        <v>0</v>
      </c>
      <c r="D182" s="13">
        <f t="shared" si="8"/>
        <v>0</v>
      </c>
      <c r="E182" s="27">
        <v>45267</v>
      </c>
      <c r="F182" s="12">
        <v>19384.3</v>
      </c>
      <c r="G182" s="11">
        <v>-2.8344500000000001E-3</v>
      </c>
      <c r="H182" s="13">
        <v>-2.8E-3</v>
      </c>
      <c r="J182" s="15"/>
      <c r="K182" s="11"/>
      <c r="L182" s="11"/>
      <c r="M182" s="11"/>
      <c r="N182" s="11"/>
    </row>
    <row r="183" spans="1:14" ht="13.2">
      <c r="A183" s="27">
        <v>45237</v>
      </c>
      <c r="B183">
        <v>108</v>
      </c>
      <c r="C183" s="11">
        <f t="shared" si="7"/>
        <v>-3.6900369003690647E-3</v>
      </c>
      <c r="D183" s="13">
        <f t="shared" si="8"/>
        <v>-3.6900369003690647E-3</v>
      </c>
      <c r="E183" s="27">
        <v>45237</v>
      </c>
      <c r="F183" s="12">
        <v>19439.400000000001</v>
      </c>
      <c r="G183" s="11">
        <v>4.3139299999999997E-3</v>
      </c>
      <c r="H183" s="13">
        <v>4.3E-3</v>
      </c>
      <c r="J183" s="15"/>
      <c r="K183" s="11"/>
      <c r="L183" s="11"/>
      <c r="M183" s="11"/>
      <c r="N183" s="11"/>
    </row>
    <row r="184" spans="1:14" ht="13.2">
      <c r="A184" s="27">
        <v>45206</v>
      </c>
      <c r="B184">
        <v>108.4</v>
      </c>
      <c r="C184" s="11">
        <f t="shared" si="7"/>
        <v>-2.3009664058905033E-3</v>
      </c>
      <c r="D184" s="13">
        <f t="shared" si="8"/>
        <v>-2.3009664058905033E-3</v>
      </c>
      <c r="E184" s="27">
        <v>45206</v>
      </c>
      <c r="F184" s="12">
        <v>19355.900000000001</v>
      </c>
      <c r="G184" s="11">
        <v>1.2466510000000001E-3</v>
      </c>
      <c r="H184" s="13">
        <v>1.1999999999999999E-3</v>
      </c>
      <c r="J184" s="15"/>
      <c r="K184" s="11"/>
      <c r="L184" s="11"/>
      <c r="M184" s="11"/>
      <c r="N184" s="11"/>
    </row>
    <row r="185" spans="1:14" ht="13.2">
      <c r="A185" s="27">
        <v>45114</v>
      </c>
      <c r="B185">
        <v>108.65</v>
      </c>
      <c r="C185" s="11">
        <f t="shared" si="7"/>
        <v>-4.5808520384791329E-3</v>
      </c>
      <c r="D185" s="13">
        <f t="shared" si="8"/>
        <v>-4.5808520384791329E-3</v>
      </c>
      <c r="E185" s="27">
        <v>45114</v>
      </c>
      <c r="F185" s="12">
        <v>19331.8</v>
      </c>
      <c r="G185" s="11">
        <v>-8.4883549999999995E-3</v>
      </c>
      <c r="H185" s="13">
        <v>-8.5000000000000006E-3</v>
      </c>
      <c r="J185" s="15"/>
      <c r="K185" s="11"/>
      <c r="L185" s="11"/>
      <c r="M185" s="11"/>
      <c r="N185" s="11"/>
    </row>
    <row r="186" spans="1:14" ht="13.2">
      <c r="A186" s="27">
        <v>45084</v>
      </c>
      <c r="B186">
        <v>109.15</v>
      </c>
      <c r="C186" s="11">
        <f t="shared" si="7"/>
        <v>-4.1058394160582434E-3</v>
      </c>
      <c r="D186" s="13">
        <f t="shared" si="8"/>
        <v>-4.1058394160582434E-3</v>
      </c>
      <c r="E186" s="27">
        <v>45084</v>
      </c>
      <c r="F186" s="12">
        <v>19497.3</v>
      </c>
      <c r="G186" s="11">
        <v>5.0931769999999999E-3</v>
      </c>
      <c r="H186" s="13">
        <v>5.1000000000000004E-3</v>
      </c>
      <c r="J186" s="15"/>
      <c r="K186" s="11"/>
      <c r="L186" s="11"/>
      <c r="M186" s="11"/>
      <c r="N186" s="11"/>
    </row>
    <row r="187" spans="1:14" ht="13.2">
      <c r="A187" s="27">
        <v>45053</v>
      </c>
      <c r="B187">
        <v>109.6</v>
      </c>
      <c r="C187" s="11">
        <f t="shared" si="7"/>
        <v>2.1911421911421813E-2</v>
      </c>
      <c r="D187" s="13">
        <f t="shared" si="8"/>
        <v>2.1911421911421813E-2</v>
      </c>
      <c r="E187" s="27">
        <v>45053</v>
      </c>
      <c r="F187" s="12">
        <v>19398.5</v>
      </c>
      <c r="G187" s="11">
        <v>4.8996900000000004E-4</v>
      </c>
      <c r="H187" s="13">
        <v>5.0000000000000001E-4</v>
      </c>
      <c r="J187" s="15"/>
      <c r="K187" s="11"/>
      <c r="L187" s="11"/>
      <c r="M187" s="11"/>
      <c r="N187" s="11"/>
    </row>
    <row r="188" spans="1:14" ht="13.2">
      <c r="A188" s="27">
        <v>45023</v>
      </c>
      <c r="B188">
        <v>107.25</v>
      </c>
      <c r="C188" s="11">
        <f t="shared" si="7"/>
        <v>-1.0608856088560992E-2</v>
      </c>
      <c r="D188" s="13">
        <f t="shared" si="8"/>
        <v>-1.0608856088560992E-2</v>
      </c>
      <c r="E188" s="27">
        <v>45023</v>
      </c>
      <c r="F188" s="12">
        <v>19389</v>
      </c>
      <c r="G188" s="11">
        <v>3.4389870000000001E-3</v>
      </c>
      <c r="H188" s="13">
        <v>3.3999999999999998E-3</v>
      </c>
      <c r="J188" s="15"/>
      <c r="K188" s="11"/>
      <c r="L188" s="11"/>
      <c r="M188" s="11"/>
      <c r="N188" s="11"/>
    </row>
    <row r="189" spans="1:14" ht="13.2">
      <c r="A189" s="27">
        <v>44992</v>
      </c>
      <c r="B189">
        <v>108.4</v>
      </c>
      <c r="C189" s="11">
        <f t="shared" si="7"/>
        <v>8.3720930232558111E-3</v>
      </c>
      <c r="D189" s="13">
        <f t="shared" si="8"/>
        <v>8.3720930232558111E-3</v>
      </c>
      <c r="E189" s="27">
        <v>44992</v>
      </c>
      <c r="F189" s="12">
        <v>19322.55</v>
      </c>
      <c r="G189" s="11">
        <v>6.9570930000000001E-3</v>
      </c>
      <c r="H189" s="13">
        <v>7.0000000000000001E-3</v>
      </c>
      <c r="J189" s="15"/>
      <c r="K189" s="11"/>
      <c r="L189" s="11"/>
      <c r="M189" s="11"/>
      <c r="N189" s="11"/>
    </row>
    <row r="190" spans="1:14" ht="13.2">
      <c r="A190" s="11" t="s">
        <v>187</v>
      </c>
      <c r="B190">
        <v>107.5</v>
      </c>
      <c r="C190" s="11">
        <f t="shared" si="7"/>
        <v>-3.7071362372568251E-3</v>
      </c>
      <c r="D190" s="13">
        <f t="shared" si="8"/>
        <v>-3.7071362372568251E-3</v>
      </c>
      <c r="E190" s="11" t="s">
        <v>187</v>
      </c>
      <c r="F190" s="12">
        <v>19189.05</v>
      </c>
      <c r="G190" s="11">
        <v>1.1435213E-2</v>
      </c>
      <c r="H190" s="13">
        <v>1.14E-2</v>
      </c>
      <c r="J190" s="15"/>
      <c r="K190" s="11"/>
      <c r="L190" s="11"/>
      <c r="M190" s="11"/>
      <c r="N190" s="11"/>
    </row>
    <row r="191" spans="1:14" ht="13.2">
      <c r="A191" s="11" t="s">
        <v>188</v>
      </c>
      <c r="B191">
        <v>107.9</v>
      </c>
      <c r="C191" s="11">
        <f t="shared" si="7"/>
        <v>-6.4456721915284731E-3</v>
      </c>
      <c r="D191" s="13">
        <f t="shared" si="8"/>
        <v>-6.4456721915284731E-3</v>
      </c>
      <c r="E191" s="11" t="s">
        <v>188</v>
      </c>
      <c r="F191" s="12">
        <v>18972.099999999999</v>
      </c>
      <c r="G191" s="11">
        <v>8.2211149999999993E-3</v>
      </c>
      <c r="H191" s="13">
        <v>8.2000000000000007E-3</v>
      </c>
      <c r="J191" s="15"/>
      <c r="K191" s="11"/>
      <c r="L191" s="11"/>
      <c r="M191" s="11"/>
      <c r="N191" s="11"/>
    </row>
    <row r="192" spans="1:14" ht="13.2">
      <c r="A192" s="11" t="s">
        <v>189</v>
      </c>
      <c r="B192">
        <v>108.6</v>
      </c>
      <c r="C192" s="11">
        <f t="shared" si="7"/>
        <v>-4.6019328117818947E-4</v>
      </c>
      <c r="D192" s="13">
        <f t="shared" si="8"/>
        <v>-4.6019328117818947E-4</v>
      </c>
      <c r="E192" s="11" t="s">
        <v>189</v>
      </c>
      <c r="F192" s="12">
        <v>18817.400000000001</v>
      </c>
      <c r="G192" s="11">
        <v>6.7518400000000003E-3</v>
      </c>
      <c r="H192" s="13">
        <v>6.7999999999999996E-3</v>
      </c>
      <c r="J192" s="15"/>
      <c r="K192" s="11"/>
      <c r="L192" s="11"/>
      <c r="M192" s="11"/>
      <c r="N192" s="11"/>
    </row>
    <row r="193" spans="1:14" ht="13.2">
      <c r="A193" s="11" t="s">
        <v>190</v>
      </c>
      <c r="B193">
        <v>108.65</v>
      </c>
      <c r="C193" s="11">
        <f t="shared" si="7"/>
        <v>5.5529847292921097E-3</v>
      </c>
      <c r="D193" s="13">
        <f t="shared" si="8"/>
        <v>5.5529847292921097E-3</v>
      </c>
      <c r="E193" s="11" t="s">
        <v>190</v>
      </c>
      <c r="F193" s="12">
        <v>18691.2</v>
      </c>
      <c r="G193" s="11">
        <v>1.3768719999999999E-3</v>
      </c>
      <c r="H193" s="13">
        <v>1.4E-3</v>
      </c>
      <c r="J193" s="15"/>
      <c r="K193" s="11"/>
      <c r="L193" s="11"/>
      <c r="M193" s="11"/>
      <c r="N193" s="11"/>
    </row>
    <row r="194" spans="1:14" ht="13.2">
      <c r="A194" s="11" t="s">
        <v>191</v>
      </c>
      <c r="B194">
        <v>108.05</v>
      </c>
      <c r="C194" s="11">
        <f t="shared" si="7"/>
        <v>-6.4367816091954744E-3</v>
      </c>
      <c r="D194" s="13">
        <f t="shared" si="8"/>
        <v>-6.4367816091954744E-3</v>
      </c>
      <c r="E194" s="11" t="s">
        <v>191</v>
      </c>
      <c r="F194" s="12">
        <v>18665.5</v>
      </c>
      <c r="G194" s="11">
        <v>-5.6336149999999998E-3</v>
      </c>
      <c r="H194" s="13">
        <v>-5.5999999999999999E-3</v>
      </c>
      <c r="J194" s="15"/>
      <c r="K194" s="11"/>
      <c r="L194" s="11"/>
      <c r="M194" s="11"/>
      <c r="N194" s="11"/>
    </row>
    <row r="195" spans="1:14" ht="13.2">
      <c r="A195" s="11" t="s">
        <v>192</v>
      </c>
      <c r="B195">
        <v>108.75</v>
      </c>
      <c r="C195" s="11">
        <f t="shared" si="7"/>
        <v>-1.3157894736842146E-2</v>
      </c>
      <c r="D195" s="13">
        <f t="shared" si="8"/>
        <v>-1.3157894736842146E-2</v>
      </c>
      <c r="E195" s="11" t="s">
        <v>192</v>
      </c>
      <c r="F195" s="12">
        <v>18771.25</v>
      </c>
      <c r="G195" s="11">
        <v>-4.539464E-3</v>
      </c>
      <c r="H195" s="13">
        <v>-4.4999999999999997E-3</v>
      </c>
      <c r="J195" s="15"/>
      <c r="K195" s="11"/>
      <c r="L195" s="11"/>
      <c r="M195" s="11"/>
      <c r="N195" s="11"/>
    </row>
    <row r="196" spans="1:14" ht="13.2">
      <c r="A196" s="11" t="s">
        <v>193</v>
      </c>
      <c r="B196">
        <v>110.2</v>
      </c>
      <c r="C196" s="11">
        <f t="shared" si="7"/>
        <v>-5.8637798827243515E-3</v>
      </c>
      <c r="D196" s="13">
        <f t="shared" si="8"/>
        <v>-5.8637798827243515E-3</v>
      </c>
      <c r="E196" s="11" t="s">
        <v>193</v>
      </c>
      <c r="F196" s="12">
        <v>18856.849999999999</v>
      </c>
      <c r="G196" s="11">
        <v>2.133743E-3</v>
      </c>
      <c r="H196" s="13">
        <v>2.0999999999999999E-3</v>
      </c>
      <c r="J196" s="15"/>
      <c r="K196" s="11"/>
      <c r="L196" s="11"/>
      <c r="M196" s="11"/>
      <c r="N196" s="11"/>
    </row>
    <row r="197" spans="1:14" ht="13.2">
      <c r="A197" s="11" t="s">
        <v>194</v>
      </c>
      <c r="B197">
        <v>110.85</v>
      </c>
      <c r="C197" s="11">
        <f t="shared" ref="C197:C260" si="9">B197/B198-1</f>
        <v>1.9310344827586201E-2</v>
      </c>
      <c r="D197" s="13">
        <f t="shared" ref="D197:D260" si="10">C197</f>
        <v>1.9310344827586201E-2</v>
      </c>
      <c r="E197" s="11" t="s">
        <v>194</v>
      </c>
      <c r="F197" s="12">
        <v>18816.7</v>
      </c>
      <c r="G197" s="11">
        <v>3.265717E-3</v>
      </c>
      <c r="H197" s="13">
        <v>3.3E-3</v>
      </c>
      <c r="J197" s="15"/>
      <c r="K197" s="11"/>
      <c r="L197" s="11"/>
      <c r="M197" s="11"/>
      <c r="N197" s="11"/>
    </row>
    <row r="198" spans="1:14" ht="13.2">
      <c r="A198" s="11" t="s">
        <v>195</v>
      </c>
      <c r="B198">
        <v>108.75</v>
      </c>
      <c r="C198" s="11">
        <f t="shared" si="9"/>
        <v>4.1551246537396835E-3</v>
      </c>
      <c r="D198" s="13">
        <f t="shared" si="10"/>
        <v>4.1551246537396835E-3</v>
      </c>
      <c r="E198" s="11" t="s">
        <v>195</v>
      </c>
      <c r="F198" s="12">
        <v>18755.45</v>
      </c>
      <c r="G198" s="11">
        <v>-3.7474769999999999E-3</v>
      </c>
      <c r="H198" s="13">
        <v>-3.7000000000000002E-3</v>
      </c>
      <c r="J198" s="15"/>
      <c r="K198" s="11"/>
      <c r="L198" s="11"/>
      <c r="M198" s="11"/>
      <c r="N198" s="11"/>
    </row>
    <row r="199" spans="1:14" ht="13.2">
      <c r="A199" s="11" t="s">
        <v>196</v>
      </c>
      <c r="B199">
        <v>108.3</v>
      </c>
      <c r="C199" s="11">
        <f t="shared" si="9"/>
        <v>6.9735006973501434E-3</v>
      </c>
      <c r="D199" s="13">
        <f t="shared" si="10"/>
        <v>6.9735006973501434E-3</v>
      </c>
      <c r="E199" s="11" t="s">
        <v>196</v>
      </c>
      <c r="F199" s="12">
        <v>18826</v>
      </c>
      <c r="G199" s="11">
        <v>7.3790269999999998E-3</v>
      </c>
      <c r="H199" s="13">
        <v>7.4000000000000003E-3</v>
      </c>
      <c r="J199" s="15"/>
      <c r="K199" s="11"/>
      <c r="L199" s="11"/>
      <c r="M199" s="11"/>
      <c r="N199" s="11"/>
    </row>
    <row r="200" spans="1:14" ht="13.2">
      <c r="A200" s="11" t="s">
        <v>197</v>
      </c>
      <c r="B200">
        <v>107.55</v>
      </c>
      <c r="C200" s="11">
        <f t="shared" si="9"/>
        <v>-7.8413284132842209E-3</v>
      </c>
      <c r="D200" s="13">
        <f t="shared" si="10"/>
        <v>-7.8413284132842209E-3</v>
      </c>
      <c r="E200" s="11" t="s">
        <v>197</v>
      </c>
      <c r="F200" s="12">
        <v>18688.099999999999</v>
      </c>
      <c r="G200" s="11">
        <v>-3.6148629999999998E-3</v>
      </c>
      <c r="H200" s="13">
        <v>-3.5999999999999999E-3</v>
      </c>
      <c r="J200" s="15"/>
      <c r="K200" s="11"/>
      <c r="L200" s="11"/>
      <c r="M200" s="11"/>
      <c r="N200" s="11"/>
    </row>
    <row r="201" spans="1:14" ht="13.2">
      <c r="A201" s="11" t="s">
        <v>198</v>
      </c>
      <c r="B201">
        <v>108.4</v>
      </c>
      <c r="C201" s="11">
        <f t="shared" si="9"/>
        <v>-9.216589861750224E-4</v>
      </c>
      <c r="D201" s="13">
        <f t="shared" si="10"/>
        <v>-9.216589861750224E-4</v>
      </c>
      <c r="E201" s="11" t="s">
        <v>198</v>
      </c>
      <c r="F201" s="12">
        <v>18755.900000000001</v>
      </c>
      <c r="G201" s="11">
        <v>2.1238339999999998E-3</v>
      </c>
      <c r="H201" s="13">
        <v>2.0999999999999999E-3</v>
      </c>
      <c r="J201" s="15"/>
      <c r="K201" s="11"/>
      <c r="L201" s="11"/>
      <c r="M201" s="11"/>
      <c r="N201" s="11"/>
    </row>
    <row r="202" spans="1:14" ht="13.2">
      <c r="A202" s="11" t="s">
        <v>199</v>
      </c>
      <c r="B202">
        <v>108.5</v>
      </c>
      <c r="C202" s="11">
        <f t="shared" si="9"/>
        <v>1.3844023996307797E-3</v>
      </c>
      <c r="D202" s="13">
        <f t="shared" si="10"/>
        <v>1.3844023996307797E-3</v>
      </c>
      <c r="E202" s="11" t="s">
        <v>199</v>
      </c>
      <c r="F202" s="12">
        <v>18716.150000000001</v>
      </c>
      <c r="G202" s="11">
        <v>6.1634810000000002E-3</v>
      </c>
      <c r="H202" s="13">
        <v>6.1999999999999998E-3</v>
      </c>
      <c r="J202" s="15"/>
      <c r="K202" s="11"/>
      <c r="L202" s="11"/>
      <c r="M202" s="11"/>
      <c r="N202" s="11"/>
    </row>
    <row r="203" spans="1:14" ht="13.2">
      <c r="A203" s="27">
        <v>45266</v>
      </c>
      <c r="B203">
        <v>108.35</v>
      </c>
      <c r="C203" s="11">
        <f t="shared" si="9"/>
        <v>-1.7233560090702982E-2</v>
      </c>
      <c r="D203" s="13">
        <f t="shared" si="10"/>
        <v>-1.7233560090702982E-2</v>
      </c>
      <c r="E203" s="27">
        <v>45266</v>
      </c>
      <c r="F203" s="12">
        <v>18601.5</v>
      </c>
      <c r="G203" s="11">
        <v>2.052426E-3</v>
      </c>
      <c r="H203" s="13">
        <v>2.0999999999999999E-3</v>
      </c>
      <c r="J203" s="15"/>
      <c r="K203" s="11"/>
      <c r="L203" s="11"/>
      <c r="M203" s="11"/>
      <c r="N203" s="11"/>
    </row>
    <row r="204" spans="1:14" ht="13.2">
      <c r="A204" s="27">
        <v>45175</v>
      </c>
      <c r="B204">
        <v>110.25</v>
      </c>
      <c r="C204" s="11">
        <f t="shared" si="9"/>
        <v>-1.0767160161507472E-2</v>
      </c>
      <c r="D204" s="13">
        <f t="shared" si="10"/>
        <v>-1.0767160161507472E-2</v>
      </c>
      <c r="E204" s="27">
        <v>45175</v>
      </c>
      <c r="F204" s="12">
        <v>18563.400000000001</v>
      </c>
      <c r="G204" s="11">
        <v>-3.8181759999999999E-3</v>
      </c>
      <c r="H204" s="13">
        <v>-3.8E-3</v>
      </c>
      <c r="J204" s="15"/>
      <c r="K204" s="11"/>
      <c r="L204" s="11"/>
      <c r="M204" s="11"/>
      <c r="N204" s="11"/>
    </row>
    <row r="205" spans="1:14" ht="13.2">
      <c r="A205" s="27">
        <v>45144</v>
      </c>
      <c r="B205">
        <v>111.45</v>
      </c>
      <c r="C205" s="11">
        <f t="shared" si="9"/>
        <v>-1.8494055482166427E-2</v>
      </c>
      <c r="D205" s="13">
        <f t="shared" si="10"/>
        <v>-1.8494055482166427E-2</v>
      </c>
      <c r="E205" s="27">
        <v>45144</v>
      </c>
      <c r="F205" s="12">
        <v>18634.55</v>
      </c>
      <c r="G205" s="11">
        <v>-4.9048399999999997E-3</v>
      </c>
      <c r="H205" s="13">
        <v>-4.8999999999999998E-3</v>
      </c>
      <c r="J205" s="15"/>
      <c r="K205" s="11"/>
      <c r="L205" s="11"/>
      <c r="M205" s="11"/>
      <c r="N205" s="11"/>
    </row>
    <row r="206" spans="1:14" ht="13.2">
      <c r="A206" s="27">
        <v>45113</v>
      </c>
      <c r="B206">
        <v>113.55</v>
      </c>
      <c r="C206" s="11">
        <f t="shared" si="9"/>
        <v>4.6543778801843239E-2</v>
      </c>
      <c r="D206" s="13">
        <f t="shared" si="10"/>
        <v>4.6543778801843239E-2</v>
      </c>
      <c r="E206" s="27">
        <v>45113</v>
      </c>
      <c r="F206" s="12">
        <v>18726.400000000001</v>
      </c>
      <c r="G206" s="11">
        <v>6.8498309999999998E-3</v>
      </c>
      <c r="H206" s="13">
        <v>6.7999999999999996E-3</v>
      </c>
      <c r="J206" s="15"/>
      <c r="K206" s="11"/>
      <c r="L206" s="11"/>
      <c r="M206" s="11"/>
      <c r="N206" s="11"/>
    </row>
    <row r="207" spans="1:14" ht="13.2">
      <c r="A207" s="27">
        <v>45083</v>
      </c>
      <c r="B207">
        <v>108.5</v>
      </c>
      <c r="C207" s="11">
        <f t="shared" si="9"/>
        <v>-1.8399264029439477E-3</v>
      </c>
      <c r="D207" s="13">
        <f t="shared" si="10"/>
        <v>-1.8399264029439477E-3</v>
      </c>
      <c r="E207" s="27">
        <v>45083</v>
      </c>
      <c r="F207" s="12">
        <v>18599</v>
      </c>
      <c r="G207" s="11">
        <v>2.7697300000000002E-4</v>
      </c>
      <c r="H207" s="13">
        <v>2.9999999999999997E-4</v>
      </c>
      <c r="J207" s="15"/>
      <c r="K207" s="11"/>
      <c r="L207" s="11"/>
      <c r="M207" s="11"/>
      <c r="N207" s="11"/>
    </row>
    <row r="208" spans="1:14" ht="13.2">
      <c r="A208" s="27">
        <v>45052</v>
      </c>
      <c r="B208">
        <v>108.7</v>
      </c>
      <c r="C208" s="11">
        <f t="shared" si="9"/>
        <v>3.0331753554502461E-2</v>
      </c>
      <c r="D208" s="13">
        <f t="shared" si="10"/>
        <v>3.0331753554502461E-2</v>
      </c>
      <c r="E208" s="27">
        <v>45052</v>
      </c>
      <c r="F208" s="12">
        <v>18593.849999999999</v>
      </c>
      <c r="G208" s="11">
        <v>3.223788E-3</v>
      </c>
      <c r="H208" s="13">
        <v>3.2000000000000002E-3</v>
      </c>
      <c r="J208" s="15"/>
      <c r="K208" s="11"/>
      <c r="L208" s="11"/>
      <c r="M208" s="11"/>
      <c r="N208" s="11"/>
    </row>
    <row r="209" spans="1:14" ht="13.2">
      <c r="A209" s="27">
        <v>44963</v>
      </c>
      <c r="B209">
        <v>105.5</v>
      </c>
      <c r="C209" s="11">
        <f t="shared" si="9"/>
        <v>-2.835538752362976E-3</v>
      </c>
      <c r="D209" s="13">
        <f t="shared" si="10"/>
        <v>-2.835538752362976E-3</v>
      </c>
      <c r="E209" s="27">
        <v>44963</v>
      </c>
      <c r="F209" s="12">
        <v>18534.099999999999</v>
      </c>
      <c r="G209" s="11">
        <v>2.5070650000000002E-3</v>
      </c>
      <c r="H209" s="13">
        <v>2.5000000000000001E-3</v>
      </c>
      <c r="J209" s="15"/>
      <c r="K209" s="11"/>
      <c r="L209" s="11"/>
      <c r="M209" s="11"/>
      <c r="N209" s="11"/>
    </row>
    <row r="210" spans="1:14" ht="13.2">
      <c r="A210" s="27">
        <v>44932</v>
      </c>
      <c r="B210">
        <v>105.8</v>
      </c>
      <c r="C210" s="11">
        <f t="shared" si="9"/>
        <v>4.7483380816715215E-3</v>
      </c>
      <c r="D210" s="13">
        <f t="shared" si="10"/>
        <v>4.7483380816715215E-3</v>
      </c>
      <c r="E210" s="27">
        <v>44932</v>
      </c>
      <c r="F210" s="12">
        <v>18487.75</v>
      </c>
      <c r="G210" s="11">
        <v>-2.516941E-3</v>
      </c>
      <c r="H210" s="13">
        <v>-2.5000000000000001E-3</v>
      </c>
      <c r="J210" s="15"/>
      <c r="K210" s="11"/>
      <c r="L210" s="11"/>
      <c r="M210" s="11"/>
      <c r="N210" s="11"/>
    </row>
    <row r="211" spans="1:14" ht="13.2">
      <c r="A211" s="11" t="s">
        <v>200</v>
      </c>
      <c r="B211">
        <v>105.3</v>
      </c>
      <c r="C211" s="11">
        <f t="shared" si="9"/>
        <v>3.3349213911386677E-3</v>
      </c>
      <c r="D211" s="13">
        <f t="shared" si="10"/>
        <v>3.3349213911386677E-3</v>
      </c>
      <c r="E211" s="11" t="s">
        <v>200</v>
      </c>
      <c r="F211" s="12">
        <v>18534.400000000001</v>
      </c>
      <c r="G211" s="11">
        <v>-5.3370609999999997E-3</v>
      </c>
      <c r="H211" s="13">
        <v>-5.3E-3</v>
      </c>
      <c r="J211" s="15"/>
      <c r="K211" s="11"/>
      <c r="L211" s="11"/>
      <c r="M211" s="11"/>
      <c r="N211" s="11"/>
    </row>
    <row r="212" spans="1:14" ht="13.2">
      <c r="A212" s="11" t="s">
        <v>201</v>
      </c>
      <c r="B212">
        <v>104.95</v>
      </c>
      <c r="C212" s="11">
        <f t="shared" si="9"/>
        <v>-1.5939990623534905E-2</v>
      </c>
      <c r="D212" s="13">
        <f t="shared" si="10"/>
        <v>-1.5939990623534905E-2</v>
      </c>
      <c r="E212" s="11" t="s">
        <v>201</v>
      </c>
      <c r="F212" s="12">
        <v>18633.849999999999</v>
      </c>
      <c r="G212" s="11">
        <v>1.8926100000000001E-3</v>
      </c>
      <c r="H212" s="13">
        <v>1.9E-3</v>
      </c>
      <c r="J212" s="15"/>
      <c r="K212" s="11"/>
      <c r="L212" s="11"/>
      <c r="M212" s="11"/>
      <c r="N212" s="11"/>
    </row>
    <row r="213" spans="1:14" ht="13.2">
      <c r="A213" s="11" t="s">
        <v>202</v>
      </c>
      <c r="B213">
        <v>106.65</v>
      </c>
      <c r="C213" s="11">
        <f t="shared" si="9"/>
        <v>1.8788163457021945E-3</v>
      </c>
      <c r="D213" s="13">
        <f t="shared" si="10"/>
        <v>1.8788163457021945E-3</v>
      </c>
      <c r="E213" s="11" t="s">
        <v>202</v>
      </c>
      <c r="F213" s="12">
        <v>18598.650000000001</v>
      </c>
      <c r="G213" s="11">
        <v>5.3677559999999996E-3</v>
      </c>
      <c r="H213" s="13">
        <v>5.4000000000000003E-3</v>
      </c>
      <c r="J213" s="15"/>
      <c r="K213" s="11"/>
      <c r="L213" s="11"/>
      <c r="M213" s="11"/>
      <c r="N213" s="11"/>
    </row>
    <row r="214" spans="1:14" ht="13.2">
      <c r="A214" s="11" t="s">
        <v>203</v>
      </c>
      <c r="B214">
        <v>106.45</v>
      </c>
      <c r="C214" s="11">
        <f t="shared" si="9"/>
        <v>-5.1401869158878011E-3</v>
      </c>
      <c r="D214" s="13">
        <f t="shared" si="10"/>
        <v>-5.1401869158878011E-3</v>
      </c>
      <c r="E214" s="11" t="s">
        <v>203</v>
      </c>
      <c r="F214" s="12">
        <v>18499.349999999999</v>
      </c>
      <c r="G214" s="11">
        <v>9.7264640000000006E-3</v>
      </c>
      <c r="H214" s="13">
        <v>9.7000000000000003E-3</v>
      </c>
      <c r="J214" s="15"/>
      <c r="K214" s="11"/>
      <c r="L214" s="11"/>
      <c r="M214" s="11"/>
      <c r="N214" s="11"/>
    </row>
    <row r="215" spans="1:14" ht="13.2">
      <c r="A215" s="11" t="s">
        <v>204</v>
      </c>
      <c r="B215">
        <v>107</v>
      </c>
      <c r="C215" s="11">
        <f t="shared" si="9"/>
        <v>-8.3410565338276621E-3</v>
      </c>
      <c r="D215" s="13">
        <f t="shared" si="10"/>
        <v>-8.3410565338276621E-3</v>
      </c>
      <c r="E215" s="11" t="s">
        <v>204</v>
      </c>
      <c r="F215" s="12">
        <v>18321.150000000001</v>
      </c>
      <c r="G215" s="11">
        <v>1.9551120000000002E-3</v>
      </c>
      <c r="H215" s="13">
        <v>2E-3</v>
      </c>
      <c r="J215" s="15"/>
      <c r="K215" s="11"/>
      <c r="L215" s="11"/>
      <c r="M215" s="11"/>
      <c r="N215" s="11"/>
    </row>
    <row r="216" spans="1:14" ht="13.2">
      <c r="A216" s="11" t="s">
        <v>205</v>
      </c>
      <c r="B216">
        <v>107.9</v>
      </c>
      <c r="C216" s="11">
        <f t="shared" si="9"/>
        <v>-1.416171767930563E-2</v>
      </c>
      <c r="D216" s="13">
        <f t="shared" si="10"/>
        <v>-1.416171767930563E-2</v>
      </c>
      <c r="E216" s="11" t="s">
        <v>205</v>
      </c>
      <c r="F216" s="12">
        <v>18285.400000000001</v>
      </c>
      <c r="G216" s="11">
        <v>-3.4118159999999998E-3</v>
      </c>
      <c r="H216" s="13">
        <v>-3.3999999999999998E-3</v>
      </c>
      <c r="J216" s="15"/>
      <c r="K216" s="11"/>
      <c r="L216" s="11"/>
      <c r="M216" s="11"/>
      <c r="N216" s="11"/>
    </row>
    <row r="217" spans="1:14" ht="13.2">
      <c r="A217" s="11" t="s">
        <v>206</v>
      </c>
      <c r="B217">
        <v>109.45</v>
      </c>
      <c r="C217" s="11">
        <f t="shared" si="9"/>
        <v>3.2060348892032131E-2</v>
      </c>
      <c r="D217" s="13">
        <f t="shared" si="10"/>
        <v>3.2060348892032131E-2</v>
      </c>
      <c r="E217" s="11" t="s">
        <v>206</v>
      </c>
      <c r="F217" s="12">
        <v>18348</v>
      </c>
      <c r="G217" s="11">
        <v>1.8346219999999999E-3</v>
      </c>
      <c r="H217" s="13">
        <v>1.8E-3</v>
      </c>
      <c r="J217" s="15"/>
      <c r="K217" s="11"/>
      <c r="L217" s="11"/>
      <c r="M217" s="11"/>
      <c r="N217" s="11"/>
    </row>
    <row r="218" spans="1:14" ht="13.2">
      <c r="A218" s="11" t="s">
        <v>207</v>
      </c>
      <c r="B218">
        <v>106.05</v>
      </c>
      <c r="C218" s="11">
        <f t="shared" si="9"/>
        <v>1.3862332695984803E-2</v>
      </c>
      <c r="D218" s="13">
        <f t="shared" si="10"/>
        <v>1.3862332695984803E-2</v>
      </c>
      <c r="E218" s="11" t="s">
        <v>207</v>
      </c>
      <c r="F218" s="12">
        <v>18314.400000000001</v>
      </c>
      <c r="G218" s="11">
        <v>6.0977619999999996E-3</v>
      </c>
      <c r="H218" s="13">
        <v>6.1000000000000004E-3</v>
      </c>
      <c r="J218" s="15"/>
      <c r="K218" s="11"/>
      <c r="L218" s="11"/>
      <c r="M218" s="11"/>
      <c r="N218" s="11"/>
    </row>
    <row r="219" spans="1:14" ht="13.2">
      <c r="A219" s="11" t="s">
        <v>208</v>
      </c>
      <c r="B219">
        <v>104.6</v>
      </c>
      <c r="C219" s="11">
        <f t="shared" si="9"/>
        <v>-1.9083969465648609E-3</v>
      </c>
      <c r="D219" s="13">
        <f t="shared" si="10"/>
        <v>-1.9083969465648609E-3</v>
      </c>
      <c r="E219" s="11" t="s">
        <v>208</v>
      </c>
      <c r="F219" s="12">
        <v>18203.400000000001</v>
      </c>
      <c r="G219" s="11">
        <v>4.0513069999999997E-3</v>
      </c>
      <c r="H219" s="13">
        <v>4.1000000000000003E-3</v>
      </c>
      <c r="J219" s="15"/>
      <c r="K219" s="11"/>
      <c r="L219" s="11"/>
      <c r="M219" s="11"/>
      <c r="N219" s="11"/>
    </row>
    <row r="220" spans="1:14" ht="13.2">
      <c r="A220" s="11" t="s">
        <v>209</v>
      </c>
      <c r="B220">
        <v>104.8</v>
      </c>
      <c r="C220" s="11">
        <f t="shared" si="9"/>
        <v>-1.7346460384435103E-2</v>
      </c>
      <c r="D220" s="13">
        <f t="shared" si="10"/>
        <v>-1.7346460384435103E-2</v>
      </c>
      <c r="E220" s="11" t="s">
        <v>209</v>
      </c>
      <c r="F220" s="12">
        <v>18129.95</v>
      </c>
      <c r="G220" s="11">
        <v>-2.8490109999999998E-3</v>
      </c>
      <c r="H220" s="13">
        <v>-2.8E-3</v>
      </c>
      <c r="J220" s="15"/>
      <c r="K220" s="11"/>
      <c r="L220" s="11"/>
      <c r="M220" s="11"/>
      <c r="N220" s="11"/>
    </row>
    <row r="221" spans="1:14" ht="13.2">
      <c r="A221" s="11" t="s">
        <v>210</v>
      </c>
      <c r="B221">
        <v>106.65</v>
      </c>
      <c r="C221" s="11">
        <f t="shared" si="9"/>
        <v>1.1379800853485111E-2</v>
      </c>
      <c r="D221" s="13">
        <f t="shared" si="10"/>
        <v>1.1379800853485111E-2</v>
      </c>
      <c r="E221" s="11" t="s">
        <v>210</v>
      </c>
      <c r="F221" s="12">
        <v>18181.75</v>
      </c>
      <c r="G221" s="11">
        <v>-5.7282690000000002E-3</v>
      </c>
      <c r="H221" s="13">
        <v>-5.7000000000000002E-3</v>
      </c>
      <c r="J221" s="15"/>
      <c r="K221" s="11"/>
      <c r="L221" s="11"/>
      <c r="M221" s="11"/>
      <c r="N221" s="11"/>
    </row>
    <row r="222" spans="1:14" ht="13.2">
      <c r="A222" s="11" t="s">
        <v>211</v>
      </c>
      <c r="B222">
        <v>105.45</v>
      </c>
      <c r="C222" s="11">
        <f t="shared" si="9"/>
        <v>0</v>
      </c>
      <c r="D222" s="13">
        <f t="shared" si="10"/>
        <v>0</v>
      </c>
      <c r="E222" s="11" t="s">
        <v>211</v>
      </c>
      <c r="F222" s="12">
        <v>18286.5</v>
      </c>
      <c r="G222" s="11">
        <v>-6.1063599999999999E-3</v>
      </c>
      <c r="H222" s="13">
        <v>-6.1000000000000004E-3</v>
      </c>
      <c r="J222" s="15"/>
      <c r="K222" s="11"/>
      <c r="L222" s="11"/>
      <c r="M222" s="11"/>
      <c r="N222" s="11"/>
    </row>
    <row r="223" spans="1:14" ht="13.2">
      <c r="A223" s="11" t="s">
        <v>212</v>
      </c>
      <c r="B223">
        <v>105.45</v>
      </c>
      <c r="C223" s="11">
        <f t="shared" si="9"/>
        <v>0</v>
      </c>
      <c r="D223" s="13">
        <f t="shared" si="10"/>
        <v>0</v>
      </c>
      <c r="E223" s="11" t="s">
        <v>212</v>
      </c>
      <c r="F223" s="12">
        <v>18398.849999999999</v>
      </c>
      <c r="G223" s="11">
        <v>4.589185E-3</v>
      </c>
      <c r="H223" s="13">
        <v>4.5999999999999999E-3</v>
      </c>
      <c r="J223" s="15"/>
      <c r="K223" s="11"/>
      <c r="L223" s="11"/>
      <c r="M223" s="11"/>
      <c r="N223" s="11"/>
    </row>
    <row r="224" spans="1:14" ht="13.2">
      <c r="A224" s="27">
        <v>45265</v>
      </c>
      <c r="B224">
        <v>105.45</v>
      </c>
      <c r="C224" s="11">
        <f t="shared" si="9"/>
        <v>-1.9069767441860397E-2</v>
      </c>
      <c r="D224" s="13">
        <f t="shared" si="10"/>
        <v>-1.9069767441860397E-2</v>
      </c>
      <c r="E224" s="27">
        <v>45265</v>
      </c>
      <c r="F224" s="12">
        <v>18314.8</v>
      </c>
      <c r="G224" s="11">
        <v>9.7283700000000005E-4</v>
      </c>
      <c r="H224" s="13">
        <v>1E-3</v>
      </c>
      <c r="J224" s="15"/>
      <c r="K224" s="11"/>
      <c r="L224" s="11"/>
      <c r="M224" s="11"/>
      <c r="N224" s="11"/>
    </row>
    <row r="225" spans="1:14" ht="13.2">
      <c r="A225" s="27">
        <v>45235</v>
      </c>
      <c r="B225">
        <v>107.5</v>
      </c>
      <c r="C225" s="11">
        <f t="shared" si="9"/>
        <v>2.920057443752988E-2</v>
      </c>
      <c r="D225" s="13">
        <f t="shared" si="10"/>
        <v>2.920057443752988E-2</v>
      </c>
      <c r="E225" s="27">
        <v>45235</v>
      </c>
      <c r="F225" s="12">
        <v>18297</v>
      </c>
      <c r="G225" s="11">
        <v>-9.8825600000000007E-4</v>
      </c>
      <c r="H225" s="13">
        <v>-1E-3</v>
      </c>
      <c r="J225" s="15"/>
      <c r="K225" s="11"/>
      <c r="L225" s="11"/>
      <c r="M225" s="11"/>
      <c r="N225" s="11"/>
    </row>
    <row r="226" spans="1:14" ht="13.2">
      <c r="A226" s="27">
        <v>45204</v>
      </c>
      <c r="B226">
        <v>104.45</v>
      </c>
      <c r="C226" s="11">
        <f t="shared" si="9"/>
        <v>-2.0628223159868786E-2</v>
      </c>
      <c r="D226" s="13">
        <f t="shared" si="10"/>
        <v>-2.0628223159868786E-2</v>
      </c>
      <c r="E226" s="27">
        <v>45204</v>
      </c>
      <c r="F226" s="12">
        <v>18315.099999999999</v>
      </c>
      <c r="G226" s="11">
        <v>2.6907989999999998E-3</v>
      </c>
      <c r="H226" s="13">
        <v>2.7000000000000001E-3</v>
      </c>
      <c r="J226" s="15"/>
      <c r="K226" s="11"/>
      <c r="L226" s="11"/>
      <c r="M226" s="11"/>
      <c r="N226" s="11"/>
    </row>
    <row r="227" spans="1:14" ht="13.2">
      <c r="A227" s="27">
        <v>45174</v>
      </c>
      <c r="B227">
        <v>106.65</v>
      </c>
      <c r="C227" s="11">
        <f t="shared" si="9"/>
        <v>3.6443148688046545E-2</v>
      </c>
      <c r="D227" s="13">
        <f t="shared" si="10"/>
        <v>3.6443148688046545E-2</v>
      </c>
      <c r="E227" s="27">
        <v>45174</v>
      </c>
      <c r="F227" s="12">
        <v>18265.95</v>
      </c>
      <c r="G227" s="31">
        <v>8.48645E-5</v>
      </c>
      <c r="H227" s="13">
        <v>1E-4</v>
      </c>
      <c r="J227" s="15"/>
      <c r="K227" s="11"/>
      <c r="L227" s="11"/>
      <c r="M227" s="11"/>
      <c r="N227" s="11"/>
    </row>
    <row r="228" spans="1:14" ht="13.2">
      <c r="A228" s="27">
        <v>45143</v>
      </c>
      <c r="B228">
        <v>102.9</v>
      </c>
      <c r="C228" s="11">
        <f t="shared" si="9"/>
        <v>-2.5568181818181657E-2</v>
      </c>
      <c r="D228" s="13">
        <f t="shared" si="10"/>
        <v>-2.5568181818181657E-2</v>
      </c>
      <c r="E228" s="27">
        <v>45143</v>
      </c>
      <c r="F228" s="12">
        <v>18264.400000000001</v>
      </c>
      <c r="G228" s="11">
        <v>1.0814101E-2</v>
      </c>
      <c r="H228" s="13">
        <v>1.0800000000000001E-2</v>
      </c>
      <c r="J228" s="15"/>
      <c r="K228" s="11"/>
      <c r="L228" s="11"/>
      <c r="M228" s="11"/>
      <c r="N228" s="11"/>
    </row>
    <row r="229" spans="1:14" ht="13.2">
      <c r="A229" s="27">
        <v>45051</v>
      </c>
      <c r="B229">
        <v>105.6</v>
      </c>
      <c r="C229" s="11">
        <f t="shared" si="9"/>
        <v>8.6419753086419693E-2</v>
      </c>
      <c r="D229" s="13">
        <f t="shared" si="10"/>
        <v>8.6419753086419693E-2</v>
      </c>
      <c r="E229" s="27">
        <v>45051</v>
      </c>
      <c r="F229" s="12">
        <v>18069</v>
      </c>
      <c r="G229" s="11">
        <v>-1.0232365E-2</v>
      </c>
      <c r="H229" s="13">
        <v>-1.0200000000000001E-2</v>
      </c>
      <c r="J229" s="15"/>
      <c r="K229" s="11"/>
      <c r="L229" s="11"/>
      <c r="M229" s="11"/>
      <c r="N229" s="11"/>
    </row>
    <row r="230" spans="1:14" ht="13.2">
      <c r="A230" s="27">
        <v>45021</v>
      </c>
      <c r="B230">
        <v>97.2</v>
      </c>
      <c r="C230" s="11">
        <f t="shared" si="9"/>
        <v>7.2538860103628089E-3</v>
      </c>
      <c r="D230" s="13">
        <f t="shared" si="10"/>
        <v>7.2538860103628089E-3</v>
      </c>
      <c r="E230" s="27">
        <v>45021</v>
      </c>
      <c r="F230" s="12">
        <v>18255.8</v>
      </c>
      <c r="G230" s="11">
        <v>9.1736530000000004E-3</v>
      </c>
      <c r="H230" s="13">
        <v>9.1999999999999998E-3</v>
      </c>
      <c r="J230" s="15"/>
      <c r="K230" s="11"/>
      <c r="L230" s="11"/>
      <c r="M230" s="11"/>
      <c r="N230" s="11"/>
    </row>
    <row r="231" spans="1:14" ht="13.2">
      <c r="A231" s="27">
        <v>44990</v>
      </c>
      <c r="B231">
        <v>96.5</v>
      </c>
      <c r="C231" s="11">
        <f t="shared" si="9"/>
        <v>7.8328981723236879E-3</v>
      </c>
      <c r="D231" s="13">
        <f t="shared" si="10"/>
        <v>7.8328981723236879E-3</v>
      </c>
      <c r="E231" s="27">
        <v>44990</v>
      </c>
      <c r="F231" s="12">
        <v>18089.849999999999</v>
      </c>
      <c r="G231" s="11">
        <v>-3.184985E-3</v>
      </c>
      <c r="H231" s="13">
        <v>-3.2000000000000002E-3</v>
      </c>
      <c r="J231" s="15"/>
      <c r="K231" s="11"/>
      <c r="L231" s="11"/>
      <c r="M231" s="11"/>
      <c r="N231" s="11"/>
    </row>
    <row r="232" spans="1:14" ht="13.2">
      <c r="A232" s="27">
        <v>44962</v>
      </c>
      <c r="B232">
        <v>95.75</v>
      </c>
      <c r="C232" s="11">
        <f t="shared" si="9"/>
        <v>6.3058328954281873E-3</v>
      </c>
      <c r="D232" s="13">
        <f t="shared" si="10"/>
        <v>6.3058328954281873E-3</v>
      </c>
      <c r="E232" s="27">
        <v>44962</v>
      </c>
      <c r="F232" s="12">
        <v>18147.650000000001</v>
      </c>
      <c r="G232" s="11">
        <v>4.5751450000000001E-3</v>
      </c>
      <c r="H232" s="13">
        <v>4.5999999999999999E-3</v>
      </c>
      <c r="J232" s="15"/>
      <c r="K232" s="11"/>
      <c r="L232" s="11"/>
      <c r="M232" s="11"/>
      <c r="N232" s="11"/>
    </row>
    <row r="233" spans="1:14" ht="13.2">
      <c r="A233" s="11" t="s">
        <v>213</v>
      </c>
      <c r="B233">
        <v>95.15</v>
      </c>
      <c r="C233" s="11">
        <f t="shared" si="9"/>
        <v>6.3458487572713995E-3</v>
      </c>
      <c r="D233" s="13">
        <f t="shared" si="10"/>
        <v>6.3458487572713995E-3</v>
      </c>
      <c r="E233" s="11" t="s">
        <v>213</v>
      </c>
      <c r="F233" s="12">
        <v>18065</v>
      </c>
      <c r="G233" s="11">
        <v>8.3700579999999997E-3</v>
      </c>
      <c r="H233" s="13">
        <v>8.3999999999999995E-3</v>
      </c>
      <c r="J233" s="15"/>
      <c r="K233" s="11"/>
      <c r="L233" s="11"/>
      <c r="M233" s="11"/>
      <c r="N233" s="11"/>
    </row>
    <row r="234" spans="1:14" ht="13.2">
      <c r="A234" s="11" t="s">
        <v>214</v>
      </c>
      <c r="B234">
        <v>94.55</v>
      </c>
      <c r="C234" s="11">
        <f t="shared" si="9"/>
        <v>5.2910052910060124E-4</v>
      </c>
      <c r="D234" s="13">
        <f t="shared" si="10"/>
        <v>5.2910052910060124E-4</v>
      </c>
      <c r="E234" s="11" t="s">
        <v>214</v>
      </c>
      <c r="F234" s="12">
        <v>17915.05</v>
      </c>
      <c r="G234" s="11">
        <v>5.6950869999999997E-3</v>
      </c>
      <c r="H234" s="13">
        <v>5.7000000000000002E-3</v>
      </c>
      <c r="J234" s="15"/>
      <c r="K234" s="11"/>
      <c r="L234" s="11"/>
      <c r="M234" s="11"/>
      <c r="N234" s="11"/>
    </row>
    <row r="235" spans="1:14" ht="13.2">
      <c r="A235" s="11" t="s">
        <v>215</v>
      </c>
      <c r="B235">
        <v>94.5</v>
      </c>
      <c r="C235" s="11">
        <f t="shared" si="9"/>
        <v>1.5898251192369983E-3</v>
      </c>
      <c r="D235" s="13">
        <f t="shared" si="10"/>
        <v>1.5898251192369983E-3</v>
      </c>
      <c r="E235" s="11" t="s">
        <v>215</v>
      </c>
      <c r="F235" s="12">
        <v>17813.599999999999</v>
      </c>
      <c r="G235" s="11">
        <v>2.4958850000000002E-3</v>
      </c>
      <c r="H235" s="13">
        <v>2.5000000000000001E-3</v>
      </c>
      <c r="J235" s="15"/>
      <c r="K235" s="11"/>
      <c r="L235" s="11"/>
      <c r="M235" s="11"/>
      <c r="N235" s="11"/>
    </row>
    <row r="236" spans="1:14" ht="13.2">
      <c r="A236" s="11" t="s">
        <v>216</v>
      </c>
      <c r="B236">
        <v>94.35</v>
      </c>
      <c r="C236" s="11">
        <f t="shared" si="9"/>
        <v>5.3276505061268242E-3</v>
      </c>
      <c r="D236" s="13">
        <f t="shared" si="10"/>
        <v>5.3276505061268242E-3</v>
      </c>
      <c r="E236" s="11" t="s">
        <v>216</v>
      </c>
      <c r="F236" s="12">
        <v>17769.25</v>
      </c>
      <c r="G236" s="11">
        <v>1.45688E-3</v>
      </c>
      <c r="H236" s="13">
        <v>1.5E-3</v>
      </c>
      <c r="J236" s="15"/>
      <c r="K236" s="11"/>
      <c r="L236" s="11"/>
      <c r="M236" s="11"/>
      <c r="N236" s="11"/>
    </row>
    <row r="237" spans="1:14" ht="13.2">
      <c r="A237" s="11" t="s">
        <v>217</v>
      </c>
      <c r="B237">
        <v>93.85</v>
      </c>
      <c r="C237" s="11">
        <f t="shared" si="9"/>
        <v>-7.9281183932347066E-3</v>
      </c>
      <c r="D237" s="13">
        <f t="shared" si="10"/>
        <v>-7.9281183932347066E-3</v>
      </c>
      <c r="E237" s="11" t="s">
        <v>217</v>
      </c>
      <c r="F237" s="12">
        <v>17743.400000000001</v>
      </c>
      <c r="G237" s="11">
        <v>6.7719959999999997E-3</v>
      </c>
      <c r="H237" s="13">
        <v>6.7999999999999996E-3</v>
      </c>
      <c r="J237" s="15"/>
      <c r="K237" s="11"/>
      <c r="L237" s="11"/>
      <c r="M237" s="11"/>
      <c r="N237" s="11"/>
    </row>
    <row r="238" spans="1:14" ht="13.2">
      <c r="A238" s="11" t="s">
        <v>218</v>
      </c>
      <c r="B238">
        <v>94.6</v>
      </c>
      <c r="C238" s="11">
        <f t="shared" si="9"/>
        <v>1.0683760683760646E-2</v>
      </c>
      <c r="D238" s="13">
        <f t="shared" si="10"/>
        <v>1.0683760683760646E-2</v>
      </c>
      <c r="E238" s="11" t="s">
        <v>218</v>
      </c>
      <c r="F238" s="12">
        <v>17624.05</v>
      </c>
      <c r="G238" s="31">
        <v>-2.26957E-5</v>
      </c>
      <c r="H238" s="13">
        <v>0</v>
      </c>
      <c r="J238" s="15"/>
      <c r="K238" s="11"/>
      <c r="L238" s="11"/>
      <c r="M238" s="11"/>
      <c r="N238" s="11"/>
    </row>
    <row r="239" spans="1:14" ht="13.2">
      <c r="A239" s="11" t="s">
        <v>219</v>
      </c>
      <c r="B239">
        <v>93.6</v>
      </c>
      <c r="C239" s="11">
        <f t="shared" si="9"/>
        <v>-1.0672358591249376E-3</v>
      </c>
      <c r="D239" s="13">
        <f t="shared" si="10"/>
        <v>-1.0672358591249376E-3</v>
      </c>
      <c r="E239" s="11" t="s">
        <v>219</v>
      </c>
      <c r="F239" s="12">
        <v>17624.45</v>
      </c>
      <c r="G239" s="11">
        <v>3.2351899999999998E-4</v>
      </c>
      <c r="H239" s="13">
        <v>2.9999999999999997E-4</v>
      </c>
      <c r="J239" s="15"/>
      <c r="K239" s="11"/>
      <c r="L239" s="11"/>
      <c r="M239" s="11"/>
      <c r="N239" s="11"/>
    </row>
    <row r="240" spans="1:14" ht="13.2">
      <c r="A240" s="11" t="s">
        <v>220</v>
      </c>
      <c r="B240">
        <v>93.7</v>
      </c>
      <c r="C240" s="11">
        <f t="shared" si="9"/>
        <v>-1.0559662090813049E-2</v>
      </c>
      <c r="D240" s="13">
        <f t="shared" si="10"/>
        <v>-1.0559662090813049E-2</v>
      </c>
      <c r="E240" s="11" t="s">
        <v>220</v>
      </c>
      <c r="F240" s="12">
        <v>17618.75</v>
      </c>
      <c r="G240" s="11">
        <v>-2.3442609999999998E-3</v>
      </c>
      <c r="H240" s="13">
        <v>-2.3E-3</v>
      </c>
      <c r="J240" s="15"/>
      <c r="K240" s="11"/>
      <c r="L240" s="11"/>
      <c r="M240" s="11"/>
      <c r="N240" s="11"/>
    </row>
    <row r="241" spans="1:14" ht="13.2">
      <c r="A241" s="11" t="s">
        <v>221</v>
      </c>
      <c r="B241">
        <v>94.7</v>
      </c>
      <c r="C241" s="11">
        <f t="shared" si="9"/>
        <v>3.7808219178082192E-2</v>
      </c>
      <c r="D241" s="13">
        <f t="shared" si="10"/>
        <v>3.7808219178082192E-2</v>
      </c>
      <c r="E241" s="11" t="s">
        <v>221</v>
      </c>
      <c r="F241" s="12">
        <v>17660.150000000001</v>
      </c>
      <c r="G241" s="11">
        <v>-2.6373970000000001E-3</v>
      </c>
      <c r="H241" s="13">
        <v>-2.5999999999999999E-3</v>
      </c>
      <c r="J241" s="15"/>
      <c r="K241" s="11"/>
      <c r="L241" s="11"/>
      <c r="M241" s="11"/>
      <c r="N241" s="11"/>
    </row>
    <row r="242" spans="1:14" ht="13.2">
      <c r="A242" s="11" t="s">
        <v>222</v>
      </c>
      <c r="B242">
        <v>91.25</v>
      </c>
      <c r="C242" s="11">
        <f t="shared" si="9"/>
        <v>-1.0946907498631253E-3</v>
      </c>
      <c r="D242" s="13">
        <f t="shared" si="10"/>
        <v>-1.0946907498631253E-3</v>
      </c>
      <c r="E242" s="11" t="s">
        <v>222</v>
      </c>
      <c r="F242" s="12">
        <v>17706.849999999999</v>
      </c>
      <c r="G242" s="11">
        <v>-6.7954900000000004E-3</v>
      </c>
      <c r="H242" s="13">
        <v>-6.7999999999999996E-3</v>
      </c>
      <c r="J242" s="15"/>
      <c r="K242" s="11"/>
      <c r="L242" s="11"/>
      <c r="M242" s="11"/>
      <c r="N242" s="11"/>
    </row>
    <row r="243" spans="1:14" ht="13.2">
      <c r="A243" s="11" t="s">
        <v>223</v>
      </c>
      <c r="B243">
        <v>91.35</v>
      </c>
      <c r="C243" s="11">
        <f t="shared" si="9"/>
        <v>-5.4436581382689697E-3</v>
      </c>
      <c r="D243" s="13">
        <f t="shared" si="10"/>
        <v>-5.4436581382689697E-3</v>
      </c>
      <c r="E243" s="11" t="s">
        <v>223</v>
      </c>
      <c r="F243" s="12">
        <v>17828</v>
      </c>
      <c r="G243" s="11">
        <v>8.7579400000000005E-4</v>
      </c>
      <c r="H243" s="13">
        <v>8.9999999999999998E-4</v>
      </c>
      <c r="J243" s="15"/>
      <c r="K243" s="11"/>
      <c r="L243" s="11"/>
      <c r="M243" s="11"/>
      <c r="N243" s="11"/>
    </row>
    <row r="244" spans="1:14" ht="13.2">
      <c r="A244" s="27">
        <v>45264</v>
      </c>
      <c r="B244">
        <v>91.85</v>
      </c>
      <c r="C244" s="11">
        <f t="shared" si="9"/>
        <v>0</v>
      </c>
      <c r="D244" s="13">
        <f t="shared" si="10"/>
        <v>0</v>
      </c>
      <c r="E244" s="27">
        <v>45264</v>
      </c>
      <c r="F244" s="12">
        <v>17812.400000000001</v>
      </c>
      <c r="G244" s="11">
        <v>5.08399E-3</v>
      </c>
      <c r="H244" s="13">
        <v>5.1000000000000004E-3</v>
      </c>
      <c r="J244" s="15"/>
      <c r="K244" s="11"/>
      <c r="L244" s="11"/>
      <c r="M244" s="11"/>
      <c r="N244" s="11"/>
    </row>
    <row r="245" spans="1:14" ht="13.2">
      <c r="A245" s="27">
        <v>45234</v>
      </c>
      <c r="B245">
        <v>91.85</v>
      </c>
      <c r="C245" s="11">
        <f t="shared" si="9"/>
        <v>2.7292576419213344E-3</v>
      </c>
      <c r="D245" s="13">
        <f t="shared" si="10"/>
        <v>2.7292576419213344E-3</v>
      </c>
      <c r="E245" s="27">
        <v>45234</v>
      </c>
      <c r="F245" s="12">
        <v>17722.3</v>
      </c>
      <c r="G245" s="11">
        <v>5.5747690000000003E-3</v>
      </c>
      <c r="H245" s="13">
        <v>5.5999999999999999E-3</v>
      </c>
      <c r="J245" s="15"/>
      <c r="K245" s="11"/>
      <c r="L245" s="11"/>
      <c r="M245" s="11"/>
      <c r="N245" s="11"/>
    </row>
    <row r="246" spans="1:14" ht="13.2">
      <c r="A246" s="27">
        <v>45203</v>
      </c>
      <c r="B246">
        <v>91.6</v>
      </c>
      <c r="C246" s="11">
        <f t="shared" si="9"/>
        <v>1.0928961748633004E-3</v>
      </c>
      <c r="D246" s="13">
        <f t="shared" si="10"/>
        <v>1.0928961748633004E-3</v>
      </c>
      <c r="E246" s="27">
        <v>45203</v>
      </c>
      <c r="F246" s="12">
        <v>17624.05</v>
      </c>
      <c r="G246" s="11">
        <v>1.414841E-3</v>
      </c>
      <c r="H246" s="13">
        <v>1.4E-3</v>
      </c>
      <c r="J246" s="15"/>
      <c r="K246" s="11"/>
      <c r="L246" s="11"/>
      <c r="M246" s="11"/>
      <c r="N246" s="11"/>
    </row>
    <row r="247" spans="1:14" ht="13.2">
      <c r="A247" s="27">
        <v>45081</v>
      </c>
      <c r="B247">
        <v>91.5</v>
      </c>
      <c r="C247" s="11">
        <f t="shared" si="9"/>
        <v>-1.0917030567685337E-3</v>
      </c>
      <c r="D247" s="13">
        <f t="shared" si="10"/>
        <v>-1.0917030567685337E-3</v>
      </c>
      <c r="E247" s="27">
        <v>45081</v>
      </c>
      <c r="F247" s="12">
        <v>17599.150000000001</v>
      </c>
      <c r="G247" s="11">
        <v>2.397897E-3</v>
      </c>
      <c r="H247" s="13">
        <v>2.3999999999999998E-3</v>
      </c>
      <c r="J247" s="15"/>
      <c r="K247" s="11"/>
      <c r="L247" s="11"/>
      <c r="M247" s="11"/>
      <c r="N247" s="11"/>
    </row>
    <row r="248" spans="1:14" ht="13.2">
      <c r="A248" s="27">
        <v>45050</v>
      </c>
      <c r="B248">
        <v>91.6</v>
      </c>
      <c r="C248" s="11">
        <f t="shared" si="9"/>
        <v>6.59340659340657E-3</v>
      </c>
      <c r="D248" s="13">
        <f t="shared" si="10"/>
        <v>6.59340659340657E-3</v>
      </c>
      <c r="E248" s="27">
        <v>45050</v>
      </c>
      <c r="F248" s="12">
        <v>17557.05</v>
      </c>
      <c r="G248" s="11">
        <v>9.1389550000000007E-3</v>
      </c>
      <c r="H248" s="13">
        <v>9.1000000000000004E-3</v>
      </c>
      <c r="J248" s="15"/>
      <c r="K248" s="11"/>
      <c r="L248" s="11"/>
      <c r="M248" s="11"/>
      <c r="N248" s="11"/>
    </row>
    <row r="249" spans="1:14" ht="13.2">
      <c r="A249" s="27">
        <v>44989</v>
      </c>
      <c r="B249">
        <v>91</v>
      </c>
      <c r="C249" s="11">
        <f t="shared" si="9"/>
        <v>9.4287298946200693E-3</v>
      </c>
      <c r="D249" s="13">
        <f t="shared" si="10"/>
        <v>9.4287298946200693E-3</v>
      </c>
      <c r="E249" s="27">
        <v>44989</v>
      </c>
      <c r="F249" s="12">
        <v>17398.05</v>
      </c>
      <c r="G249" s="11">
        <v>2.206253E-3</v>
      </c>
      <c r="H249" s="13">
        <v>2.2000000000000001E-3</v>
      </c>
      <c r="J249" s="15"/>
      <c r="K249" s="11"/>
      <c r="L249" s="11"/>
      <c r="M249" s="11"/>
      <c r="N249" s="11"/>
    </row>
    <row r="250" spans="1:14" ht="13.2">
      <c r="A250" s="11" t="s">
        <v>224</v>
      </c>
      <c r="B250">
        <v>90.15</v>
      </c>
      <c r="C250" s="11">
        <f t="shared" si="9"/>
        <v>-2.2136137244049836E-3</v>
      </c>
      <c r="D250" s="13">
        <f t="shared" si="10"/>
        <v>-2.2136137244049836E-3</v>
      </c>
      <c r="E250" s="11" t="s">
        <v>224</v>
      </c>
      <c r="F250" s="12">
        <v>17359.75</v>
      </c>
      <c r="G250" s="11">
        <v>1.6337152000000001E-2</v>
      </c>
      <c r="H250" s="13">
        <v>1.6299999999999999E-2</v>
      </c>
      <c r="J250" s="15"/>
      <c r="K250" s="11"/>
      <c r="L250" s="11"/>
      <c r="M250" s="11"/>
      <c r="N250" s="11"/>
    </row>
    <row r="251" spans="1:14" ht="13.2">
      <c r="A251" s="11" t="s">
        <v>225</v>
      </c>
      <c r="B251">
        <v>90.35</v>
      </c>
      <c r="C251" s="11">
        <f t="shared" si="9"/>
        <v>3.7313432835820892E-2</v>
      </c>
      <c r="D251" s="13">
        <f t="shared" si="10"/>
        <v>3.7313432835820892E-2</v>
      </c>
      <c r="E251" s="11" t="s">
        <v>225</v>
      </c>
      <c r="F251" s="12">
        <v>17080.7</v>
      </c>
      <c r="G251" s="11">
        <v>7.6098559999999999E-3</v>
      </c>
      <c r="H251" s="13">
        <v>7.6E-3</v>
      </c>
      <c r="J251" s="15"/>
      <c r="K251" s="11"/>
      <c r="L251" s="11"/>
      <c r="M251" s="11"/>
      <c r="N251" s="11"/>
    </row>
    <row r="252" spans="1:14" ht="13.2">
      <c r="A252" s="11" t="s">
        <v>226</v>
      </c>
      <c r="B252">
        <v>87.1</v>
      </c>
      <c r="C252" s="11">
        <f t="shared" si="9"/>
        <v>-4.1276829939460691E-2</v>
      </c>
      <c r="D252" s="13">
        <f t="shared" si="10"/>
        <v>-4.1276829939460691E-2</v>
      </c>
      <c r="E252" s="11" t="s">
        <v>226</v>
      </c>
      <c r="F252" s="12">
        <v>16951.7</v>
      </c>
      <c r="G252" s="11">
        <v>-2.0016840000000001E-3</v>
      </c>
      <c r="H252" s="13">
        <v>-2E-3</v>
      </c>
      <c r="J252" s="15"/>
      <c r="K252" s="11"/>
      <c r="L252" s="11"/>
      <c r="M252" s="11"/>
      <c r="N252" s="11"/>
    </row>
    <row r="253" spans="1:14" ht="13.2">
      <c r="A253" s="11" t="s">
        <v>227</v>
      </c>
      <c r="B253">
        <v>90.85</v>
      </c>
      <c r="C253" s="11">
        <f t="shared" si="9"/>
        <v>-7.4847250509165075E-2</v>
      </c>
      <c r="D253" s="13">
        <f t="shared" si="10"/>
        <v>-7.4847250509165075E-2</v>
      </c>
      <c r="E253" s="11" t="s">
        <v>227</v>
      </c>
      <c r="F253" s="12">
        <v>16985.7</v>
      </c>
      <c r="G253" s="11">
        <v>2.398931E-3</v>
      </c>
      <c r="H253" s="13">
        <v>2.3999999999999998E-3</v>
      </c>
      <c r="J253" s="15"/>
      <c r="K253" s="11"/>
      <c r="L253" s="11"/>
      <c r="M253" s="11"/>
      <c r="N253" s="11"/>
    </row>
    <row r="254" spans="1:14" ht="13.2">
      <c r="A254" s="11" t="s">
        <v>228</v>
      </c>
      <c r="B254">
        <v>98.2</v>
      </c>
      <c r="C254" s="11">
        <f t="shared" si="9"/>
        <v>0.12036508841985172</v>
      </c>
      <c r="D254" s="13">
        <f t="shared" si="10"/>
        <v>0.12036508841985172</v>
      </c>
      <c r="E254" s="11" t="s">
        <v>228</v>
      </c>
      <c r="F254" s="12">
        <v>16945.05</v>
      </c>
      <c r="G254" s="11">
        <v>-7.7209560000000002E-3</v>
      </c>
      <c r="H254" s="13">
        <v>-7.7000000000000002E-3</v>
      </c>
      <c r="J254" s="15"/>
      <c r="K254" s="11"/>
      <c r="L254" s="11"/>
      <c r="M254" s="11"/>
      <c r="N254" s="11"/>
    </row>
    <row r="255" spans="1:14" ht="13.2">
      <c r="A255" s="11" t="s">
        <v>229</v>
      </c>
      <c r="B255">
        <v>87.65</v>
      </c>
      <c r="C255" s="11">
        <f t="shared" si="9"/>
        <v>-1.4614952220348476E-2</v>
      </c>
      <c r="D255" s="13">
        <f t="shared" si="10"/>
        <v>-1.4614952220348476E-2</v>
      </c>
      <c r="E255" s="11" t="s">
        <v>229</v>
      </c>
      <c r="F255" s="12">
        <v>17076.900000000001</v>
      </c>
      <c r="G255" s="11">
        <v>-4.3726930000000004E-3</v>
      </c>
      <c r="H255" s="13">
        <v>-4.4000000000000003E-3</v>
      </c>
      <c r="J255" s="15"/>
      <c r="K255" s="11"/>
      <c r="L255" s="11"/>
      <c r="M255" s="11"/>
      <c r="N255" s="11"/>
    </row>
    <row r="256" spans="1:14" ht="13.2">
      <c r="A256" s="11" t="s">
        <v>230</v>
      </c>
      <c r="B256">
        <v>88.95</v>
      </c>
      <c r="C256" s="11">
        <f t="shared" si="9"/>
        <v>2.818489289740711E-3</v>
      </c>
      <c r="D256" s="13">
        <f t="shared" si="10"/>
        <v>2.818489289740711E-3</v>
      </c>
      <c r="E256" s="11" t="s">
        <v>230</v>
      </c>
      <c r="F256" s="12">
        <v>17151.900000000001</v>
      </c>
      <c r="G256" s="11">
        <v>2.5953529999999999E-3</v>
      </c>
      <c r="H256" s="13">
        <v>2.5999999999999999E-3</v>
      </c>
      <c r="J256" s="15"/>
      <c r="K256" s="11"/>
      <c r="L256" s="11"/>
      <c r="M256" s="11"/>
      <c r="N256" s="11"/>
    </row>
    <row r="257" spans="1:14" ht="13.2">
      <c r="A257" s="11" t="s">
        <v>231</v>
      </c>
      <c r="B257">
        <v>88.7</v>
      </c>
      <c r="C257" s="11">
        <f t="shared" si="9"/>
        <v>-6.1624649859943759E-3</v>
      </c>
      <c r="D257" s="13">
        <f t="shared" si="10"/>
        <v>-6.1624649859943759E-3</v>
      </c>
      <c r="E257" s="11" t="s">
        <v>231</v>
      </c>
      <c r="F257" s="12">
        <v>17107.5</v>
      </c>
      <c r="G257" s="11">
        <v>7.0106659999999996E-3</v>
      </c>
      <c r="H257" s="13">
        <v>7.0000000000000001E-3</v>
      </c>
      <c r="J257" s="15"/>
      <c r="K257" s="11"/>
      <c r="L257" s="11"/>
      <c r="M257" s="11"/>
      <c r="N257" s="11"/>
    </row>
    <row r="258" spans="1:14" ht="13.2">
      <c r="A258" s="11" t="s">
        <v>232</v>
      </c>
      <c r="B258">
        <v>89.25</v>
      </c>
      <c r="C258" s="11">
        <f t="shared" si="9"/>
        <v>-1.1080332409972304E-2</v>
      </c>
      <c r="D258" s="13">
        <f t="shared" si="10"/>
        <v>-1.1080332409972304E-2</v>
      </c>
      <c r="E258" s="11" t="s">
        <v>232</v>
      </c>
      <c r="F258" s="12">
        <v>16988.400000000001</v>
      </c>
      <c r="G258" s="11">
        <v>-6.529221E-3</v>
      </c>
      <c r="H258" s="13">
        <v>-6.4999999999999997E-3</v>
      </c>
      <c r="J258" s="15"/>
      <c r="K258" s="11"/>
      <c r="L258" s="11"/>
      <c r="M258" s="11"/>
      <c r="N258" s="11"/>
    </row>
    <row r="259" spans="1:14" ht="13.2">
      <c r="A259" s="11" t="s">
        <v>233</v>
      </c>
      <c r="B259">
        <v>90.25</v>
      </c>
      <c r="C259" s="11">
        <f t="shared" si="9"/>
        <v>9.5078299776285569E-3</v>
      </c>
      <c r="D259" s="13">
        <f t="shared" si="10"/>
        <v>9.5078299776285569E-3</v>
      </c>
      <c r="E259" s="11" t="s">
        <v>233</v>
      </c>
      <c r="F259" s="12">
        <v>17100.05</v>
      </c>
      <c r="G259" s="11">
        <v>6.7380599999999997E-3</v>
      </c>
      <c r="H259" s="13">
        <v>6.7000000000000002E-3</v>
      </c>
      <c r="J259" s="15"/>
      <c r="K259" s="11"/>
      <c r="L259" s="11"/>
      <c r="M259" s="11"/>
      <c r="N259" s="11"/>
    </row>
    <row r="260" spans="1:14" ht="13.2">
      <c r="A260" s="11" t="s">
        <v>234</v>
      </c>
      <c r="B260">
        <v>89.4</v>
      </c>
      <c r="C260" s="11">
        <f t="shared" si="9"/>
        <v>-1.4876033057851124E-2</v>
      </c>
      <c r="D260" s="13">
        <f t="shared" si="10"/>
        <v>-1.4876033057851124E-2</v>
      </c>
      <c r="E260" s="11" t="s">
        <v>234</v>
      </c>
      <c r="F260" s="12">
        <v>16985.599999999999</v>
      </c>
      <c r="G260" s="11">
        <v>7.9247499999999995E-4</v>
      </c>
      <c r="H260" s="13">
        <v>8.0000000000000004E-4</v>
      </c>
      <c r="J260" s="15"/>
      <c r="K260" s="11"/>
      <c r="L260" s="11"/>
      <c r="M260" s="11"/>
      <c r="N260" s="11"/>
    </row>
    <row r="261" spans="1:14" ht="13.2">
      <c r="A261" s="11" t="s">
        <v>235</v>
      </c>
      <c r="B261">
        <v>90.75</v>
      </c>
      <c r="C261" s="11">
        <f t="shared" ref="C261:C324" si="11">B261/B262-1</f>
        <v>-2.1990104452996873E-3</v>
      </c>
      <c r="D261" s="13">
        <f t="shared" ref="D261:D324" si="12">C261</f>
        <v>-2.1990104452996873E-3</v>
      </c>
      <c r="E261" s="11" t="s">
        <v>235</v>
      </c>
      <c r="F261" s="12">
        <v>16972.150000000001</v>
      </c>
      <c r="G261" s="11">
        <v>-4.1746609999999996E-3</v>
      </c>
      <c r="H261" s="13">
        <v>-4.1999999999999997E-3</v>
      </c>
      <c r="J261" s="15"/>
      <c r="K261" s="11"/>
      <c r="L261" s="11"/>
      <c r="M261" s="11"/>
      <c r="N261" s="11"/>
    </row>
    <row r="262" spans="1:14" ht="13.2">
      <c r="A262" s="11" t="s">
        <v>236</v>
      </c>
      <c r="B262">
        <v>90.95</v>
      </c>
      <c r="C262" s="11">
        <f t="shared" si="11"/>
        <v>-1.0875475802066381E-2</v>
      </c>
      <c r="D262" s="13">
        <f t="shared" si="12"/>
        <v>-1.0875475802066381E-2</v>
      </c>
      <c r="E262" s="11" t="s">
        <v>236</v>
      </c>
      <c r="F262" s="12">
        <v>17043.3</v>
      </c>
      <c r="G262" s="11">
        <v>-6.4706809999999998E-3</v>
      </c>
      <c r="H262" s="13">
        <v>-6.4999999999999997E-3</v>
      </c>
      <c r="J262" s="15"/>
      <c r="K262" s="11"/>
      <c r="L262" s="11"/>
      <c r="M262" s="11"/>
      <c r="N262" s="11"/>
    </row>
    <row r="263" spans="1:14" ht="13.2">
      <c r="A263" s="11" t="s">
        <v>237</v>
      </c>
      <c r="B263">
        <v>91.95</v>
      </c>
      <c r="C263" s="11">
        <f t="shared" si="11"/>
        <v>-2.3885350318471388E-2</v>
      </c>
      <c r="D263" s="13">
        <f t="shared" si="12"/>
        <v>-2.3885350318471388E-2</v>
      </c>
      <c r="E263" s="11" t="s">
        <v>237</v>
      </c>
      <c r="F263" s="12">
        <v>17154.3</v>
      </c>
      <c r="G263" s="11">
        <v>-1.4851059E-2</v>
      </c>
      <c r="H263" s="13">
        <v>-1.49E-2</v>
      </c>
      <c r="J263" s="15"/>
      <c r="K263" s="11"/>
      <c r="L263" s="11"/>
      <c r="M263" s="11"/>
      <c r="N263" s="11"/>
    </row>
    <row r="264" spans="1:14" ht="13.2">
      <c r="A264" s="27">
        <v>45202</v>
      </c>
      <c r="B264">
        <v>94.2</v>
      </c>
      <c r="C264" s="11">
        <f t="shared" si="11"/>
        <v>-1.1542497376705096E-2</v>
      </c>
      <c r="D264" s="13">
        <f t="shared" si="12"/>
        <v>-1.1542497376705096E-2</v>
      </c>
      <c r="E264" s="27">
        <v>45202</v>
      </c>
      <c r="F264" s="12">
        <v>17412.900000000001</v>
      </c>
      <c r="G264" s="11">
        <v>-1.0045709E-2</v>
      </c>
      <c r="H264" s="13">
        <v>-0.01</v>
      </c>
      <c r="J264" s="15"/>
      <c r="K264" s="11"/>
      <c r="L264" s="11"/>
      <c r="M264" s="11"/>
      <c r="N264" s="11"/>
    </row>
    <row r="265" spans="1:14" ht="13.2">
      <c r="A265" s="27">
        <v>45172</v>
      </c>
      <c r="B265">
        <v>95.3</v>
      </c>
      <c r="C265" s="11">
        <f t="shared" si="11"/>
        <v>-5.2438384897746104E-4</v>
      </c>
      <c r="D265" s="13">
        <f t="shared" si="12"/>
        <v>-5.2438384897746104E-4</v>
      </c>
      <c r="E265" s="27">
        <v>45172</v>
      </c>
      <c r="F265" s="12">
        <v>17589.599999999999</v>
      </c>
      <c r="G265" s="11">
        <v>-9.2822059999999994E-3</v>
      </c>
      <c r="H265" s="13">
        <v>-9.2999999999999992E-3</v>
      </c>
      <c r="J265" s="15"/>
      <c r="K265" s="11"/>
      <c r="L265" s="11"/>
      <c r="M265" s="11"/>
      <c r="N265" s="11"/>
    </row>
    <row r="266" spans="1:14" ht="13.2">
      <c r="A266" s="27">
        <v>45141</v>
      </c>
      <c r="B266">
        <v>95.35</v>
      </c>
      <c r="C266" s="11">
        <f t="shared" si="11"/>
        <v>-5.2410901467514481E-4</v>
      </c>
      <c r="D266" s="13">
        <f t="shared" si="12"/>
        <v>-5.2410901467514481E-4</v>
      </c>
      <c r="E266" s="27">
        <v>45141</v>
      </c>
      <c r="F266" s="12">
        <v>17754.400000000001</v>
      </c>
      <c r="G266" s="11">
        <v>2.4249850000000002E-3</v>
      </c>
      <c r="H266" s="13">
        <v>2.3999999999999998E-3</v>
      </c>
      <c r="J266" s="15"/>
      <c r="K266" s="11"/>
      <c r="L266" s="11"/>
      <c r="M266" s="11"/>
      <c r="N266" s="11"/>
    </row>
    <row r="267" spans="1:14" ht="13.2">
      <c r="A267" s="27">
        <v>45080</v>
      </c>
      <c r="B267">
        <v>95.4</v>
      </c>
      <c r="C267" s="11">
        <f t="shared" si="11"/>
        <v>4.2105263157894424E-3</v>
      </c>
      <c r="D267" s="13">
        <f t="shared" si="12"/>
        <v>4.2105263157894424E-3</v>
      </c>
      <c r="E267" s="27">
        <v>45080</v>
      </c>
      <c r="F267" s="12">
        <v>17711.45</v>
      </c>
      <c r="G267" s="11">
        <v>6.655546E-3</v>
      </c>
      <c r="H267" s="13">
        <v>6.7000000000000002E-3</v>
      </c>
      <c r="J267" s="15"/>
      <c r="K267" s="11"/>
      <c r="L267" s="11"/>
      <c r="M267" s="11"/>
      <c r="N267" s="11"/>
    </row>
    <row r="268" spans="1:14" ht="13.2">
      <c r="A268" s="27">
        <v>44988</v>
      </c>
      <c r="B268">
        <v>95</v>
      </c>
      <c r="C268" s="11">
        <f t="shared" si="11"/>
        <v>3.6978341257263292E-3</v>
      </c>
      <c r="D268" s="13">
        <f t="shared" si="12"/>
        <v>3.6978341257263292E-3</v>
      </c>
      <c r="E268" s="27">
        <v>44988</v>
      </c>
      <c r="F268" s="12">
        <v>17594.349999999999</v>
      </c>
      <c r="G268" s="11">
        <v>1.5728644E-2</v>
      </c>
      <c r="H268" s="13">
        <v>1.5699999999999999E-2</v>
      </c>
      <c r="J268" s="15"/>
      <c r="K268" s="11"/>
      <c r="L268" s="11"/>
      <c r="M268" s="11"/>
      <c r="N268" s="11"/>
    </row>
    <row r="269" spans="1:14" ht="13.2">
      <c r="A269" s="27">
        <v>44960</v>
      </c>
      <c r="B269">
        <v>94.65</v>
      </c>
      <c r="C269" s="11">
        <f t="shared" si="11"/>
        <v>-7.3413738856842325E-3</v>
      </c>
      <c r="D269" s="13">
        <f t="shared" si="12"/>
        <v>-7.3413738856842325E-3</v>
      </c>
      <c r="E269" s="27">
        <v>44960</v>
      </c>
      <c r="F269" s="12">
        <v>17321.900000000001</v>
      </c>
      <c r="G269" s="11">
        <v>-7.3921689999999996E-3</v>
      </c>
      <c r="H269" s="13">
        <v>-7.4000000000000003E-3</v>
      </c>
      <c r="J269" s="15"/>
      <c r="K269" s="11"/>
      <c r="L269" s="11"/>
      <c r="M269" s="11"/>
      <c r="N269" s="11"/>
    </row>
    <row r="270" spans="1:14" ht="13.2">
      <c r="A270" s="27">
        <v>44929</v>
      </c>
      <c r="B270">
        <v>95.35</v>
      </c>
      <c r="C270" s="11">
        <f t="shared" si="11"/>
        <v>1.1671087533156488E-2</v>
      </c>
      <c r="D270" s="13">
        <f t="shared" si="12"/>
        <v>1.1671087533156488E-2</v>
      </c>
      <c r="E270" s="27">
        <v>44929</v>
      </c>
      <c r="F270" s="12">
        <v>17450.900000000001</v>
      </c>
      <c r="G270" s="11">
        <v>8.4922810000000008E-3</v>
      </c>
      <c r="H270" s="13">
        <v>8.5000000000000006E-3</v>
      </c>
      <c r="J270" s="15"/>
      <c r="K270" s="11"/>
      <c r="L270" s="11"/>
      <c r="M270" s="11"/>
      <c r="N270" s="11"/>
    </row>
    <row r="271" spans="1:14" ht="13.2">
      <c r="A271" s="11" t="s">
        <v>238</v>
      </c>
      <c r="B271">
        <v>94.25</v>
      </c>
      <c r="C271" s="11">
        <f t="shared" si="11"/>
        <v>-3.6997885835095001E-3</v>
      </c>
      <c r="D271" s="13">
        <f t="shared" si="12"/>
        <v>-3.6997885835095001E-3</v>
      </c>
      <c r="E271" s="11" t="s">
        <v>238</v>
      </c>
      <c r="F271" s="12">
        <v>17303.95</v>
      </c>
      <c r="G271" s="11">
        <v>-5.1027160000000002E-3</v>
      </c>
      <c r="H271" s="13">
        <v>-5.1000000000000004E-3</v>
      </c>
      <c r="J271" s="15"/>
      <c r="K271" s="11"/>
      <c r="L271" s="11"/>
      <c r="M271" s="11"/>
      <c r="N271" s="11"/>
    </row>
    <row r="272" spans="1:14" ht="13.2">
      <c r="A272" s="11" t="s">
        <v>239</v>
      </c>
      <c r="B272">
        <v>94.6</v>
      </c>
      <c r="C272" s="11">
        <f t="shared" si="11"/>
        <v>-2.7749229188078095E-2</v>
      </c>
      <c r="D272" s="13">
        <f t="shared" si="12"/>
        <v>-2.7749229188078095E-2</v>
      </c>
      <c r="E272" s="11" t="s">
        <v>239</v>
      </c>
      <c r="F272" s="12">
        <v>17392.7</v>
      </c>
      <c r="G272" s="11">
        <v>-4.185322E-3</v>
      </c>
      <c r="H272" s="13">
        <v>-4.1999999999999997E-3</v>
      </c>
      <c r="J272" s="15"/>
      <c r="K272" s="11"/>
      <c r="L272" s="11"/>
      <c r="M272" s="11"/>
      <c r="N272" s="11"/>
    </row>
    <row r="273" spans="1:14" ht="13.2">
      <c r="A273" s="11" t="s">
        <v>240</v>
      </c>
      <c r="B273">
        <v>97.3</v>
      </c>
      <c r="C273" s="11">
        <f t="shared" si="11"/>
        <v>-5.1124744376278564E-3</v>
      </c>
      <c r="D273" s="13">
        <f t="shared" si="12"/>
        <v>-5.1124744376278564E-3</v>
      </c>
      <c r="E273" s="11" t="s">
        <v>240</v>
      </c>
      <c r="F273" s="12">
        <v>17465.8</v>
      </c>
      <c r="G273" s="11">
        <v>-2.595474E-3</v>
      </c>
      <c r="H273" s="13">
        <v>-2.5999999999999999E-3</v>
      </c>
      <c r="J273" s="15"/>
      <c r="K273" s="11"/>
      <c r="L273" s="11"/>
      <c r="M273" s="11"/>
      <c r="N273" s="11"/>
    </row>
    <row r="274" spans="1:14" ht="13.2">
      <c r="A274" s="11" t="s">
        <v>241</v>
      </c>
      <c r="B274">
        <v>97.8</v>
      </c>
      <c r="C274" s="11">
        <f t="shared" si="11"/>
        <v>-1.4609571788413156E-2</v>
      </c>
      <c r="D274" s="13">
        <f t="shared" si="12"/>
        <v>-1.4609571788413156E-2</v>
      </c>
      <c r="E274" s="11" t="s">
        <v>241</v>
      </c>
      <c r="F274" s="12">
        <v>17511.25</v>
      </c>
      <c r="G274" s="11">
        <v>-2.4523909999999999E-3</v>
      </c>
      <c r="H274" s="13">
        <v>-2.5000000000000001E-3</v>
      </c>
      <c r="J274" s="15"/>
      <c r="K274" s="11"/>
      <c r="L274" s="11"/>
      <c r="M274" s="11"/>
      <c r="N274" s="11"/>
    </row>
    <row r="275" spans="1:14" ht="13.2">
      <c r="A275" s="11" t="s">
        <v>242</v>
      </c>
      <c r="B275">
        <v>99.25</v>
      </c>
      <c r="C275" s="11">
        <f t="shared" si="11"/>
        <v>2.1616057642820374E-2</v>
      </c>
      <c r="D275" s="13">
        <f t="shared" si="12"/>
        <v>2.1616057642820374E-2</v>
      </c>
      <c r="E275" s="11" t="s">
        <v>242</v>
      </c>
      <c r="F275" s="12">
        <v>17554.3</v>
      </c>
      <c r="G275" s="11">
        <v>-1.5280449999999999E-2</v>
      </c>
      <c r="H275" s="13">
        <v>-1.5299999999999999E-2</v>
      </c>
      <c r="J275" s="15"/>
      <c r="K275" s="11"/>
      <c r="L275" s="11"/>
      <c r="M275" s="11"/>
      <c r="N275" s="11"/>
    </row>
    <row r="276" spans="1:14" ht="13.2">
      <c r="A276" s="11" t="s">
        <v>243</v>
      </c>
      <c r="B276">
        <v>97.15</v>
      </c>
      <c r="C276" s="11">
        <f t="shared" si="11"/>
        <v>-5.6294779938587114E-3</v>
      </c>
      <c r="D276" s="13">
        <f t="shared" si="12"/>
        <v>-5.6294779938587114E-3</v>
      </c>
      <c r="E276" s="11" t="s">
        <v>243</v>
      </c>
      <c r="F276" s="12">
        <v>17826.7</v>
      </c>
      <c r="G276" s="11">
        <v>-1.003105E-3</v>
      </c>
      <c r="H276" s="13">
        <v>-1E-3</v>
      </c>
      <c r="J276" s="15"/>
      <c r="K276" s="11"/>
      <c r="L276" s="11"/>
      <c r="M276" s="11"/>
      <c r="N276" s="11"/>
    </row>
    <row r="277" spans="1:14" ht="13.2">
      <c r="A277" s="11" t="s">
        <v>244</v>
      </c>
      <c r="B277">
        <v>97.7</v>
      </c>
      <c r="C277" s="11">
        <f t="shared" si="11"/>
        <v>-7.1138211382114624E-3</v>
      </c>
      <c r="D277" s="13">
        <f t="shared" si="12"/>
        <v>-7.1138211382114624E-3</v>
      </c>
      <c r="E277" s="11" t="s">
        <v>244</v>
      </c>
      <c r="F277" s="12">
        <v>17844.599999999999</v>
      </c>
      <c r="G277" s="11">
        <v>-5.5505399999999996E-3</v>
      </c>
      <c r="H277" s="13">
        <v>-5.5999999999999999E-3</v>
      </c>
      <c r="J277" s="15"/>
      <c r="K277" s="11"/>
      <c r="L277" s="11"/>
      <c r="M277" s="11"/>
      <c r="N277" s="11"/>
    </row>
    <row r="278" spans="1:14" ht="13.2">
      <c r="A278" s="11" t="s">
        <v>245</v>
      </c>
      <c r="B278">
        <v>98.4</v>
      </c>
      <c r="C278" s="11">
        <f t="shared" si="11"/>
        <v>-1.0060362173038184E-2</v>
      </c>
      <c r="D278" s="13">
        <f t="shared" si="12"/>
        <v>-1.0060362173038184E-2</v>
      </c>
      <c r="E278" s="11" t="s">
        <v>245</v>
      </c>
      <c r="F278" s="12">
        <v>17944.2</v>
      </c>
      <c r="G278" s="11">
        <v>-5.0815460000000002E-3</v>
      </c>
      <c r="H278" s="13">
        <v>-5.1000000000000004E-3</v>
      </c>
      <c r="J278" s="15"/>
      <c r="K278" s="11"/>
      <c r="L278" s="11"/>
      <c r="M278" s="11"/>
      <c r="N278" s="11"/>
    </row>
    <row r="279" spans="1:14" ht="13.2">
      <c r="A279" s="11" t="s">
        <v>246</v>
      </c>
      <c r="B279">
        <v>99.4</v>
      </c>
      <c r="C279" s="11">
        <f t="shared" si="11"/>
        <v>6.0728744939271273E-3</v>
      </c>
      <c r="D279" s="13">
        <f t="shared" si="12"/>
        <v>6.0728744939271273E-3</v>
      </c>
      <c r="E279" s="11" t="s">
        <v>246</v>
      </c>
      <c r="F279" s="12">
        <v>18035.849999999999</v>
      </c>
      <c r="G279" s="11">
        <v>1.110134E-3</v>
      </c>
      <c r="H279" s="13">
        <v>1.1000000000000001E-3</v>
      </c>
      <c r="J279" s="15"/>
      <c r="K279" s="11"/>
      <c r="L279" s="11"/>
      <c r="M279" s="11"/>
      <c r="N279" s="11"/>
    </row>
    <row r="280" spans="1:14" ht="13.2">
      <c r="A280" s="11" t="s">
        <v>247</v>
      </c>
      <c r="B280">
        <v>98.8</v>
      </c>
      <c r="C280" s="11">
        <f t="shared" si="11"/>
        <v>-5.0581689428419452E-4</v>
      </c>
      <c r="D280" s="13">
        <f t="shared" si="12"/>
        <v>-5.0581689428419452E-4</v>
      </c>
      <c r="E280" s="11" t="s">
        <v>247</v>
      </c>
      <c r="F280" s="12">
        <v>18015.849999999999</v>
      </c>
      <c r="G280" s="11">
        <v>4.7964710000000001E-3</v>
      </c>
      <c r="H280" s="13">
        <v>4.7999999999999996E-3</v>
      </c>
      <c r="J280" s="15"/>
      <c r="K280" s="11"/>
      <c r="L280" s="11"/>
      <c r="M280" s="11"/>
      <c r="N280" s="11"/>
    </row>
    <row r="281" spans="1:14" ht="13.2">
      <c r="A281" s="11" t="s">
        <v>248</v>
      </c>
      <c r="B281">
        <v>98.85</v>
      </c>
      <c r="C281" s="11">
        <f t="shared" si="11"/>
        <v>-6.0331825037708287E-3</v>
      </c>
      <c r="D281" s="13">
        <f t="shared" si="12"/>
        <v>-6.0331825037708287E-3</v>
      </c>
      <c r="E281" s="11" t="s">
        <v>248</v>
      </c>
      <c r="F281" s="12">
        <v>17929.849999999999</v>
      </c>
      <c r="G281" s="11">
        <v>8.9443979999999992E-3</v>
      </c>
      <c r="H281" s="13">
        <v>8.8999999999999999E-3</v>
      </c>
      <c r="J281" s="15"/>
      <c r="K281" s="11"/>
      <c r="L281" s="11"/>
      <c r="M281" s="11"/>
      <c r="N281" s="11"/>
    </row>
    <row r="282" spans="1:14" ht="13.2">
      <c r="A282" s="11" t="s">
        <v>249</v>
      </c>
      <c r="B282">
        <v>99.45</v>
      </c>
      <c r="C282" s="11">
        <f t="shared" si="11"/>
        <v>-8.4745762711864181E-3</v>
      </c>
      <c r="D282" s="13">
        <f t="shared" si="12"/>
        <v>-8.4745762711864181E-3</v>
      </c>
      <c r="E282" s="11" t="s">
        <v>249</v>
      </c>
      <c r="F282" s="12">
        <v>17770.900000000001</v>
      </c>
      <c r="G282" s="11">
        <v>-4.7937730000000003E-3</v>
      </c>
      <c r="H282" s="13">
        <v>-4.7999999999999996E-3</v>
      </c>
      <c r="J282" s="15"/>
      <c r="K282" s="11"/>
      <c r="L282" s="11"/>
      <c r="M282" s="11"/>
      <c r="N282" s="11"/>
    </row>
    <row r="283" spans="1:14" ht="13.2">
      <c r="A283" s="27">
        <v>45201</v>
      </c>
      <c r="B283">
        <v>100.3</v>
      </c>
      <c r="C283" s="11">
        <f t="shared" si="11"/>
        <v>9.9800399201588341E-4</v>
      </c>
      <c r="D283" s="13">
        <f t="shared" si="12"/>
        <v>9.9800399201588341E-4</v>
      </c>
      <c r="E283" s="27">
        <v>45201</v>
      </c>
      <c r="F283" s="12">
        <v>17856.5</v>
      </c>
      <c r="G283" s="11">
        <v>-2.0650009999999999E-3</v>
      </c>
      <c r="H283" s="13">
        <v>-2.0999999999999999E-3</v>
      </c>
      <c r="J283" s="15"/>
      <c r="K283" s="11"/>
      <c r="L283" s="11"/>
      <c r="M283" s="11"/>
      <c r="N283" s="11"/>
    </row>
    <row r="284" spans="1:14" ht="13.2">
      <c r="A284" s="27">
        <v>45171</v>
      </c>
      <c r="B284">
        <v>100.2</v>
      </c>
      <c r="C284" s="11">
        <f t="shared" si="11"/>
        <v>-5.4590570719602605E-3</v>
      </c>
      <c r="D284" s="13">
        <f t="shared" si="12"/>
        <v>-5.4590570719602605E-3</v>
      </c>
      <c r="E284" s="27">
        <v>45171</v>
      </c>
      <c r="F284" s="12">
        <v>17893.45</v>
      </c>
      <c r="G284" s="11">
        <v>1.2170079999999999E-3</v>
      </c>
      <c r="H284" s="13">
        <v>1.1999999999999999E-3</v>
      </c>
      <c r="J284" s="15"/>
      <c r="K284" s="11"/>
      <c r="L284" s="11"/>
      <c r="M284" s="11"/>
      <c r="N284" s="11"/>
    </row>
    <row r="285" spans="1:14" ht="13.2">
      <c r="A285" s="27">
        <v>45140</v>
      </c>
      <c r="B285">
        <v>100.75</v>
      </c>
      <c r="C285" s="11">
        <f t="shared" si="11"/>
        <v>7.5000000000000622E-3</v>
      </c>
      <c r="D285" s="13">
        <f t="shared" si="12"/>
        <v>7.5000000000000622E-3</v>
      </c>
      <c r="E285" s="27">
        <v>45140</v>
      </c>
      <c r="F285" s="12">
        <v>17871.7</v>
      </c>
      <c r="G285" s="11">
        <v>8.4755809999999994E-3</v>
      </c>
      <c r="H285" s="13">
        <v>8.5000000000000006E-3</v>
      </c>
      <c r="J285" s="15"/>
      <c r="K285" s="11"/>
      <c r="L285" s="11"/>
      <c r="M285" s="11"/>
      <c r="N285" s="11"/>
    </row>
    <row r="286" spans="1:14" ht="13.2">
      <c r="A286" s="27">
        <v>45109</v>
      </c>
      <c r="B286">
        <v>100</v>
      </c>
      <c r="C286" s="11">
        <f t="shared" si="11"/>
        <v>-2.9910269192422456E-3</v>
      </c>
      <c r="D286" s="13">
        <f t="shared" si="12"/>
        <v>-2.9910269192422456E-3</v>
      </c>
      <c r="E286" s="27">
        <v>45109</v>
      </c>
      <c r="F286" s="12">
        <v>17721.5</v>
      </c>
      <c r="G286" s="11">
        <v>-2.4261729999999998E-3</v>
      </c>
      <c r="H286" s="13">
        <v>-2.3999999999999998E-3</v>
      </c>
      <c r="J286" s="15"/>
      <c r="K286" s="11"/>
      <c r="L286" s="11"/>
      <c r="M286" s="11"/>
      <c r="N286" s="11"/>
    </row>
    <row r="287" spans="1:14" ht="13.2">
      <c r="A287" s="27">
        <v>45079</v>
      </c>
      <c r="B287">
        <v>100.3</v>
      </c>
      <c r="C287" s="11">
        <f t="shared" si="11"/>
        <v>2.498750624687629E-3</v>
      </c>
      <c r="D287" s="13">
        <f t="shared" si="12"/>
        <v>2.498750624687629E-3</v>
      </c>
      <c r="E287" s="27">
        <v>45079</v>
      </c>
      <c r="F287" s="12">
        <v>17764.599999999999</v>
      </c>
      <c r="G287" s="11">
        <v>-5.0100680000000003E-3</v>
      </c>
      <c r="H287" s="13">
        <v>-5.0000000000000001E-3</v>
      </c>
      <c r="J287" s="15"/>
      <c r="K287" s="11"/>
      <c r="L287" s="11"/>
      <c r="M287" s="11"/>
      <c r="N287" s="11"/>
    </row>
    <row r="288" spans="1:14" ht="13.2">
      <c r="A288" s="27">
        <v>44987</v>
      </c>
      <c r="B288">
        <v>100.05</v>
      </c>
      <c r="C288" s="11">
        <f t="shared" si="11"/>
        <v>-6.9478908188586042E-3</v>
      </c>
      <c r="D288" s="13">
        <f t="shared" si="12"/>
        <v>-6.9478908188586042E-3</v>
      </c>
      <c r="E288" s="27">
        <v>44987</v>
      </c>
      <c r="F288" s="12">
        <v>17854.05</v>
      </c>
      <c r="G288" s="11">
        <v>1.3835574E-2</v>
      </c>
      <c r="H288" s="13">
        <v>1.38E-2</v>
      </c>
      <c r="J288" s="15"/>
      <c r="K288" s="11"/>
      <c r="L288" s="11"/>
      <c r="M288" s="11"/>
      <c r="N288" s="11"/>
    </row>
    <row r="289" spans="1:14" ht="13.2">
      <c r="A289" s="27">
        <v>44959</v>
      </c>
      <c r="B289">
        <v>100.75</v>
      </c>
      <c r="C289" s="11">
        <f t="shared" si="11"/>
        <v>2.9865604778496202E-3</v>
      </c>
      <c r="D289" s="13">
        <f t="shared" si="12"/>
        <v>2.9865604778496202E-3</v>
      </c>
      <c r="E289" s="27">
        <v>44959</v>
      </c>
      <c r="F289" s="12">
        <v>17610.400000000001</v>
      </c>
      <c r="G289" s="11">
        <v>-3.3491700000000001E-4</v>
      </c>
      <c r="H289" s="13">
        <v>-2.9999999999999997E-4</v>
      </c>
      <c r="J289" s="15"/>
      <c r="K289" s="11"/>
      <c r="L289" s="11"/>
      <c r="M289" s="11"/>
      <c r="N289" s="11"/>
    </row>
    <row r="290" spans="1:14" ht="13.2">
      <c r="A290" s="27">
        <v>44928</v>
      </c>
      <c r="B290">
        <v>100.45</v>
      </c>
      <c r="C290" s="11">
        <f t="shared" si="11"/>
        <v>-2.3809523809523836E-2</v>
      </c>
      <c r="D290" s="13">
        <f t="shared" si="12"/>
        <v>-2.3809523809523836E-2</v>
      </c>
      <c r="E290" s="27">
        <v>44928</v>
      </c>
      <c r="F290" s="12">
        <v>17616.3</v>
      </c>
      <c r="G290" s="11">
        <v>-2.5959469999999999E-3</v>
      </c>
      <c r="H290" s="13">
        <v>-2.5999999999999999E-3</v>
      </c>
      <c r="J290" s="15"/>
      <c r="K290" s="11"/>
      <c r="L290" s="11"/>
      <c r="M290" s="11"/>
      <c r="N290" s="11"/>
    </row>
    <row r="291" spans="1:14" ht="13.2">
      <c r="A291" s="11" t="s">
        <v>250</v>
      </c>
      <c r="B291">
        <v>102.9</v>
      </c>
      <c r="C291" s="11">
        <f t="shared" si="11"/>
        <v>2.2862823061630344E-2</v>
      </c>
      <c r="D291" s="13">
        <f t="shared" si="12"/>
        <v>2.2862823061630344E-2</v>
      </c>
      <c r="E291" s="11" t="s">
        <v>250</v>
      </c>
      <c r="F291" s="12">
        <v>17662.150000000001</v>
      </c>
      <c r="G291" s="11">
        <v>7.4792000000000001E-4</v>
      </c>
      <c r="H291" s="13">
        <v>6.9999999999999999E-4</v>
      </c>
      <c r="J291" s="15"/>
      <c r="K291" s="11"/>
      <c r="L291" s="11"/>
      <c r="M291" s="11"/>
      <c r="N291" s="11"/>
    </row>
    <row r="292" spans="1:14" ht="13.2">
      <c r="A292" s="11" t="s">
        <v>251</v>
      </c>
      <c r="B292">
        <v>100.6</v>
      </c>
      <c r="C292" s="11">
        <f t="shared" si="11"/>
        <v>9.9502487562186381E-4</v>
      </c>
      <c r="D292" s="13">
        <f t="shared" si="12"/>
        <v>9.9502487562186381E-4</v>
      </c>
      <c r="E292" s="11" t="s">
        <v>251</v>
      </c>
      <c r="F292" s="12">
        <v>17648.95</v>
      </c>
      <c r="G292" s="11">
        <v>2.5334649999999999E-3</v>
      </c>
      <c r="H292" s="13">
        <v>2.5000000000000001E-3</v>
      </c>
      <c r="J292" s="15"/>
      <c r="K292" s="11"/>
      <c r="L292" s="11"/>
      <c r="M292" s="11"/>
      <c r="N292" s="11"/>
    </row>
    <row r="293" spans="1:14" ht="13.2">
      <c r="A293" s="11" t="s">
        <v>252</v>
      </c>
      <c r="B293">
        <v>100.5</v>
      </c>
      <c r="C293" s="11">
        <f t="shared" si="11"/>
        <v>-1.4705882352941124E-2</v>
      </c>
      <c r="D293" s="13">
        <f t="shared" si="12"/>
        <v>-1.4705882352941124E-2</v>
      </c>
      <c r="E293" s="11" t="s">
        <v>252</v>
      </c>
      <c r="F293" s="12">
        <v>17604.349999999999</v>
      </c>
      <c r="G293" s="11">
        <v>-1.6074267999999999E-2</v>
      </c>
      <c r="H293" s="13">
        <v>-1.61E-2</v>
      </c>
      <c r="J293" s="15"/>
      <c r="K293" s="11"/>
      <c r="L293" s="11"/>
      <c r="M293" s="11"/>
      <c r="N293" s="11"/>
    </row>
    <row r="294" spans="1:14" ht="13.2">
      <c r="A294" s="11" t="s">
        <v>253</v>
      </c>
      <c r="B294">
        <v>102</v>
      </c>
      <c r="C294" s="11">
        <f t="shared" si="11"/>
        <v>-1.5444015444015413E-2</v>
      </c>
      <c r="D294" s="13">
        <f t="shared" si="12"/>
        <v>-1.5444015444015413E-2</v>
      </c>
      <c r="E294" s="11" t="s">
        <v>253</v>
      </c>
      <c r="F294" s="12">
        <v>17891.95</v>
      </c>
      <c r="G294" s="11">
        <v>-1.2492893999999999E-2</v>
      </c>
      <c r="H294" s="13">
        <v>-1.2500000000000001E-2</v>
      </c>
      <c r="J294" s="15"/>
      <c r="K294" s="11"/>
      <c r="L294" s="11"/>
      <c r="M294" s="11"/>
      <c r="N294" s="11"/>
    </row>
    <row r="295" spans="1:14" ht="13.2">
      <c r="A295" s="11" t="s">
        <v>254</v>
      </c>
      <c r="B295">
        <v>103.6</v>
      </c>
      <c r="C295" s="11">
        <f t="shared" si="11"/>
        <v>0</v>
      </c>
      <c r="D295" s="13">
        <f t="shared" si="12"/>
        <v>0</v>
      </c>
      <c r="E295" s="11" t="s">
        <v>254</v>
      </c>
      <c r="F295" s="12">
        <v>18118.3</v>
      </c>
      <c r="G295" s="31">
        <v>-1.3798000000000001E-5</v>
      </c>
      <c r="H295" s="13">
        <v>0</v>
      </c>
      <c r="J295" s="15"/>
      <c r="K295" s="11"/>
      <c r="L295" s="11"/>
      <c r="M295" s="11"/>
      <c r="N295" s="11"/>
    </row>
    <row r="296" spans="1:14" ht="13.2">
      <c r="A296" s="11" t="s">
        <v>255</v>
      </c>
      <c r="B296">
        <v>103.6</v>
      </c>
      <c r="C296" s="11">
        <f t="shared" si="11"/>
        <v>-6.7114093959731447E-3</v>
      </c>
      <c r="D296" s="13">
        <f t="shared" si="12"/>
        <v>-6.7114093959731447E-3</v>
      </c>
      <c r="E296" s="11" t="s">
        <v>255</v>
      </c>
      <c r="F296" s="12">
        <v>18118.55</v>
      </c>
      <c r="G296" s="11">
        <v>5.0422549999999998E-3</v>
      </c>
      <c r="H296" s="13">
        <v>5.0000000000000001E-3</v>
      </c>
      <c r="J296" s="15"/>
      <c r="K296" s="11"/>
      <c r="L296" s="11"/>
      <c r="M296" s="11"/>
      <c r="N296" s="11"/>
    </row>
    <row r="297" spans="1:14" ht="13.2">
      <c r="A297" s="11" t="s">
        <v>256</v>
      </c>
      <c r="B297">
        <v>104.3</v>
      </c>
      <c r="C297" s="11">
        <f t="shared" si="11"/>
        <v>-9.4966761633428209E-3</v>
      </c>
      <c r="D297" s="13">
        <f t="shared" si="12"/>
        <v>-9.4966761633428209E-3</v>
      </c>
      <c r="E297" s="11" t="s">
        <v>256</v>
      </c>
      <c r="F297" s="12">
        <v>18027.650000000001</v>
      </c>
      <c r="G297" s="11">
        <v>-4.4290179999999998E-3</v>
      </c>
      <c r="H297" s="13">
        <v>-4.4000000000000003E-3</v>
      </c>
      <c r="J297" s="15"/>
      <c r="K297" s="11"/>
      <c r="L297" s="11"/>
      <c r="M297" s="11"/>
      <c r="N297" s="11"/>
    </row>
    <row r="298" spans="1:14" ht="13.2">
      <c r="A298" s="11" t="s">
        <v>257</v>
      </c>
      <c r="B298">
        <v>105.3</v>
      </c>
      <c r="C298" s="11">
        <f t="shared" si="11"/>
        <v>9.5057034220524805E-4</v>
      </c>
      <c r="D298" s="13">
        <f t="shared" si="12"/>
        <v>9.5057034220524805E-4</v>
      </c>
      <c r="E298" s="11" t="s">
        <v>257</v>
      </c>
      <c r="F298" s="12">
        <v>18107.849999999999</v>
      </c>
      <c r="G298" s="11">
        <v>-3.1653670000000001E-3</v>
      </c>
      <c r="H298" s="13">
        <v>-3.2000000000000002E-3</v>
      </c>
      <c r="J298" s="15"/>
      <c r="K298" s="11"/>
      <c r="L298" s="11"/>
      <c r="M298" s="11"/>
      <c r="N298" s="11"/>
    </row>
    <row r="299" spans="1:14" ht="13.2">
      <c r="A299" s="11" t="s">
        <v>258</v>
      </c>
      <c r="B299">
        <v>105.2</v>
      </c>
      <c r="C299" s="11">
        <f t="shared" si="11"/>
        <v>4.7551117451249958E-4</v>
      </c>
      <c r="D299" s="13">
        <f t="shared" si="12"/>
        <v>4.7551117451249958E-4</v>
      </c>
      <c r="E299" s="11" t="s">
        <v>258</v>
      </c>
      <c r="F299" s="12">
        <v>18165.349999999999</v>
      </c>
      <c r="G299" s="11">
        <v>6.2066220000000002E-3</v>
      </c>
      <c r="H299" s="13">
        <v>6.1999999999999998E-3</v>
      </c>
      <c r="J299" s="15"/>
      <c r="K299" s="11"/>
      <c r="L299" s="11"/>
      <c r="M299" s="11"/>
      <c r="N299" s="11"/>
    </row>
    <row r="300" spans="1:14" ht="13.2">
      <c r="A300" s="11" t="s">
        <v>259</v>
      </c>
      <c r="B300">
        <v>105.15</v>
      </c>
      <c r="C300" s="11">
        <f t="shared" si="11"/>
        <v>-1.1283497884344018E-2</v>
      </c>
      <c r="D300" s="13">
        <f t="shared" si="12"/>
        <v>-1.1283497884344018E-2</v>
      </c>
      <c r="E300" s="11" t="s">
        <v>259</v>
      </c>
      <c r="F300" s="12">
        <v>18053.3</v>
      </c>
      <c r="G300" s="11">
        <v>8.8545029999999997E-3</v>
      </c>
      <c r="H300" s="13">
        <v>8.8999999999999999E-3</v>
      </c>
      <c r="J300" s="15"/>
      <c r="K300" s="11"/>
      <c r="L300" s="11"/>
      <c r="M300" s="11"/>
      <c r="N300" s="11"/>
    </row>
    <row r="301" spans="1:14" ht="13.2">
      <c r="A301" s="11" t="s">
        <v>260</v>
      </c>
      <c r="B301">
        <v>106.35</v>
      </c>
      <c r="C301" s="11">
        <f t="shared" si="11"/>
        <v>-2.7434842249657088E-2</v>
      </c>
      <c r="D301" s="13">
        <f t="shared" si="12"/>
        <v>-2.7434842249657088E-2</v>
      </c>
      <c r="E301" s="11" t="s">
        <v>260</v>
      </c>
      <c r="F301" s="12">
        <v>17894.849999999999</v>
      </c>
      <c r="G301" s="11">
        <v>-3.4388470000000001E-3</v>
      </c>
      <c r="H301" s="13">
        <v>-3.3999999999999998E-3</v>
      </c>
      <c r="J301" s="15"/>
      <c r="K301" s="11"/>
      <c r="L301" s="11"/>
      <c r="M301" s="11"/>
      <c r="N301" s="11"/>
    </row>
    <row r="302" spans="1:14" ht="13.2">
      <c r="A302" s="11" t="s">
        <v>261</v>
      </c>
      <c r="B302">
        <v>109.35</v>
      </c>
      <c r="C302" s="11">
        <f t="shared" si="11"/>
        <v>5.4992764109985437E-2</v>
      </c>
      <c r="D302" s="13">
        <f t="shared" si="12"/>
        <v>5.4992764109985437E-2</v>
      </c>
      <c r="E302" s="11" t="s">
        <v>261</v>
      </c>
      <c r="F302" s="12">
        <v>17956.599999999999</v>
      </c>
      <c r="G302" s="11">
        <v>5.5100740000000002E-3</v>
      </c>
      <c r="H302" s="13">
        <v>5.4999999999999997E-3</v>
      </c>
      <c r="J302" s="15"/>
      <c r="K302" s="11"/>
      <c r="L302" s="11"/>
      <c r="M302" s="11"/>
      <c r="N302" s="11"/>
    </row>
    <row r="303" spans="1:14" ht="13.2">
      <c r="A303" s="27">
        <v>45261</v>
      </c>
      <c r="B303">
        <v>103.65</v>
      </c>
      <c r="C303" s="11">
        <f t="shared" si="11"/>
        <v>-4.3227665706050411E-3</v>
      </c>
      <c r="D303" s="13">
        <f t="shared" si="12"/>
        <v>-4.3227665706050411E-3</v>
      </c>
      <c r="E303" s="27">
        <v>45261</v>
      </c>
      <c r="F303" s="12">
        <v>17858.2</v>
      </c>
      <c r="G303" s="11">
        <v>-2.0954749999999999E-3</v>
      </c>
      <c r="H303" s="13">
        <v>-2.0999999999999999E-3</v>
      </c>
      <c r="J303" s="15"/>
      <c r="K303" s="11"/>
      <c r="L303" s="11"/>
      <c r="M303" s="11"/>
      <c r="N303" s="11"/>
    </row>
    <row r="304" spans="1:14" ht="13.2">
      <c r="A304" s="27">
        <v>45231</v>
      </c>
      <c r="B304">
        <v>104.1</v>
      </c>
      <c r="C304" s="11">
        <f t="shared" si="11"/>
        <v>9.2098885118758744E-3</v>
      </c>
      <c r="D304" s="13">
        <f t="shared" si="12"/>
        <v>9.2098885118758744E-3</v>
      </c>
      <c r="E304" s="27">
        <v>45231</v>
      </c>
      <c r="F304" s="12">
        <v>17895.7</v>
      </c>
      <c r="G304" s="11">
        <v>-1.029912E-3</v>
      </c>
      <c r="H304" s="13">
        <v>-1E-3</v>
      </c>
      <c r="J304" s="15"/>
      <c r="K304" s="11"/>
      <c r="L304" s="11"/>
      <c r="M304" s="11"/>
      <c r="N304" s="11"/>
    </row>
    <row r="305" spans="1:14" ht="13.2">
      <c r="A305" s="27">
        <v>45200</v>
      </c>
      <c r="B305">
        <v>103.15</v>
      </c>
      <c r="C305" s="11">
        <f t="shared" si="11"/>
        <v>-4.8449612403100861E-4</v>
      </c>
      <c r="D305" s="13">
        <f t="shared" si="12"/>
        <v>-4.8449612403100861E-4</v>
      </c>
      <c r="E305" s="27">
        <v>45200</v>
      </c>
      <c r="F305" s="12">
        <v>17914.150000000001</v>
      </c>
      <c r="G305" s="11">
        <v>-1.0333569000000001E-2</v>
      </c>
      <c r="H305" s="13">
        <v>-1.03E-2</v>
      </c>
      <c r="J305" s="15"/>
      <c r="K305" s="11"/>
      <c r="L305" s="11"/>
      <c r="M305" s="11"/>
      <c r="N305" s="11"/>
    </row>
    <row r="306" spans="1:14" ht="13.2">
      <c r="A306" s="27">
        <v>45170</v>
      </c>
      <c r="B306">
        <v>103.2</v>
      </c>
      <c r="C306" s="11">
        <f t="shared" si="11"/>
        <v>5.3580126643935078E-3</v>
      </c>
      <c r="D306" s="13">
        <f t="shared" si="12"/>
        <v>5.3580126643935078E-3</v>
      </c>
      <c r="E306" s="27">
        <v>45170</v>
      </c>
      <c r="F306" s="12">
        <v>18101.2</v>
      </c>
      <c r="G306" s="11">
        <v>1.3536250999999999E-2</v>
      </c>
      <c r="H306" s="13">
        <v>1.35E-2</v>
      </c>
      <c r="J306" s="15"/>
      <c r="K306" s="11"/>
      <c r="L306" s="11"/>
      <c r="M306" s="11"/>
      <c r="N306" s="11"/>
    </row>
    <row r="307" spans="1:14" ht="13.2">
      <c r="A307" s="27">
        <v>45078</v>
      </c>
      <c r="B307">
        <v>102.65</v>
      </c>
      <c r="C307" s="11">
        <f t="shared" si="11"/>
        <v>-1.2980769230769185E-2</v>
      </c>
      <c r="D307" s="13">
        <f t="shared" si="12"/>
        <v>-1.2980769230769185E-2</v>
      </c>
      <c r="E307" s="27">
        <v>45078</v>
      </c>
      <c r="F307" s="12">
        <v>17859.45</v>
      </c>
      <c r="G307" s="11">
        <v>-7.3754390000000001E-3</v>
      </c>
      <c r="H307" s="13">
        <v>-7.4000000000000003E-3</v>
      </c>
      <c r="J307" s="15"/>
      <c r="K307" s="11"/>
      <c r="L307" s="11"/>
      <c r="M307" s="11"/>
      <c r="N307" s="11"/>
    </row>
    <row r="308" spans="1:14" ht="13.2">
      <c r="A308" s="27">
        <v>45047</v>
      </c>
      <c r="B308">
        <v>104</v>
      </c>
      <c r="C308" s="11">
        <f t="shared" si="11"/>
        <v>-9.6061479346776224E-4</v>
      </c>
      <c r="D308" s="13">
        <f t="shared" si="12"/>
        <v>-9.6061479346776224E-4</v>
      </c>
      <c r="E308" s="27">
        <v>45047</v>
      </c>
      <c r="F308" s="12">
        <v>17992.150000000001</v>
      </c>
      <c r="G308" s="11">
        <v>-2.8155039999999999E-3</v>
      </c>
      <c r="H308" s="13">
        <v>-2.8E-3</v>
      </c>
      <c r="J308" s="15"/>
      <c r="K308" s="11"/>
      <c r="L308" s="11"/>
      <c r="M308" s="11"/>
      <c r="N308" s="11"/>
    </row>
    <row r="309" spans="1:14" ht="13.2">
      <c r="A309" s="27">
        <v>45017</v>
      </c>
      <c r="B309">
        <v>104.1</v>
      </c>
      <c r="C309" s="11">
        <f t="shared" si="11"/>
        <v>-1.0456273764258617E-2</v>
      </c>
      <c r="D309" s="13">
        <f t="shared" si="12"/>
        <v>-1.0456273764258617E-2</v>
      </c>
      <c r="E309" s="27">
        <v>45017</v>
      </c>
      <c r="F309" s="12">
        <v>18042.95</v>
      </c>
      <c r="G309" s="11">
        <v>-1.0398984E-2</v>
      </c>
      <c r="H309" s="13">
        <v>-1.04E-2</v>
      </c>
      <c r="J309" s="15"/>
      <c r="K309" s="11"/>
      <c r="L309" s="11"/>
      <c r="M309" s="11"/>
      <c r="N309" s="11"/>
    </row>
    <row r="310" spans="1:14" ht="13.2">
      <c r="A310" s="27">
        <v>44986</v>
      </c>
      <c r="B310">
        <v>105.2</v>
      </c>
      <c r="C310" s="11">
        <f t="shared" si="11"/>
        <v>-1.0813352139163013E-2</v>
      </c>
      <c r="D310" s="13">
        <f t="shared" si="12"/>
        <v>-1.0813352139163013E-2</v>
      </c>
      <c r="E310" s="27">
        <v>44986</v>
      </c>
      <c r="F310" s="12">
        <v>18232.55</v>
      </c>
      <c r="G310" s="11">
        <v>1.9288420000000001E-3</v>
      </c>
      <c r="H310" s="13">
        <v>1.9E-3</v>
      </c>
      <c r="J310" s="15"/>
      <c r="K310" s="11"/>
      <c r="L310" s="11"/>
      <c r="M310" s="11"/>
      <c r="N310" s="11"/>
    </row>
    <row r="311" spans="1:14" ht="13.2">
      <c r="A311" s="27">
        <v>44958</v>
      </c>
      <c r="B311">
        <v>106.35</v>
      </c>
      <c r="C311" s="11">
        <f t="shared" si="11"/>
        <v>2.654440154440163E-2</v>
      </c>
      <c r="D311" s="13">
        <f t="shared" si="12"/>
        <v>2.654440154440163E-2</v>
      </c>
      <c r="E311" s="27">
        <v>44958</v>
      </c>
      <c r="F311" s="12">
        <v>18197.45</v>
      </c>
      <c r="G311" s="11">
        <v>5.0896700000000001E-3</v>
      </c>
      <c r="H311" s="13">
        <v>5.1000000000000004E-3</v>
      </c>
      <c r="J311" s="15"/>
      <c r="K311" s="11"/>
      <c r="L311" s="11"/>
      <c r="M311" s="11"/>
      <c r="N311" s="11"/>
    </row>
    <row r="312" spans="1:14" ht="13.2">
      <c r="A312" s="11" t="s">
        <v>262</v>
      </c>
      <c r="B312">
        <v>103.6</v>
      </c>
      <c r="C312" s="11">
        <f t="shared" si="11"/>
        <v>4.8496605237633439E-3</v>
      </c>
      <c r="D312" s="13">
        <f t="shared" si="12"/>
        <v>4.8496605237633439E-3</v>
      </c>
      <c r="E312" s="11" t="s">
        <v>262</v>
      </c>
      <c r="F312" s="12">
        <v>18105.3</v>
      </c>
      <c r="G312" s="11">
        <v>-4.7111210000000004E-3</v>
      </c>
      <c r="H312" s="13">
        <v>-4.7000000000000002E-3</v>
      </c>
      <c r="J312" s="15"/>
      <c r="K312" s="11"/>
      <c r="L312" s="11"/>
      <c r="M312" s="11"/>
      <c r="N312" s="11"/>
    </row>
    <row r="313" spans="1:14" ht="13.2">
      <c r="A313" s="11" t="s">
        <v>263</v>
      </c>
      <c r="B313">
        <v>103.1</v>
      </c>
      <c r="C313" s="11">
        <f t="shared" si="11"/>
        <v>-1.0556621880998152E-2</v>
      </c>
      <c r="D313" s="13">
        <f t="shared" si="12"/>
        <v>-1.0556621880998152E-2</v>
      </c>
      <c r="E313" s="11" t="s">
        <v>263</v>
      </c>
      <c r="F313" s="12">
        <v>18191</v>
      </c>
      <c r="G313" s="11">
        <v>3.7798319999999999E-3</v>
      </c>
      <c r="H313" s="13">
        <v>3.8E-3</v>
      </c>
      <c r="J313" s="15"/>
      <c r="K313" s="11"/>
      <c r="L313" s="11"/>
      <c r="M313" s="11"/>
      <c r="N313" s="11"/>
    </row>
    <row r="314" spans="1:14" ht="13.2">
      <c r="A314" s="11" t="s">
        <v>264</v>
      </c>
      <c r="B314">
        <v>104.2</v>
      </c>
      <c r="C314" s="11">
        <f t="shared" si="11"/>
        <v>1.1650485436893288E-2</v>
      </c>
      <c r="D314" s="13">
        <f t="shared" si="12"/>
        <v>1.1650485436893288E-2</v>
      </c>
      <c r="E314" s="11" t="s">
        <v>264</v>
      </c>
      <c r="F314" s="12">
        <v>18122.5</v>
      </c>
      <c r="G314" s="11">
        <v>-5.4047199999999996E-4</v>
      </c>
      <c r="H314" s="13">
        <v>-5.0000000000000001E-4</v>
      </c>
      <c r="J314" s="15"/>
      <c r="K314" s="11"/>
      <c r="L314" s="11"/>
      <c r="M314" s="11"/>
      <c r="N314" s="11"/>
    </row>
    <row r="315" spans="1:14" ht="13.2">
      <c r="A315" s="11" t="s">
        <v>265</v>
      </c>
      <c r="B315">
        <v>103</v>
      </c>
      <c r="C315" s="11">
        <f t="shared" si="11"/>
        <v>7.3349633251833524E-3</v>
      </c>
      <c r="D315" s="13">
        <f t="shared" si="12"/>
        <v>7.3349633251833524E-3</v>
      </c>
      <c r="E315" s="11" t="s">
        <v>265</v>
      </c>
      <c r="F315" s="12">
        <v>18132.3</v>
      </c>
      <c r="G315" s="11">
        <v>6.5335890000000002E-3</v>
      </c>
      <c r="H315" s="13">
        <v>6.4999999999999997E-3</v>
      </c>
      <c r="J315" s="15"/>
      <c r="K315" s="11"/>
      <c r="L315" s="11"/>
      <c r="M315" s="11"/>
      <c r="N315" s="11"/>
    </row>
    <row r="316" spans="1:14" ht="13.2">
      <c r="A316" s="11" t="s">
        <v>266</v>
      </c>
      <c r="B316">
        <v>102.25</v>
      </c>
      <c r="C316" s="11">
        <f t="shared" si="11"/>
        <v>3.8598273235144642E-2</v>
      </c>
      <c r="D316" s="13">
        <f t="shared" si="12"/>
        <v>3.8598273235144642E-2</v>
      </c>
      <c r="E316" s="11" t="s">
        <v>266</v>
      </c>
      <c r="F316" s="12">
        <v>18014.599999999999</v>
      </c>
      <c r="G316" s="11">
        <v>1.1669699E-2</v>
      </c>
      <c r="H316" s="13">
        <v>1.17E-2</v>
      </c>
      <c r="J316" s="15"/>
      <c r="K316" s="11"/>
      <c r="L316" s="11"/>
      <c r="M316" s="11"/>
      <c r="N316" s="11"/>
    </row>
    <row r="317" spans="1:14" ht="13.2">
      <c r="A317" s="11" t="s">
        <v>267</v>
      </c>
      <c r="B317">
        <v>98.45</v>
      </c>
      <c r="C317" s="11">
        <f t="shared" si="11"/>
        <v>-8.2906380996739526E-2</v>
      </c>
      <c r="D317" s="13">
        <f t="shared" si="12"/>
        <v>-8.2906380996739526E-2</v>
      </c>
      <c r="E317" s="11" t="s">
        <v>267</v>
      </c>
      <c r="F317" s="12">
        <v>17806.8</v>
      </c>
      <c r="G317" s="11">
        <v>-1.7683225E-2</v>
      </c>
      <c r="H317" s="13">
        <v>-1.77E-2</v>
      </c>
      <c r="J317" s="15"/>
      <c r="K317" s="11"/>
      <c r="L317" s="11"/>
      <c r="M317" s="11"/>
      <c r="N317" s="11"/>
    </row>
    <row r="318" spans="1:14" ht="13.2">
      <c r="A318" s="11" t="s">
        <v>268</v>
      </c>
      <c r="B318">
        <v>107.35</v>
      </c>
      <c r="C318" s="11">
        <f t="shared" si="11"/>
        <v>1.1781338360037807E-2</v>
      </c>
      <c r="D318" s="13">
        <f t="shared" si="12"/>
        <v>1.1781338360037807E-2</v>
      </c>
      <c r="E318" s="11" t="s">
        <v>268</v>
      </c>
      <c r="F318" s="12">
        <v>18127.349999999999</v>
      </c>
      <c r="G318" s="11">
        <v>-3.942503E-3</v>
      </c>
      <c r="H318" s="13">
        <v>-3.8999999999999998E-3</v>
      </c>
      <c r="J318" s="15"/>
      <c r="K318" s="11"/>
      <c r="L318" s="11"/>
      <c r="M318" s="11"/>
      <c r="N318" s="11"/>
    </row>
    <row r="319" spans="1:14" ht="13.2">
      <c r="A319" s="11" t="s">
        <v>269</v>
      </c>
      <c r="B319">
        <v>106.1</v>
      </c>
      <c r="C319" s="11">
        <f t="shared" si="11"/>
        <v>-3.5015916325602636E-2</v>
      </c>
      <c r="D319" s="13">
        <f t="shared" si="12"/>
        <v>-3.5015916325602636E-2</v>
      </c>
      <c r="E319" s="11" t="s">
        <v>269</v>
      </c>
      <c r="F319" s="12">
        <v>18199.099999999999</v>
      </c>
      <c r="G319" s="11">
        <v>-1.0127656000000001E-2</v>
      </c>
      <c r="H319" s="13">
        <v>-1.01E-2</v>
      </c>
      <c r="J319" s="15"/>
      <c r="K319" s="11"/>
      <c r="L319" s="11"/>
      <c r="M319" s="11"/>
      <c r="N319" s="11"/>
    </row>
    <row r="320" spans="1:14" ht="13.2">
      <c r="A320" s="11" t="s">
        <v>270</v>
      </c>
      <c r="B320">
        <v>109.95</v>
      </c>
      <c r="C320" s="11">
        <f t="shared" si="11"/>
        <v>-4.5454545454537421E-4</v>
      </c>
      <c r="D320" s="13">
        <f t="shared" si="12"/>
        <v>-4.5454545454537421E-4</v>
      </c>
      <c r="E320" s="11" t="s">
        <v>270</v>
      </c>
      <c r="F320" s="12">
        <v>18385.3</v>
      </c>
      <c r="G320" s="11">
        <v>-1.9082050000000001E-3</v>
      </c>
      <c r="H320" s="13">
        <v>-1.9E-3</v>
      </c>
      <c r="J320" s="15"/>
      <c r="K320" s="11"/>
      <c r="L320" s="11"/>
      <c r="M320" s="11"/>
      <c r="N320" s="11"/>
    </row>
    <row r="321" spans="1:14" ht="13.2">
      <c r="A321" s="11" t="s">
        <v>271</v>
      </c>
      <c r="B321">
        <v>110</v>
      </c>
      <c r="C321" s="11">
        <f t="shared" si="11"/>
        <v>7.3260073260073E-3</v>
      </c>
      <c r="D321" s="13">
        <f t="shared" si="12"/>
        <v>7.3260073260073E-3</v>
      </c>
      <c r="E321" s="11" t="s">
        <v>271</v>
      </c>
      <c r="F321" s="12">
        <v>18420.45</v>
      </c>
      <c r="G321" s="11">
        <v>8.2899989999999993E-3</v>
      </c>
      <c r="H321" s="13">
        <v>8.3000000000000001E-3</v>
      </c>
      <c r="J321" s="15"/>
      <c r="K321" s="11"/>
      <c r="L321" s="11"/>
      <c r="M321" s="11"/>
      <c r="N321" s="11"/>
    </row>
    <row r="322" spans="1:14" ht="13.2">
      <c r="A322" s="11" t="s">
        <v>272</v>
      </c>
      <c r="B322">
        <v>109.2</v>
      </c>
      <c r="C322" s="11">
        <f t="shared" si="11"/>
        <v>-2.2818791946308647E-2</v>
      </c>
      <c r="D322" s="13">
        <f t="shared" si="12"/>
        <v>-2.2818791946308647E-2</v>
      </c>
      <c r="E322" s="11" t="s">
        <v>272</v>
      </c>
      <c r="F322" s="12">
        <v>18269</v>
      </c>
      <c r="G322" s="11">
        <v>-7.9229320000000006E-3</v>
      </c>
      <c r="H322" s="13">
        <v>-7.9000000000000008E-3</v>
      </c>
      <c r="J322" s="15"/>
      <c r="K322" s="11"/>
      <c r="L322" s="11"/>
      <c r="M322" s="11"/>
      <c r="N322" s="11"/>
    </row>
    <row r="323" spans="1:14" ht="13.2">
      <c r="A323" s="11" t="s">
        <v>273</v>
      </c>
      <c r="B323">
        <v>111.75</v>
      </c>
      <c r="C323" s="11">
        <f t="shared" si="11"/>
        <v>4.9460431654675396E-3</v>
      </c>
      <c r="D323" s="13">
        <f t="shared" si="12"/>
        <v>4.9460431654675396E-3</v>
      </c>
      <c r="E323" s="11" t="s">
        <v>273</v>
      </c>
      <c r="F323" s="12">
        <v>18414.900000000001</v>
      </c>
      <c r="G323" s="11">
        <v>-1.3150914E-2</v>
      </c>
      <c r="H323" s="13">
        <v>-1.32E-2</v>
      </c>
      <c r="J323" s="15"/>
      <c r="K323" s="11"/>
      <c r="L323" s="11"/>
      <c r="M323" s="11"/>
      <c r="N323" s="11"/>
    </row>
    <row r="324" spans="1:14" ht="13.2">
      <c r="A324" s="11" t="s">
        <v>274</v>
      </c>
      <c r="B324">
        <v>111.2</v>
      </c>
      <c r="C324" s="11">
        <f t="shared" si="11"/>
        <v>-4.4762757385854446E-3</v>
      </c>
      <c r="D324" s="13">
        <f t="shared" si="12"/>
        <v>-4.4762757385854446E-3</v>
      </c>
      <c r="E324" s="11" t="s">
        <v>274</v>
      </c>
      <c r="F324" s="12">
        <v>18660.3</v>
      </c>
      <c r="G324" s="11">
        <v>2.8106189999999999E-3</v>
      </c>
      <c r="H324" s="13">
        <v>2.8E-3</v>
      </c>
      <c r="J324" s="15"/>
      <c r="K324" s="11"/>
      <c r="L324" s="11"/>
      <c r="M324" s="11"/>
      <c r="N324" s="11"/>
    </row>
    <row r="325" spans="1:14" ht="13.2">
      <c r="A325" s="11" t="s">
        <v>275</v>
      </c>
      <c r="B325">
        <v>111.7</v>
      </c>
      <c r="C325" s="11">
        <f t="shared" ref="C325:C388" si="13">B325/B326-1</f>
        <v>1.7937219730941312E-3</v>
      </c>
      <c r="D325" s="13">
        <f t="shared" ref="D325:D388" si="14">C325</f>
        <v>1.7937219730941312E-3</v>
      </c>
      <c r="E325" s="11" t="s">
        <v>275</v>
      </c>
      <c r="F325" s="12">
        <v>18608</v>
      </c>
      <c r="G325" s="11">
        <v>5.9928150000000003E-3</v>
      </c>
      <c r="H325" s="13">
        <v>6.0000000000000001E-3</v>
      </c>
      <c r="J325" s="15"/>
      <c r="K325" s="11"/>
      <c r="L325" s="11"/>
      <c r="M325" s="11"/>
      <c r="N325" s="11"/>
    </row>
    <row r="326" spans="1:14" ht="13.2">
      <c r="A326" s="40">
        <v>44907</v>
      </c>
      <c r="B326">
        <v>111.5</v>
      </c>
      <c r="C326" s="11">
        <f t="shared" si="13"/>
        <v>1.1796733212341204E-2</v>
      </c>
      <c r="D326" s="13">
        <f t="shared" si="14"/>
        <v>1.1796733212341204E-2</v>
      </c>
      <c r="E326" s="40">
        <v>44907</v>
      </c>
      <c r="F326" s="12">
        <v>18497.150000000001</v>
      </c>
      <c r="G326" s="31">
        <v>2.97352E-5</v>
      </c>
      <c r="H326" s="13">
        <v>0</v>
      </c>
      <c r="J326" s="15"/>
      <c r="K326" s="11"/>
      <c r="L326" s="11"/>
      <c r="M326" s="11"/>
      <c r="N326" s="11"/>
    </row>
    <row r="327" spans="1:14" ht="13.2">
      <c r="A327" s="27">
        <v>44816</v>
      </c>
      <c r="B327">
        <v>110.2</v>
      </c>
      <c r="C327" s="11">
        <f t="shared" si="13"/>
        <v>-2.821869488536155E-2</v>
      </c>
      <c r="D327" s="13">
        <f t="shared" si="14"/>
        <v>-2.821869488536155E-2</v>
      </c>
      <c r="E327" s="27">
        <v>44816</v>
      </c>
      <c r="F327" s="12">
        <v>18496.599999999999</v>
      </c>
      <c r="G327" s="11">
        <v>-6.0587820000000004E-3</v>
      </c>
      <c r="H327" s="13">
        <v>-6.1000000000000004E-3</v>
      </c>
      <c r="J327" s="15"/>
      <c r="K327" s="11"/>
      <c r="L327" s="11"/>
      <c r="M327" s="11"/>
      <c r="N327" s="11"/>
    </row>
    <row r="328" spans="1:14" ht="13.2">
      <c r="A328" s="27">
        <v>44785</v>
      </c>
      <c r="B328">
        <v>113.4</v>
      </c>
      <c r="C328" s="11">
        <f t="shared" si="13"/>
        <v>-4.389815627743654E-3</v>
      </c>
      <c r="D328" s="13">
        <f t="shared" si="14"/>
        <v>-4.389815627743654E-3</v>
      </c>
      <c r="E328" s="27">
        <v>44785</v>
      </c>
      <c r="F328" s="12">
        <v>18609.349999999999</v>
      </c>
      <c r="G328" s="11">
        <v>2.6319329999999999E-3</v>
      </c>
      <c r="H328" s="13">
        <v>2.5999999999999999E-3</v>
      </c>
      <c r="J328" s="15"/>
      <c r="K328" s="11"/>
      <c r="L328" s="11"/>
      <c r="M328" s="11"/>
      <c r="N328" s="11"/>
    </row>
    <row r="329" spans="1:14" ht="13.2">
      <c r="A329" s="27">
        <v>44754</v>
      </c>
      <c r="B329">
        <v>113.9</v>
      </c>
      <c r="C329" s="11">
        <f t="shared" si="13"/>
        <v>-3.4995625546805353E-3</v>
      </c>
      <c r="D329" s="13">
        <f t="shared" si="14"/>
        <v>-3.4995625546805353E-3</v>
      </c>
      <c r="E329" s="27">
        <v>44754</v>
      </c>
      <c r="F329" s="12">
        <v>18560.5</v>
      </c>
      <c r="G329" s="11">
        <v>-4.411903E-3</v>
      </c>
      <c r="H329" s="13">
        <v>-4.4000000000000003E-3</v>
      </c>
      <c r="J329" s="15"/>
      <c r="K329" s="11"/>
      <c r="L329" s="11"/>
      <c r="M329" s="11"/>
      <c r="N329" s="11"/>
    </row>
    <row r="330" spans="1:14" ht="13.2">
      <c r="A330" s="27">
        <v>44724</v>
      </c>
      <c r="B330">
        <v>114.3</v>
      </c>
      <c r="C330" s="11">
        <f t="shared" si="13"/>
        <v>2.6315789473683182E-3</v>
      </c>
      <c r="D330" s="13">
        <f t="shared" si="14"/>
        <v>2.6315789473683182E-3</v>
      </c>
      <c r="E330" s="27">
        <v>44724</v>
      </c>
      <c r="F330" s="12">
        <v>18642.75</v>
      </c>
      <c r="G330" s="11">
        <v>-3.117472E-3</v>
      </c>
      <c r="H330" s="13">
        <v>-3.0999999999999999E-3</v>
      </c>
      <c r="J330" s="15"/>
      <c r="K330" s="11"/>
      <c r="L330" s="11"/>
      <c r="M330" s="11"/>
      <c r="N330" s="11"/>
    </row>
    <row r="331" spans="1:14" ht="13.2">
      <c r="A331" s="27">
        <v>44693</v>
      </c>
      <c r="B331">
        <v>114</v>
      </c>
      <c r="C331" s="11">
        <f t="shared" si="13"/>
        <v>-4.366812227074246E-3</v>
      </c>
      <c r="D331" s="13">
        <f t="shared" si="14"/>
        <v>-4.366812227074246E-3</v>
      </c>
      <c r="E331" s="27">
        <v>44693</v>
      </c>
      <c r="F331" s="12">
        <v>18701.05</v>
      </c>
      <c r="G331" s="11">
        <v>2.6476100000000002E-4</v>
      </c>
      <c r="H331" s="13">
        <v>2.9999999999999997E-4</v>
      </c>
      <c r="J331" s="15"/>
      <c r="K331" s="11"/>
      <c r="L331" s="11"/>
      <c r="M331" s="11"/>
      <c r="N331" s="11"/>
    </row>
    <row r="332" spans="1:14" ht="13.2">
      <c r="A332" s="27">
        <v>44604</v>
      </c>
      <c r="B332">
        <v>114.5</v>
      </c>
      <c r="C332" s="11">
        <f t="shared" si="13"/>
        <v>-9.0869753353526317E-3</v>
      </c>
      <c r="D332" s="13">
        <f t="shared" si="14"/>
        <v>-9.0869753353526317E-3</v>
      </c>
      <c r="E332" s="27">
        <v>44604</v>
      </c>
      <c r="F332" s="12">
        <v>18696.099999999999</v>
      </c>
      <c r="G332" s="11">
        <v>-6.1873750000000002E-3</v>
      </c>
      <c r="H332" s="13">
        <v>-6.1999999999999998E-3</v>
      </c>
      <c r="J332" s="15"/>
      <c r="K332" s="11"/>
      <c r="L332" s="11"/>
      <c r="M332" s="11"/>
      <c r="N332" s="11"/>
    </row>
    <row r="333" spans="1:14" ht="13.2">
      <c r="A333" s="27">
        <v>44573</v>
      </c>
      <c r="B333">
        <v>115.55</v>
      </c>
      <c r="C333" s="11">
        <f t="shared" si="13"/>
        <v>1.2264564169951697E-2</v>
      </c>
      <c r="D333" s="13">
        <f t="shared" si="14"/>
        <v>1.2264564169951697E-2</v>
      </c>
      <c r="E333" s="27">
        <v>44573</v>
      </c>
      <c r="F333" s="12">
        <v>18812.5</v>
      </c>
      <c r="G333" s="11">
        <v>2.8867139999999999E-3</v>
      </c>
      <c r="H333" s="13">
        <v>2.8999999999999998E-3</v>
      </c>
      <c r="J333" s="15"/>
      <c r="K333" s="11"/>
      <c r="L333" s="11"/>
      <c r="M333" s="11"/>
      <c r="N333" s="11"/>
    </row>
    <row r="334" spans="1:14" ht="13.2">
      <c r="A334" s="11" t="s">
        <v>276</v>
      </c>
      <c r="B334">
        <v>114.15</v>
      </c>
      <c r="C334" s="11">
        <f t="shared" si="13"/>
        <v>-1.7490161783995095E-3</v>
      </c>
      <c r="D334" s="13">
        <f t="shared" si="14"/>
        <v>-1.7490161783995095E-3</v>
      </c>
      <c r="E334" s="11" t="s">
        <v>276</v>
      </c>
      <c r="F334" s="12">
        <v>18758.349999999999</v>
      </c>
      <c r="G334" s="11">
        <v>7.5356980000000004E-3</v>
      </c>
      <c r="H334" s="13">
        <v>7.4999999999999997E-3</v>
      </c>
      <c r="J334" s="15"/>
      <c r="K334" s="11"/>
      <c r="L334" s="11"/>
      <c r="M334" s="11"/>
      <c r="N334" s="11"/>
    </row>
    <row r="335" spans="1:14" ht="13.2">
      <c r="A335" s="11" t="s">
        <v>277</v>
      </c>
      <c r="B335">
        <v>114.35</v>
      </c>
      <c r="C335" s="11">
        <f t="shared" si="13"/>
        <v>-7.3784722222223209E-3</v>
      </c>
      <c r="D335" s="13">
        <f t="shared" si="14"/>
        <v>-7.3784722222223209E-3</v>
      </c>
      <c r="E335" s="11" t="s">
        <v>277</v>
      </c>
      <c r="F335" s="12">
        <v>18618.05</v>
      </c>
      <c r="G335" s="11">
        <v>2.9790839999999999E-3</v>
      </c>
      <c r="H335" s="13">
        <v>3.0000000000000001E-3</v>
      </c>
      <c r="J335" s="15"/>
      <c r="K335" s="11"/>
      <c r="L335" s="11"/>
      <c r="M335" s="11"/>
      <c r="N335" s="11"/>
    </row>
    <row r="336" spans="1:14" ht="13.2">
      <c r="A336" s="11" t="s">
        <v>278</v>
      </c>
      <c r="B336">
        <v>115.2</v>
      </c>
      <c r="C336" s="11">
        <f t="shared" si="13"/>
        <v>3.4575662325999179E-2</v>
      </c>
      <c r="D336" s="13">
        <f t="shared" si="14"/>
        <v>3.4575662325999179E-2</v>
      </c>
      <c r="E336" s="11" t="s">
        <v>278</v>
      </c>
      <c r="F336" s="12">
        <v>18562.75</v>
      </c>
      <c r="G336" s="11">
        <v>2.7008409999999998E-3</v>
      </c>
      <c r="H336" s="13">
        <v>2.7000000000000001E-3</v>
      </c>
      <c r="J336" s="15"/>
      <c r="K336" s="11"/>
      <c r="L336" s="11"/>
      <c r="M336" s="11"/>
      <c r="N336" s="11"/>
    </row>
    <row r="337" spans="1:14" ht="13.2">
      <c r="A337" s="11" t="s">
        <v>279</v>
      </c>
      <c r="B337">
        <v>111.35</v>
      </c>
      <c r="C337" s="11">
        <f t="shared" si="13"/>
        <v>-3.1333930170098778E-3</v>
      </c>
      <c r="D337" s="13">
        <f t="shared" si="14"/>
        <v>-3.1333930170098778E-3</v>
      </c>
      <c r="E337" s="11" t="s">
        <v>279</v>
      </c>
      <c r="F337" s="12">
        <v>18512.75</v>
      </c>
      <c r="G337" s="11">
        <v>1.549981E-3</v>
      </c>
      <c r="H337" s="13">
        <v>1.6000000000000001E-3</v>
      </c>
      <c r="J337" s="15"/>
      <c r="K337" s="11"/>
      <c r="L337" s="11"/>
      <c r="M337" s="11"/>
      <c r="N337" s="11"/>
    </row>
    <row r="338" spans="1:14" ht="13.2">
      <c r="A338" s="11" t="s">
        <v>280</v>
      </c>
      <c r="B338">
        <v>111.7</v>
      </c>
      <c r="C338" s="11">
        <f t="shared" si="13"/>
        <v>2.2431583669806354E-3</v>
      </c>
      <c r="D338" s="13">
        <f t="shared" si="14"/>
        <v>2.2431583669806354E-3</v>
      </c>
      <c r="E338" s="11" t="s">
        <v>280</v>
      </c>
      <c r="F338" s="12">
        <v>18484.099999999999</v>
      </c>
      <c r="G338" s="11">
        <v>1.1870970999999999E-2</v>
      </c>
      <c r="H338" s="13">
        <v>1.1900000000000001E-2</v>
      </c>
      <c r="J338" s="15"/>
      <c r="K338" s="11"/>
      <c r="L338" s="11"/>
      <c r="M338" s="11"/>
      <c r="N338" s="11"/>
    </row>
    <row r="339" spans="1:14" ht="13.2">
      <c r="A339" s="11" t="s">
        <v>281</v>
      </c>
      <c r="B339">
        <v>111.45</v>
      </c>
      <c r="C339" s="11">
        <f t="shared" si="13"/>
        <v>2.8610982925703743E-2</v>
      </c>
      <c r="D339" s="13">
        <f t="shared" si="14"/>
        <v>2.8610982925703743E-2</v>
      </c>
      <c r="E339" s="11" t="s">
        <v>281</v>
      </c>
      <c r="F339" s="12">
        <v>18267.25</v>
      </c>
      <c r="G339" s="11">
        <v>1.2634149999999999E-3</v>
      </c>
      <c r="H339" s="13">
        <v>1.2999999999999999E-3</v>
      </c>
      <c r="J339" s="15"/>
      <c r="K339" s="11"/>
      <c r="L339" s="11"/>
      <c r="M339" s="11"/>
      <c r="N339" s="11"/>
    </row>
    <row r="340" spans="1:14" ht="13.2">
      <c r="A340" s="11" t="s">
        <v>282</v>
      </c>
      <c r="B340">
        <v>108.35</v>
      </c>
      <c r="C340" s="11">
        <f t="shared" si="13"/>
        <v>-7.7838827838828673E-3</v>
      </c>
      <c r="D340" s="13">
        <f t="shared" si="14"/>
        <v>-7.7838827838828673E-3</v>
      </c>
      <c r="E340" s="11" t="s">
        <v>282</v>
      </c>
      <c r="F340" s="12">
        <v>18244.2</v>
      </c>
      <c r="G340" s="11">
        <v>4.6393299999999997E-3</v>
      </c>
      <c r="H340" s="13">
        <v>4.5999999999999999E-3</v>
      </c>
      <c r="J340" s="15"/>
      <c r="K340" s="11"/>
      <c r="L340" s="11"/>
      <c r="M340" s="11"/>
      <c r="N340" s="11"/>
    </row>
    <row r="341" spans="1:14" ht="13.2">
      <c r="A341" s="11" t="s">
        <v>283</v>
      </c>
      <c r="B341">
        <v>109.2</v>
      </c>
      <c r="C341" s="11">
        <f t="shared" si="13"/>
        <v>3.215434083601254E-3</v>
      </c>
      <c r="D341" s="13">
        <f t="shared" si="14"/>
        <v>3.215434083601254E-3</v>
      </c>
      <c r="E341" s="11" t="s">
        <v>283</v>
      </c>
      <c r="F341" s="12">
        <v>18159.95</v>
      </c>
      <c r="G341" s="11">
        <v>-8.0676659999999994E-3</v>
      </c>
      <c r="H341" s="13">
        <v>-8.0999999999999996E-3</v>
      </c>
      <c r="J341" s="15"/>
      <c r="K341" s="11"/>
      <c r="L341" s="11"/>
      <c r="M341" s="11"/>
      <c r="N341" s="11"/>
    </row>
    <row r="342" spans="1:14" ht="13.2">
      <c r="A342" s="11" t="s">
        <v>284</v>
      </c>
      <c r="B342">
        <v>108.85</v>
      </c>
      <c r="C342" s="11">
        <f t="shared" si="13"/>
        <v>-1.6711833785004626E-2</v>
      </c>
      <c r="D342" s="13">
        <f t="shared" si="14"/>
        <v>-1.6711833785004626E-2</v>
      </c>
      <c r="E342" s="11" t="s">
        <v>284</v>
      </c>
      <c r="F342" s="12">
        <v>18307.650000000001</v>
      </c>
      <c r="G342" s="11">
        <v>-1.9761340000000001E-3</v>
      </c>
      <c r="H342" s="13">
        <v>-2E-3</v>
      </c>
      <c r="J342" s="15"/>
      <c r="K342" s="11"/>
      <c r="L342" s="11"/>
      <c r="M342" s="11"/>
      <c r="N342" s="11"/>
    </row>
    <row r="343" spans="1:14" ht="13.2">
      <c r="A343" s="11" t="s">
        <v>285</v>
      </c>
      <c r="B343">
        <v>110.7</v>
      </c>
      <c r="C343" s="11">
        <f t="shared" si="13"/>
        <v>-6.7294751009421283E-3</v>
      </c>
      <c r="D343" s="13">
        <f t="shared" si="14"/>
        <v>-6.7294751009421283E-3</v>
      </c>
      <c r="E343" s="11" t="s">
        <v>285</v>
      </c>
      <c r="F343" s="12">
        <v>18343.900000000001</v>
      </c>
      <c r="G343" s="11">
        <v>-3.571496E-3</v>
      </c>
      <c r="H343" s="13">
        <v>-3.5999999999999999E-3</v>
      </c>
      <c r="J343" s="15"/>
      <c r="K343" s="11"/>
      <c r="L343" s="11"/>
      <c r="M343" s="11"/>
      <c r="N343" s="11"/>
    </row>
    <row r="344" spans="1:14" ht="13.2">
      <c r="A344" s="11" t="s">
        <v>286</v>
      </c>
      <c r="B344">
        <v>111.45</v>
      </c>
      <c r="C344" s="11">
        <f t="shared" si="13"/>
        <v>3.0513176144244092E-2</v>
      </c>
      <c r="D344" s="13">
        <f t="shared" si="14"/>
        <v>3.0513176144244092E-2</v>
      </c>
      <c r="E344" s="11" t="s">
        <v>286</v>
      </c>
      <c r="F344" s="12">
        <v>18409.650000000001</v>
      </c>
      <c r="G344" s="11">
        <v>3.3961100000000003E-4</v>
      </c>
      <c r="H344" s="13">
        <v>2.9999999999999997E-4</v>
      </c>
      <c r="J344" s="15"/>
      <c r="K344" s="11"/>
      <c r="L344" s="11"/>
      <c r="M344" s="11"/>
      <c r="N344" s="11"/>
    </row>
    <row r="345" spans="1:14" ht="13.2">
      <c r="A345" s="11" t="s">
        <v>287</v>
      </c>
      <c r="B345">
        <v>108.15</v>
      </c>
      <c r="C345" s="11">
        <f t="shared" si="13"/>
        <v>-9.1617040769582658E-3</v>
      </c>
      <c r="D345" s="13">
        <f t="shared" si="14"/>
        <v>-9.1617040769582658E-3</v>
      </c>
      <c r="E345" s="11" t="s">
        <v>287</v>
      </c>
      <c r="F345" s="12">
        <v>18403.400000000001</v>
      </c>
      <c r="G345" s="11">
        <v>4.050924E-3</v>
      </c>
      <c r="H345" s="13">
        <v>4.1000000000000003E-3</v>
      </c>
      <c r="J345" s="15"/>
      <c r="K345" s="11"/>
      <c r="L345" s="11"/>
      <c r="M345" s="11"/>
      <c r="N345" s="11"/>
    </row>
    <row r="346" spans="1:14" ht="13.2">
      <c r="A346" s="11" t="s">
        <v>288</v>
      </c>
      <c r="B346">
        <v>109.15</v>
      </c>
      <c r="C346" s="11">
        <f t="shared" si="13"/>
        <v>-1.5779981965734935E-2</v>
      </c>
      <c r="D346" s="13">
        <f t="shared" si="14"/>
        <v>-1.5779981965734935E-2</v>
      </c>
      <c r="E346" s="11" t="s">
        <v>288</v>
      </c>
      <c r="F346" s="12">
        <v>18329.150000000001</v>
      </c>
      <c r="G346" s="11">
        <v>-1.1199090000000001E-3</v>
      </c>
      <c r="H346" s="13">
        <v>-1.1000000000000001E-3</v>
      </c>
      <c r="J346" s="15"/>
      <c r="K346" s="11"/>
      <c r="L346" s="11"/>
      <c r="M346" s="11"/>
      <c r="N346" s="11"/>
    </row>
    <row r="347" spans="1:14" ht="13.2">
      <c r="A347" s="40">
        <v>44876</v>
      </c>
      <c r="B347">
        <v>110.9</v>
      </c>
      <c r="C347" s="11">
        <f t="shared" si="13"/>
        <v>1.2785388127853903E-2</v>
      </c>
      <c r="D347" s="13">
        <f t="shared" si="14"/>
        <v>1.2785388127853903E-2</v>
      </c>
      <c r="E347" s="40">
        <v>44876</v>
      </c>
      <c r="F347" s="12">
        <v>18349.7</v>
      </c>
      <c r="G347" s="11">
        <v>1.7833172000000001E-2</v>
      </c>
      <c r="H347" s="13">
        <v>1.78E-2</v>
      </c>
      <c r="J347" s="15"/>
      <c r="K347" s="11"/>
      <c r="L347" s="11"/>
      <c r="M347" s="11"/>
      <c r="N347" s="11"/>
    </row>
    <row r="348" spans="1:14" ht="13.2">
      <c r="A348" s="40">
        <v>44845</v>
      </c>
      <c r="B348">
        <v>109.5</v>
      </c>
      <c r="C348" s="11">
        <f t="shared" si="13"/>
        <v>-8.15217391304357E-3</v>
      </c>
      <c r="D348" s="13">
        <f t="shared" si="14"/>
        <v>-8.15217391304357E-3</v>
      </c>
      <c r="E348" s="40">
        <v>44845</v>
      </c>
      <c r="F348" s="12">
        <v>18028.2</v>
      </c>
      <c r="G348" s="11">
        <v>-7.0936829999999999E-3</v>
      </c>
      <c r="H348" s="13">
        <v>-7.1000000000000004E-3</v>
      </c>
      <c r="J348" s="15"/>
      <c r="K348" s="11"/>
      <c r="L348" s="11"/>
      <c r="M348" s="11"/>
      <c r="N348" s="11"/>
    </row>
    <row r="349" spans="1:14" ht="13.2">
      <c r="A349" s="27">
        <v>44815</v>
      </c>
      <c r="B349">
        <v>110.4</v>
      </c>
      <c r="C349" s="11">
        <f t="shared" si="13"/>
        <v>-9.0497737556560764E-4</v>
      </c>
      <c r="D349" s="13">
        <f t="shared" si="14"/>
        <v>-9.0497737556560764E-4</v>
      </c>
      <c r="E349" s="27">
        <v>44815</v>
      </c>
      <c r="F349" s="12">
        <v>18157</v>
      </c>
      <c r="G349" s="11">
        <v>-2.5160959999999998E-3</v>
      </c>
      <c r="H349" s="13">
        <v>-2.5000000000000001E-3</v>
      </c>
      <c r="J349" s="15"/>
      <c r="K349" s="11"/>
      <c r="L349" s="11"/>
      <c r="M349" s="11"/>
      <c r="N349" s="11"/>
    </row>
    <row r="350" spans="1:14" ht="13.2">
      <c r="A350" s="27">
        <v>44753</v>
      </c>
      <c r="B350">
        <v>110.5</v>
      </c>
      <c r="C350" s="11">
        <f t="shared" si="13"/>
        <v>-2.5143361270401399E-2</v>
      </c>
      <c r="D350" s="13">
        <f t="shared" si="14"/>
        <v>-2.5143361270401399E-2</v>
      </c>
      <c r="E350" s="27">
        <v>44753</v>
      </c>
      <c r="F350" s="12">
        <v>18202.8</v>
      </c>
      <c r="G350" s="11">
        <v>4.7275650000000004E-3</v>
      </c>
      <c r="H350" s="13">
        <v>4.7000000000000002E-3</v>
      </c>
      <c r="J350" s="15"/>
      <c r="K350" s="11"/>
      <c r="L350" s="11"/>
      <c r="M350" s="11"/>
      <c r="N350" s="11"/>
    </row>
    <row r="351" spans="1:14" ht="13.2">
      <c r="A351" s="27">
        <v>44662</v>
      </c>
      <c r="B351">
        <v>113.35</v>
      </c>
      <c r="C351" s="11">
        <f t="shared" si="13"/>
        <v>5.3215077605321959E-3</v>
      </c>
      <c r="D351" s="13">
        <f t="shared" si="14"/>
        <v>5.3215077605321959E-3</v>
      </c>
      <c r="E351" s="27">
        <v>44662</v>
      </c>
      <c r="F351" s="12">
        <v>18117.150000000001</v>
      </c>
      <c r="G351" s="11">
        <v>3.5701029999999998E-3</v>
      </c>
      <c r="H351" s="13">
        <v>3.5999999999999999E-3</v>
      </c>
      <c r="J351" s="15"/>
      <c r="K351" s="11"/>
      <c r="L351" s="11"/>
      <c r="M351" s="11"/>
      <c r="N351" s="11"/>
    </row>
    <row r="352" spans="1:14" ht="13.2">
      <c r="A352" s="27">
        <v>44631</v>
      </c>
      <c r="B352">
        <v>112.75</v>
      </c>
      <c r="C352" s="11">
        <f t="shared" si="13"/>
        <v>-1.6572176188399568E-2</v>
      </c>
      <c r="D352" s="13">
        <f t="shared" si="14"/>
        <v>-1.6572176188399568E-2</v>
      </c>
      <c r="E352" s="27">
        <v>44631</v>
      </c>
      <c r="F352" s="12">
        <v>18052.7</v>
      </c>
      <c r="G352" s="11">
        <v>-1.667326E-3</v>
      </c>
      <c r="H352" s="13">
        <v>-1.6999999999999999E-3</v>
      </c>
      <c r="J352" s="15"/>
      <c r="K352" s="11"/>
      <c r="L352" s="11"/>
      <c r="M352" s="11"/>
      <c r="N352" s="11"/>
    </row>
    <row r="353" spans="1:14" ht="13.2">
      <c r="A353" s="27">
        <v>44603</v>
      </c>
      <c r="B353">
        <v>114.65</v>
      </c>
      <c r="C353" s="11">
        <f t="shared" si="13"/>
        <v>-3.9096437880102863E-3</v>
      </c>
      <c r="D353" s="13">
        <f t="shared" si="14"/>
        <v>-3.9096437880102863E-3</v>
      </c>
      <c r="E353" s="27">
        <v>44603</v>
      </c>
      <c r="F353" s="12">
        <v>18082.849999999999</v>
      </c>
      <c r="G353" s="11">
        <v>-3.4471549999999999E-3</v>
      </c>
      <c r="H353" s="13">
        <v>-3.3999999999999998E-3</v>
      </c>
      <c r="J353" s="15"/>
      <c r="K353" s="11"/>
      <c r="L353" s="11"/>
      <c r="M353" s="11"/>
      <c r="N353" s="11"/>
    </row>
    <row r="354" spans="1:14" ht="13.2">
      <c r="A354" s="27">
        <v>44572</v>
      </c>
      <c r="B354">
        <v>115.1</v>
      </c>
      <c r="C354" s="11">
        <f t="shared" si="13"/>
        <v>8.4825636192271459E-2</v>
      </c>
      <c r="D354" s="13">
        <f t="shared" si="14"/>
        <v>8.4825636192271459E-2</v>
      </c>
      <c r="E354" s="27">
        <v>44572</v>
      </c>
      <c r="F354" s="12">
        <v>18145.400000000001</v>
      </c>
      <c r="G354" s="11">
        <v>7.3949879999999999E-3</v>
      </c>
      <c r="H354" s="13">
        <v>7.4000000000000003E-3</v>
      </c>
      <c r="J354" s="15"/>
      <c r="K354" s="11"/>
      <c r="L354" s="11"/>
      <c r="M354" s="11"/>
      <c r="N354" s="11"/>
    </row>
    <row r="355" spans="1:14" ht="13.2">
      <c r="A355" s="11" t="s">
        <v>289</v>
      </c>
      <c r="B355">
        <v>106.1</v>
      </c>
      <c r="C355" s="11">
        <f t="shared" si="13"/>
        <v>2.2157996146435321E-2</v>
      </c>
      <c r="D355" s="13">
        <f t="shared" si="14"/>
        <v>2.2157996146435321E-2</v>
      </c>
      <c r="E355" s="11" t="s">
        <v>289</v>
      </c>
      <c r="F355" s="12">
        <v>18012.2</v>
      </c>
      <c r="G355" s="11">
        <v>1.2672319E-2</v>
      </c>
      <c r="H355" s="13">
        <v>1.2699999999999999E-2</v>
      </c>
      <c r="J355" s="15"/>
      <c r="K355" s="11"/>
      <c r="L355" s="11"/>
      <c r="M355" s="11"/>
      <c r="N355" s="11"/>
    </row>
    <row r="356" spans="1:14" ht="13.2">
      <c r="A356" s="11" t="s">
        <v>290</v>
      </c>
      <c r="B356">
        <v>103.8</v>
      </c>
      <c r="C356" s="11">
        <f t="shared" si="13"/>
        <v>-3.8387715930903177E-3</v>
      </c>
      <c r="D356" s="13">
        <f t="shared" si="14"/>
        <v>-3.8387715930903177E-3</v>
      </c>
      <c r="E356" s="11" t="s">
        <v>290</v>
      </c>
      <c r="F356" s="12">
        <v>17786.8</v>
      </c>
      <c r="G356" s="11">
        <v>2.8105169999999998E-3</v>
      </c>
      <c r="H356" s="13">
        <v>2.8E-3</v>
      </c>
      <c r="J356" s="15"/>
      <c r="K356" s="11"/>
      <c r="L356" s="11"/>
      <c r="M356" s="11"/>
      <c r="N356" s="11"/>
    </row>
    <row r="357" spans="1:14" ht="13.2">
      <c r="A357" s="11" t="s">
        <v>291</v>
      </c>
      <c r="B357">
        <v>104.2</v>
      </c>
      <c r="C357" s="11">
        <f t="shared" si="13"/>
        <v>3.3702455464612591E-3</v>
      </c>
      <c r="D357" s="13">
        <f t="shared" si="14"/>
        <v>3.3702455464612591E-3</v>
      </c>
      <c r="E357" s="11" t="s">
        <v>291</v>
      </c>
      <c r="F357" s="12">
        <v>17736.95</v>
      </c>
      <c r="G357" s="11">
        <v>4.56493E-3</v>
      </c>
      <c r="H357" s="13">
        <v>4.5999999999999999E-3</v>
      </c>
      <c r="J357" s="15"/>
      <c r="K357" s="11"/>
      <c r="L357" s="11"/>
      <c r="M357" s="11"/>
      <c r="N357" s="11"/>
    </row>
    <row r="358" spans="1:14" ht="13.2">
      <c r="A358" s="11" t="s">
        <v>292</v>
      </c>
      <c r="B358">
        <v>103.85</v>
      </c>
      <c r="C358" s="11">
        <f t="shared" si="13"/>
        <v>-4.8123195380189721E-4</v>
      </c>
      <c r="D358" s="13">
        <f t="shared" si="14"/>
        <v>-4.8123195380189721E-4</v>
      </c>
      <c r="E358" s="11" t="s">
        <v>292</v>
      </c>
      <c r="F358" s="12">
        <v>17656.349999999999</v>
      </c>
      <c r="G358" s="11">
        <v>-4.1961000000000004E-3</v>
      </c>
      <c r="H358" s="13">
        <v>-4.1999999999999997E-3</v>
      </c>
      <c r="J358" s="15"/>
      <c r="K358" s="11"/>
      <c r="L358" s="11"/>
      <c r="M358" s="11"/>
      <c r="N358" s="11"/>
    </row>
    <row r="359" spans="1:14" ht="13.2">
      <c r="A359" s="11" t="s">
        <v>293</v>
      </c>
      <c r="B359">
        <v>103.9</v>
      </c>
      <c r="C359" s="11">
        <f t="shared" si="13"/>
        <v>5.3217223028545479E-3</v>
      </c>
      <c r="D359" s="13">
        <f t="shared" si="14"/>
        <v>5.3217223028545479E-3</v>
      </c>
      <c r="E359" s="11" t="s">
        <v>293</v>
      </c>
      <c r="F359" s="12">
        <v>17730.75</v>
      </c>
      <c r="G359" s="11">
        <v>8.7874010000000002E-3</v>
      </c>
      <c r="H359" s="13">
        <v>8.8000000000000005E-3</v>
      </c>
      <c r="J359" s="15"/>
      <c r="K359" s="11"/>
      <c r="L359" s="11"/>
      <c r="M359" s="11"/>
      <c r="N359" s="11"/>
    </row>
    <row r="360" spans="1:14" ht="13.2">
      <c r="A360" s="11" t="s">
        <v>294</v>
      </c>
      <c r="B360">
        <v>103.35</v>
      </c>
      <c r="C360" s="11">
        <f t="shared" si="13"/>
        <v>-1.8518518518518601E-2</v>
      </c>
      <c r="D360" s="13">
        <f t="shared" si="14"/>
        <v>-1.8518518518518601E-2</v>
      </c>
      <c r="E360" s="11" t="s">
        <v>294</v>
      </c>
      <c r="F360" s="12">
        <v>17576.3</v>
      </c>
      <c r="G360" s="11">
        <v>7.0314499999999996E-4</v>
      </c>
      <c r="H360" s="13">
        <v>6.9999999999999999E-4</v>
      </c>
      <c r="J360" s="15"/>
      <c r="K360" s="11"/>
      <c r="L360" s="11"/>
      <c r="M360" s="11"/>
      <c r="N360" s="11"/>
    </row>
    <row r="361" spans="1:14" ht="13.2">
      <c r="A361" s="11" t="s">
        <v>295</v>
      </c>
      <c r="B361">
        <v>105.3</v>
      </c>
      <c r="C361" s="11">
        <f t="shared" si="13"/>
        <v>3.2859244727807768E-2</v>
      </c>
      <c r="D361" s="13">
        <f t="shared" si="14"/>
        <v>3.2859244727807768E-2</v>
      </c>
      <c r="E361" s="11" t="s">
        <v>295</v>
      </c>
      <c r="F361" s="12">
        <v>17563.95</v>
      </c>
      <c r="G361" s="11">
        <v>2.9522189999999999E-3</v>
      </c>
      <c r="H361" s="13">
        <v>3.0000000000000001E-3</v>
      </c>
      <c r="J361" s="15"/>
      <c r="K361" s="11"/>
      <c r="L361" s="11"/>
      <c r="M361" s="11"/>
      <c r="N361" s="11"/>
    </row>
    <row r="362" spans="1:14" ht="13.2">
      <c r="A362" s="11" t="s">
        <v>296</v>
      </c>
      <c r="B362">
        <v>101.95</v>
      </c>
      <c r="C362" s="11">
        <f t="shared" si="13"/>
        <v>-2.9339853300732743E-3</v>
      </c>
      <c r="D362" s="13">
        <f t="shared" si="14"/>
        <v>-2.9339853300732743E-3</v>
      </c>
      <c r="E362" s="11" t="s">
        <v>296</v>
      </c>
      <c r="F362" s="12">
        <v>17512.25</v>
      </c>
      <c r="G362" s="11">
        <v>1.446793E-3</v>
      </c>
      <c r="H362" s="13">
        <v>1.4E-3</v>
      </c>
      <c r="J362" s="15"/>
      <c r="K362" s="11"/>
      <c r="L362" s="11"/>
      <c r="M362" s="11"/>
      <c r="N362" s="11"/>
    </row>
    <row r="363" spans="1:14" ht="13.2">
      <c r="A363" s="11" t="s">
        <v>297</v>
      </c>
      <c r="B363">
        <v>102.25</v>
      </c>
      <c r="C363" s="11">
        <f t="shared" si="13"/>
        <v>7.3891625615762901E-3</v>
      </c>
      <c r="D363" s="13">
        <f t="shared" si="14"/>
        <v>7.3891625615762901E-3</v>
      </c>
      <c r="E363" s="11" t="s">
        <v>297</v>
      </c>
      <c r="F363" s="12">
        <v>17486.95</v>
      </c>
      <c r="G363" s="11">
        <v>1.0117377E-2</v>
      </c>
      <c r="H363" s="13">
        <v>1.01E-2</v>
      </c>
      <c r="J363" s="15"/>
      <c r="K363" s="11"/>
      <c r="L363" s="11"/>
      <c r="M363" s="11"/>
      <c r="N363" s="11"/>
    </row>
    <row r="364" spans="1:14" ht="13.2">
      <c r="A364" s="11" t="s">
        <v>298</v>
      </c>
      <c r="B364">
        <v>101.5</v>
      </c>
      <c r="C364" s="11">
        <f t="shared" si="13"/>
        <v>0</v>
      </c>
      <c r="D364" s="13">
        <f t="shared" si="14"/>
        <v>0</v>
      </c>
      <c r="E364" s="11" t="s">
        <v>298</v>
      </c>
      <c r="F364" s="12">
        <v>17311.8</v>
      </c>
      <c r="G364" s="11">
        <v>7.3374959999999998E-3</v>
      </c>
      <c r="H364" s="13">
        <v>7.3000000000000001E-3</v>
      </c>
      <c r="J364" s="15"/>
      <c r="K364" s="11"/>
      <c r="L364" s="11"/>
      <c r="M364" s="11"/>
      <c r="N364" s="11"/>
    </row>
    <row r="365" spans="1:14" ht="13.2">
      <c r="A365" s="11" t="s">
        <v>299</v>
      </c>
      <c r="B365">
        <v>101.5</v>
      </c>
      <c r="C365" s="11">
        <f t="shared" si="13"/>
        <v>-2.5444071051368256E-2</v>
      </c>
      <c r="D365" s="13">
        <f t="shared" si="14"/>
        <v>-2.5444071051368256E-2</v>
      </c>
      <c r="E365" s="11" t="s">
        <v>299</v>
      </c>
      <c r="F365" s="12">
        <v>17185.7</v>
      </c>
      <c r="G365" s="11">
        <v>1.0070911E-2</v>
      </c>
      <c r="H365" s="13">
        <v>1.01E-2</v>
      </c>
      <c r="J365" s="15"/>
      <c r="K365" s="11"/>
      <c r="L365" s="11"/>
      <c r="M365" s="11"/>
      <c r="N365" s="11"/>
    </row>
    <row r="366" spans="1:14" ht="13.2">
      <c r="A366" s="11" t="s">
        <v>300</v>
      </c>
      <c r="B366">
        <v>104.15</v>
      </c>
      <c r="C366" s="11">
        <f t="shared" si="13"/>
        <v>-3.82592061214726E-3</v>
      </c>
      <c r="D366" s="13">
        <f t="shared" si="14"/>
        <v>-3.82592061214726E-3</v>
      </c>
      <c r="E366" s="11" t="s">
        <v>300</v>
      </c>
      <c r="F366" s="12">
        <v>17014.349999999999</v>
      </c>
      <c r="G366" s="11">
        <v>-6.3800840000000003E-3</v>
      </c>
      <c r="H366" s="13">
        <v>-6.4000000000000003E-3</v>
      </c>
      <c r="J366" s="15"/>
      <c r="K366" s="11"/>
      <c r="L366" s="11"/>
      <c r="M366" s="11"/>
      <c r="N366" s="11"/>
    </row>
    <row r="367" spans="1:14" ht="13.2">
      <c r="A367" s="40">
        <v>44905</v>
      </c>
      <c r="B367">
        <v>104.55</v>
      </c>
      <c r="C367" s="11">
        <f t="shared" si="13"/>
        <v>-5.2331113225498882E-3</v>
      </c>
      <c r="D367" s="13">
        <f t="shared" si="14"/>
        <v>-5.2331113225498882E-3</v>
      </c>
      <c r="E367" s="40">
        <v>44905</v>
      </c>
      <c r="F367" s="12">
        <v>17123.599999999999</v>
      </c>
      <c r="G367" s="11">
        <v>8.2462149999999994E-3</v>
      </c>
      <c r="H367" s="13">
        <v>8.2000000000000007E-3</v>
      </c>
      <c r="J367" s="15"/>
      <c r="K367" s="11"/>
      <c r="L367" s="11"/>
      <c r="M367" s="11"/>
      <c r="N367" s="11"/>
    </row>
    <row r="368" spans="1:14" ht="13.2">
      <c r="A368" s="40">
        <v>44875</v>
      </c>
      <c r="B368">
        <v>105.1</v>
      </c>
      <c r="C368" s="11">
        <f t="shared" si="13"/>
        <v>-2.8650646950092451E-2</v>
      </c>
      <c r="D368" s="13">
        <f t="shared" si="14"/>
        <v>-2.8650646950092451E-2</v>
      </c>
      <c r="E368" s="40">
        <v>44875</v>
      </c>
      <c r="F368" s="12">
        <v>16983.55</v>
      </c>
      <c r="G368" s="11">
        <v>-1.4932429000000001E-2</v>
      </c>
      <c r="H368" s="13">
        <v>-1.49E-2</v>
      </c>
      <c r="J368" s="15"/>
      <c r="K368" s="11"/>
      <c r="L368" s="11"/>
      <c r="M368" s="11"/>
      <c r="N368" s="11"/>
    </row>
    <row r="369" spans="1:14" ht="13.2">
      <c r="A369" s="40">
        <v>44844</v>
      </c>
      <c r="B369">
        <v>108.2</v>
      </c>
      <c r="C369" s="11">
        <f t="shared" si="13"/>
        <v>-7.3394495412844041E-3</v>
      </c>
      <c r="D369" s="13">
        <f t="shared" si="14"/>
        <v>-7.3394495412844041E-3</v>
      </c>
      <c r="E369" s="40">
        <v>44844</v>
      </c>
      <c r="F369" s="12">
        <v>17241</v>
      </c>
      <c r="G369" s="11">
        <v>-4.2536229999999998E-3</v>
      </c>
      <c r="H369" s="13">
        <v>-4.3E-3</v>
      </c>
      <c r="J369" s="15"/>
      <c r="K369" s="11"/>
      <c r="L369" s="11"/>
      <c r="M369" s="11"/>
      <c r="N369" s="11"/>
    </row>
    <row r="370" spans="1:14" ht="13.2">
      <c r="A370" s="27">
        <v>44752</v>
      </c>
      <c r="B370">
        <v>109</v>
      </c>
      <c r="C370" s="11">
        <f t="shared" si="13"/>
        <v>6.9284064665127154E-3</v>
      </c>
      <c r="D370" s="13">
        <f t="shared" si="14"/>
        <v>6.9284064665127154E-3</v>
      </c>
      <c r="E370" s="27">
        <v>44752</v>
      </c>
      <c r="F370" s="12">
        <v>17314.650000000001</v>
      </c>
      <c r="G370" s="11">
        <v>-9.8951099999999999E-4</v>
      </c>
      <c r="H370" s="13">
        <v>-1E-3</v>
      </c>
      <c r="J370" s="15"/>
      <c r="K370" s="11"/>
      <c r="L370" s="11"/>
      <c r="M370" s="11"/>
      <c r="N370" s="11"/>
    </row>
    <row r="371" spans="1:14" ht="13.2">
      <c r="A371" s="27">
        <v>44722</v>
      </c>
      <c r="B371">
        <v>108.25</v>
      </c>
      <c r="C371" s="11">
        <f t="shared" si="13"/>
        <v>-2.3041474654378336E-3</v>
      </c>
      <c r="D371" s="13">
        <f t="shared" si="14"/>
        <v>-2.3041474654378336E-3</v>
      </c>
      <c r="E371" s="27">
        <v>44722</v>
      </c>
      <c r="F371" s="12">
        <v>17331.8</v>
      </c>
      <c r="G371" s="11">
        <v>3.328644E-3</v>
      </c>
      <c r="H371" s="13">
        <v>3.3E-3</v>
      </c>
      <c r="J371" s="15"/>
      <c r="K371" s="11"/>
      <c r="L371" s="11"/>
      <c r="M371" s="11"/>
      <c r="N371" s="11"/>
    </row>
    <row r="372" spans="1:14" ht="13.2">
      <c r="A372" s="27">
        <v>44661</v>
      </c>
      <c r="B372">
        <v>108.5</v>
      </c>
      <c r="C372" s="11">
        <f t="shared" si="13"/>
        <v>1.3844023996307797E-3</v>
      </c>
      <c r="D372" s="13">
        <f t="shared" si="14"/>
        <v>1.3844023996307797E-3</v>
      </c>
      <c r="E372" s="27">
        <v>44661</v>
      </c>
      <c r="F372" s="12">
        <v>17274.3</v>
      </c>
      <c r="G372" s="11">
        <v>2.2913600999999999E-2</v>
      </c>
      <c r="H372" s="13">
        <v>2.29E-2</v>
      </c>
      <c r="J372" s="15"/>
      <c r="K372" s="11"/>
      <c r="L372" s="11"/>
      <c r="M372" s="11"/>
      <c r="N372" s="11"/>
    </row>
    <row r="373" spans="1:14" ht="13.2">
      <c r="A373" s="27">
        <v>44630</v>
      </c>
      <c r="B373">
        <v>108.35</v>
      </c>
      <c r="C373" s="11">
        <f t="shared" si="13"/>
        <v>2.7501185395922167E-2</v>
      </c>
      <c r="D373" s="13">
        <f t="shared" si="14"/>
        <v>2.7501185395922167E-2</v>
      </c>
      <c r="E373" s="27">
        <v>44630</v>
      </c>
      <c r="F373" s="12">
        <v>16887.349999999999</v>
      </c>
      <c r="G373" s="11">
        <v>-1.2109264E-2</v>
      </c>
      <c r="H373" s="13">
        <v>-1.21E-2</v>
      </c>
      <c r="J373" s="15"/>
      <c r="K373" s="11"/>
      <c r="L373" s="11"/>
      <c r="M373" s="11"/>
      <c r="N373" s="11"/>
    </row>
    <row r="374" spans="1:14" ht="13.2">
      <c r="A374" s="11" t="s">
        <v>301</v>
      </c>
      <c r="B374">
        <v>105.45</v>
      </c>
      <c r="C374" s="11">
        <f t="shared" si="13"/>
        <v>-1.3102480112306858E-2</v>
      </c>
      <c r="D374" s="13">
        <f t="shared" si="14"/>
        <v>-1.3102480112306858E-2</v>
      </c>
      <c r="E374" s="11" t="s">
        <v>301</v>
      </c>
      <c r="F374" s="12">
        <v>17094.349999999999</v>
      </c>
      <c r="G374" s="11">
        <v>1.6425756E-2</v>
      </c>
      <c r="H374" s="13">
        <v>1.6400000000000001E-2</v>
      </c>
      <c r="J374" s="15"/>
      <c r="K374" s="11"/>
      <c r="L374" s="11"/>
      <c r="M374" s="11"/>
      <c r="N374" s="11"/>
    </row>
    <row r="375" spans="1:14" ht="13.2">
      <c r="A375" s="11" t="s">
        <v>302</v>
      </c>
      <c r="B375">
        <v>106.85</v>
      </c>
      <c r="C375" s="11">
        <f t="shared" si="13"/>
        <v>-4.7258136424431663E-2</v>
      </c>
      <c r="D375" s="13">
        <f t="shared" si="14"/>
        <v>-4.7258136424431663E-2</v>
      </c>
      <c r="E375" s="11" t="s">
        <v>302</v>
      </c>
      <c r="F375" s="12">
        <v>16818.099999999999</v>
      </c>
      <c r="G375" s="11">
        <v>-2.4023349999999998E-3</v>
      </c>
      <c r="H375" s="13">
        <v>-2.3999999999999998E-3</v>
      </c>
      <c r="J375" s="15"/>
      <c r="K375" s="11"/>
      <c r="L375" s="11"/>
      <c r="M375" s="11"/>
      <c r="N375" s="11"/>
    </row>
    <row r="376" spans="1:14" ht="13.2">
      <c r="A376" s="11" t="s">
        <v>303</v>
      </c>
      <c r="B376">
        <v>112.15</v>
      </c>
      <c r="C376" s="11">
        <f t="shared" si="13"/>
        <v>8.4098598356693977E-2</v>
      </c>
      <c r="D376" s="13">
        <f t="shared" si="14"/>
        <v>8.4098598356693977E-2</v>
      </c>
      <c r="E376" s="11" t="s">
        <v>303</v>
      </c>
      <c r="F376" s="12">
        <v>16858.599999999999</v>
      </c>
      <c r="G376" s="11">
        <v>-8.7491329999999992E-3</v>
      </c>
      <c r="H376" s="13">
        <v>-8.6999999999999994E-3</v>
      </c>
      <c r="J376" s="15"/>
      <c r="K376" s="11"/>
      <c r="L376" s="11"/>
      <c r="M376" s="11"/>
      <c r="N376" s="11"/>
    </row>
    <row r="377" spans="1:14" ht="13.2">
      <c r="A377" s="11" t="s">
        <v>304</v>
      </c>
      <c r="B377">
        <v>103.45</v>
      </c>
      <c r="C377" s="11">
        <f t="shared" si="13"/>
        <v>2.7308838133068614E-2</v>
      </c>
      <c r="D377" s="13">
        <f t="shared" si="14"/>
        <v>2.7308838133068614E-2</v>
      </c>
      <c r="E377" s="11" t="s">
        <v>304</v>
      </c>
      <c r="F377" s="12">
        <v>17007.400000000001</v>
      </c>
      <c r="G377" s="11">
        <v>-5.2302800000000003E-4</v>
      </c>
      <c r="H377" s="13">
        <v>-5.0000000000000001E-4</v>
      </c>
      <c r="J377" s="15"/>
      <c r="K377" s="11"/>
      <c r="L377" s="11"/>
      <c r="M377" s="11"/>
      <c r="N377" s="11"/>
    </row>
    <row r="378" spans="1:14" ht="13.2">
      <c r="A378" s="11" t="s">
        <v>305</v>
      </c>
      <c r="B378">
        <v>100.7</v>
      </c>
      <c r="C378" s="11">
        <f t="shared" si="13"/>
        <v>-4.5045045045045029E-2</v>
      </c>
      <c r="D378" s="13">
        <f t="shared" si="14"/>
        <v>-4.5045045045045029E-2</v>
      </c>
      <c r="E378" s="11" t="s">
        <v>305</v>
      </c>
      <c r="F378" s="12">
        <v>17016.3</v>
      </c>
      <c r="G378" s="11">
        <v>-1.7951389000000002E-2</v>
      </c>
      <c r="H378" s="13">
        <v>-1.7999999999999999E-2</v>
      </c>
      <c r="J378" s="15"/>
      <c r="K378" s="11"/>
      <c r="L378" s="11"/>
      <c r="M378" s="11"/>
      <c r="N378" s="11"/>
    </row>
    <row r="379" spans="1:14" ht="13.2">
      <c r="A379" s="11" t="s">
        <v>306</v>
      </c>
      <c r="B379">
        <v>105.45</v>
      </c>
      <c r="C379" s="11">
        <f t="shared" si="13"/>
        <v>-3.9179954441913467E-2</v>
      </c>
      <c r="D379" s="13">
        <f t="shared" si="14"/>
        <v>-3.9179954441913467E-2</v>
      </c>
      <c r="E379" s="11" t="s">
        <v>306</v>
      </c>
      <c r="F379" s="12">
        <v>17327.349999999999</v>
      </c>
      <c r="G379" s="11">
        <v>-1.7155612000000001E-2</v>
      </c>
      <c r="H379" s="13">
        <v>-1.72E-2</v>
      </c>
      <c r="J379" s="15"/>
      <c r="K379" s="11"/>
      <c r="L379" s="11"/>
      <c r="M379" s="11"/>
      <c r="N379" s="11"/>
    </row>
    <row r="380" spans="1:14" ht="13.2">
      <c r="A380" s="11" t="s">
        <v>307</v>
      </c>
      <c r="B380">
        <v>109.75</v>
      </c>
      <c r="C380" s="11">
        <f t="shared" si="13"/>
        <v>1.3856812933025431E-2</v>
      </c>
      <c r="D380" s="13">
        <f t="shared" si="14"/>
        <v>1.3856812933025431E-2</v>
      </c>
      <c r="E380" s="11" t="s">
        <v>307</v>
      </c>
      <c r="F380" s="12">
        <v>17629.8</v>
      </c>
      <c r="G380" s="11">
        <v>-4.9976439999999999E-3</v>
      </c>
      <c r="H380" s="13">
        <v>-5.0000000000000001E-3</v>
      </c>
      <c r="J380" s="15"/>
      <c r="K380" s="11"/>
      <c r="L380" s="11"/>
      <c r="M380" s="11"/>
      <c r="N380" s="11"/>
    </row>
    <row r="381" spans="1:14" ht="13.2">
      <c r="A381" s="11" t="s">
        <v>308</v>
      </c>
      <c r="B381">
        <v>108.25</v>
      </c>
      <c r="C381" s="11">
        <f t="shared" si="13"/>
        <v>-7.3360843649701302E-3</v>
      </c>
      <c r="D381" s="13">
        <f t="shared" si="14"/>
        <v>-7.3360843649701302E-3</v>
      </c>
      <c r="E381" s="11" t="s">
        <v>308</v>
      </c>
      <c r="F381" s="12">
        <v>17718.349999999999</v>
      </c>
      <c r="G381" s="11">
        <v>-5.4949839999999996E-3</v>
      </c>
      <c r="H381" s="13">
        <v>-5.4999999999999997E-3</v>
      </c>
      <c r="J381" s="15"/>
      <c r="K381" s="11"/>
      <c r="L381" s="11"/>
      <c r="M381" s="11"/>
      <c r="N381" s="11"/>
    </row>
    <row r="382" spans="1:14" ht="13.2">
      <c r="A382" s="11" t="s">
        <v>309</v>
      </c>
      <c r="B382">
        <v>109.05</v>
      </c>
      <c r="C382" s="11">
        <f t="shared" si="13"/>
        <v>-6.3781321184510631E-3</v>
      </c>
      <c r="D382" s="13">
        <f t="shared" si="14"/>
        <v>-6.3781321184510631E-3</v>
      </c>
      <c r="E382" s="11" t="s">
        <v>309</v>
      </c>
      <c r="F382" s="12">
        <v>17816.25</v>
      </c>
      <c r="G382" s="11">
        <v>1.1008810000000001E-2</v>
      </c>
      <c r="H382" s="13">
        <v>1.0999999999999999E-2</v>
      </c>
      <c r="J382" s="15"/>
      <c r="K382" s="11"/>
      <c r="L382" s="11"/>
      <c r="M382" s="11"/>
      <c r="N382" s="11"/>
    </row>
    <row r="383" spans="1:14" ht="13.2">
      <c r="A383" s="11" t="s">
        <v>310</v>
      </c>
      <c r="B383">
        <v>109.75</v>
      </c>
      <c r="C383" s="11">
        <f t="shared" si="13"/>
        <v>2.2831050228311334E-3</v>
      </c>
      <c r="D383" s="13">
        <f t="shared" si="14"/>
        <v>2.2831050228311334E-3</v>
      </c>
      <c r="E383" s="11" t="s">
        <v>310</v>
      </c>
      <c r="F383" s="12">
        <v>17622.25</v>
      </c>
      <c r="G383" s="11">
        <v>5.2136659999999996E-3</v>
      </c>
      <c r="H383" s="13">
        <v>5.1999999999999998E-3</v>
      </c>
      <c r="J383" s="15"/>
      <c r="K383" s="11"/>
      <c r="L383" s="11"/>
      <c r="M383" s="11"/>
      <c r="N383" s="11"/>
    </row>
    <row r="384" spans="1:14" ht="13.2">
      <c r="A384" s="11" t="s">
        <v>311</v>
      </c>
      <c r="B384">
        <v>109.5</v>
      </c>
      <c r="C384" s="11">
        <f t="shared" si="13"/>
        <v>-2.1010281627179217E-2</v>
      </c>
      <c r="D384" s="13">
        <f t="shared" si="14"/>
        <v>-2.1010281627179217E-2</v>
      </c>
      <c r="E384" s="11" t="s">
        <v>311</v>
      </c>
      <c r="F384" s="12">
        <v>17530.849999999999</v>
      </c>
      <c r="G384" s="11">
        <v>-1.9384809999999999E-2</v>
      </c>
      <c r="H384" s="13">
        <v>-1.9400000000000001E-2</v>
      </c>
      <c r="J384" s="15"/>
      <c r="K384" s="11"/>
      <c r="L384" s="11"/>
      <c r="M384" s="11"/>
      <c r="N384" s="11"/>
    </row>
    <row r="385" spans="1:14" ht="13.2">
      <c r="A385" s="11" t="s">
        <v>312</v>
      </c>
      <c r="B385">
        <v>111.85</v>
      </c>
      <c r="C385" s="11">
        <f t="shared" si="13"/>
        <v>-7.1016422547715008E-3</v>
      </c>
      <c r="D385" s="13">
        <f t="shared" si="14"/>
        <v>-7.1016422547715008E-3</v>
      </c>
      <c r="E385" s="11" t="s">
        <v>312</v>
      </c>
      <c r="F385" s="12">
        <v>17877.400000000001</v>
      </c>
      <c r="G385" s="11">
        <v>-7.0179819999999999E-3</v>
      </c>
      <c r="H385" s="13">
        <v>-7.0000000000000001E-3</v>
      </c>
      <c r="J385" s="15"/>
      <c r="K385" s="11"/>
      <c r="L385" s="11"/>
      <c r="M385" s="11"/>
      <c r="N385" s="11"/>
    </row>
    <row r="386" spans="1:14" ht="13.2">
      <c r="A386" s="11" t="s">
        <v>313</v>
      </c>
      <c r="B386">
        <v>112.65</v>
      </c>
      <c r="C386" s="11">
        <f t="shared" si="13"/>
        <v>-7.4889867841408941E-3</v>
      </c>
      <c r="D386" s="13">
        <f t="shared" si="14"/>
        <v>-7.4889867841408941E-3</v>
      </c>
      <c r="E386" s="11" t="s">
        <v>313</v>
      </c>
      <c r="F386" s="12">
        <v>18003.75</v>
      </c>
      <c r="G386" s="11">
        <v>-3.6690550000000001E-3</v>
      </c>
      <c r="H386" s="13">
        <v>-3.7000000000000002E-3</v>
      </c>
      <c r="J386" s="15"/>
      <c r="K386" s="11"/>
      <c r="L386" s="11"/>
      <c r="M386" s="11"/>
      <c r="N386" s="11"/>
    </row>
    <row r="387" spans="1:14" ht="13.2">
      <c r="A387" s="11" t="s">
        <v>314</v>
      </c>
      <c r="B387">
        <v>113.5</v>
      </c>
      <c r="C387" s="11">
        <f t="shared" si="13"/>
        <v>-8.8028169014076063E-4</v>
      </c>
      <c r="D387" s="13">
        <f t="shared" si="14"/>
        <v>-8.8028169014076063E-4</v>
      </c>
      <c r="E387" s="11" t="s">
        <v>314</v>
      </c>
      <c r="F387" s="12">
        <v>18070.05</v>
      </c>
      <c r="G387" s="11">
        <v>7.4541360000000001E-3</v>
      </c>
      <c r="H387" s="13">
        <v>7.4999999999999997E-3</v>
      </c>
      <c r="J387" s="15"/>
      <c r="K387" s="11"/>
      <c r="L387" s="11"/>
      <c r="M387" s="11"/>
      <c r="N387" s="11"/>
    </row>
    <row r="388" spans="1:14" ht="13.2">
      <c r="A388" s="27">
        <v>44904</v>
      </c>
      <c r="B388">
        <v>113.6</v>
      </c>
      <c r="C388" s="11">
        <f t="shared" si="13"/>
        <v>4.4033465433734875E-4</v>
      </c>
      <c r="D388" s="13">
        <f t="shared" si="14"/>
        <v>4.4033465433734875E-4</v>
      </c>
      <c r="E388" s="27">
        <v>44904</v>
      </c>
      <c r="F388" s="12">
        <v>17936.349999999999</v>
      </c>
      <c r="G388" s="11">
        <v>5.7756960000000003E-3</v>
      </c>
      <c r="H388" s="13">
        <v>5.7999999999999996E-3</v>
      </c>
      <c r="J388" s="15"/>
      <c r="K388" s="11"/>
      <c r="L388" s="11"/>
      <c r="M388" s="11"/>
      <c r="N388" s="11"/>
    </row>
    <row r="389" spans="1:14" ht="13.2">
      <c r="A389" s="27">
        <v>44813</v>
      </c>
      <c r="B389">
        <v>113.55</v>
      </c>
      <c r="C389" s="11">
        <f t="shared" ref="C389:C452" si="15">B389/B390-1</f>
        <v>-8.2969432314410341E-3</v>
      </c>
      <c r="D389" s="13">
        <f t="shared" ref="D389:D452" si="16">C389</f>
        <v>-8.2969432314410341E-3</v>
      </c>
      <c r="E389" s="27">
        <v>44813</v>
      </c>
      <c r="F389" s="12">
        <v>17833.349999999999</v>
      </c>
      <c r="G389" s="11">
        <v>1.9439570000000001E-3</v>
      </c>
      <c r="H389" s="13">
        <v>1.9E-3</v>
      </c>
      <c r="J389" s="15"/>
      <c r="K389" s="11"/>
      <c r="L389" s="11"/>
      <c r="M389" s="11"/>
      <c r="N389" s="11"/>
    </row>
    <row r="390" spans="1:14" ht="13.2">
      <c r="A390" s="27">
        <v>44782</v>
      </c>
      <c r="B390">
        <v>114.5</v>
      </c>
      <c r="C390" s="11">
        <f t="shared" si="15"/>
        <v>4.3859649122806044E-3</v>
      </c>
      <c r="D390" s="13">
        <f t="shared" si="16"/>
        <v>4.3859649122806044E-3</v>
      </c>
      <c r="E390" s="27">
        <v>44782</v>
      </c>
      <c r="F390" s="12">
        <v>17798.75</v>
      </c>
      <c r="G390" s="11">
        <v>9.8925349999999992E-3</v>
      </c>
      <c r="H390" s="13">
        <v>9.9000000000000008E-3</v>
      </c>
      <c r="J390" s="15"/>
      <c r="K390" s="11"/>
      <c r="L390" s="11"/>
      <c r="M390" s="11"/>
      <c r="N390" s="11"/>
    </row>
    <row r="391" spans="1:14" ht="13.2">
      <c r="A391" s="27">
        <v>44751</v>
      </c>
      <c r="B391">
        <v>114</v>
      </c>
      <c r="C391" s="11">
        <f t="shared" si="15"/>
        <v>-8.7642418930755639E-4</v>
      </c>
      <c r="D391" s="13">
        <f t="shared" si="16"/>
        <v>-8.7642418930755639E-4</v>
      </c>
      <c r="E391" s="27">
        <v>44751</v>
      </c>
      <c r="F391" s="12">
        <v>17624.400000000001</v>
      </c>
      <c r="G391" s="11">
        <v>-1.7671449999999999E-3</v>
      </c>
      <c r="H391" s="13">
        <v>-1.8E-3</v>
      </c>
      <c r="J391" s="15"/>
      <c r="K391" s="11"/>
      <c r="L391" s="11"/>
      <c r="M391" s="11"/>
      <c r="N391" s="11"/>
    </row>
    <row r="392" spans="1:14" ht="13.2">
      <c r="A392" s="27">
        <v>44721</v>
      </c>
      <c r="B392">
        <v>114.1</v>
      </c>
      <c r="C392" s="11">
        <f t="shared" si="15"/>
        <v>-1.0407632263660038E-2</v>
      </c>
      <c r="D392" s="13">
        <f t="shared" si="16"/>
        <v>-1.0407632263660038E-2</v>
      </c>
      <c r="E392" s="27">
        <v>44721</v>
      </c>
      <c r="F392" s="12">
        <v>17655.599999999999</v>
      </c>
      <c r="G392" s="11">
        <v>-5.7738699999999995E-4</v>
      </c>
      <c r="H392" s="13">
        <v>-5.9999999999999995E-4</v>
      </c>
      <c r="J392" s="15"/>
      <c r="K392" s="11"/>
      <c r="L392" s="11"/>
      <c r="M392" s="11"/>
      <c r="N392" s="11"/>
    </row>
    <row r="393" spans="1:14" ht="13.2">
      <c r="A393" s="27">
        <v>44690</v>
      </c>
      <c r="B393">
        <v>115.3</v>
      </c>
      <c r="C393" s="11">
        <f t="shared" si="15"/>
        <v>1.8101545253863094E-2</v>
      </c>
      <c r="D393" s="13">
        <f t="shared" si="16"/>
        <v>1.8101545253863094E-2</v>
      </c>
      <c r="E393" s="27">
        <v>44690</v>
      </c>
      <c r="F393" s="12">
        <v>17665.8</v>
      </c>
      <c r="G393" s="11">
        <v>7.2037610000000004E-3</v>
      </c>
      <c r="H393" s="13">
        <v>7.1999999999999998E-3</v>
      </c>
      <c r="J393" s="15"/>
      <c r="K393" s="11"/>
      <c r="L393" s="11"/>
      <c r="M393" s="11"/>
      <c r="N393" s="11"/>
    </row>
    <row r="394" spans="1:14" ht="13.2">
      <c r="A394" s="27">
        <v>44601</v>
      </c>
      <c r="B394">
        <v>113.25</v>
      </c>
      <c r="C394" s="11">
        <f t="shared" si="15"/>
        <v>-3.9577836411609502E-3</v>
      </c>
      <c r="D394" s="13">
        <f t="shared" si="16"/>
        <v>-3.9577836411609502E-3</v>
      </c>
      <c r="E394" s="27">
        <v>44601</v>
      </c>
      <c r="F394" s="12">
        <v>17539.45</v>
      </c>
      <c r="G394" s="11">
        <v>-1.9096200000000001E-4</v>
      </c>
      <c r="H394" s="13">
        <v>-2.0000000000000001E-4</v>
      </c>
      <c r="J394" s="15"/>
      <c r="K394" s="11"/>
      <c r="L394" s="11"/>
      <c r="M394" s="11"/>
      <c r="N394" s="11"/>
    </row>
    <row r="395" spans="1:14" ht="13.2">
      <c r="A395" s="27">
        <v>44570</v>
      </c>
      <c r="B395">
        <v>113.7</v>
      </c>
      <c r="C395" s="11">
        <f t="shared" si="15"/>
        <v>1.3210039630120463E-3</v>
      </c>
      <c r="D395" s="13">
        <f t="shared" si="16"/>
        <v>1.3210039630120463E-3</v>
      </c>
      <c r="E395" s="27">
        <v>44570</v>
      </c>
      <c r="F395" s="12">
        <v>17542.8</v>
      </c>
      <c r="G395" s="11">
        <v>-1.2190796E-2</v>
      </c>
      <c r="H395" s="13">
        <v>-1.2200000000000001E-2</v>
      </c>
      <c r="J395" s="15"/>
      <c r="K395" s="11"/>
      <c r="L395" s="11"/>
      <c r="M395" s="11"/>
      <c r="N395" s="11"/>
    </row>
    <row r="396" spans="1:14" ht="13.2">
      <c r="A396" s="11" t="s">
        <v>315</v>
      </c>
      <c r="B396">
        <v>113.55</v>
      </c>
      <c r="C396" s="11">
        <f t="shared" si="15"/>
        <v>7.5421472937000633E-3</v>
      </c>
      <c r="D396" s="13">
        <f t="shared" si="16"/>
        <v>7.5421472937000633E-3</v>
      </c>
      <c r="E396" s="11" t="s">
        <v>315</v>
      </c>
      <c r="F396" s="12">
        <v>17759.3</v>
      </c>
      <c r="G396" s="11">
        <v>2.5784241999999999E-2</v>
      </c>
      <c r="H396" s="13">
        <v>2.58E-2</v>
      </c>
      <c r="J396" s="15"/>
      <c r="K396" s="11"/>
      <c r="L396" s="11"/>
      <c r="M396" s="11"/>
      <c r="N396" s="11"/>
    </row>
    <row r="397" spans="1:14" ht="13.2">
      <c r="A397" s="11" t="s">
        <v>316</v>
      </c>
      <c r="B397">
        <v>112.7</v>
      </c>
      <c r="C397" s="11">
        <f t="shared" si="15"/>
        <v>-1.1836913634370894E-2</v>
      </c>
      <c r="D397" s="13">
        <f t="shared" si="16"/>
        <v>-1.1836913634370894E-2</v>
      </c>
      <c r="E397" s="11" t="s">
        <v>316</v>
      </c>
      <c r="F397" s="12">
        <v>17312.900000000001</v>
      </c>
      <c r="G397" s="11">
        <v>-1.4009989E-2</v>
      </c>
      <c r="H397" s="13">
        <v>-1.4E-2</v>
      </c>
      <c r="J397" s="15"/>
      <c r="K397" s="11"/>
      <c r="L397" s="11"/>
      <c r="M397" s="11"/>
      <c r="N397" s="11"/>
    </row>
    <row r="398" spans="1:14" ht="13.2">
      <c r="A398" s="11" t="s">
        <v>317</v>
      </c>
      <c r="B398">
        <v>114.05</v>
      </c>
      <c r="C398" s="11">
        <f t="shared" si="15"/>
        <v>-1.1698440207972394E-2</v>
      </c>
      <c r="D398" s="13">
        <f t="shared" si="16"/>
        <v>-1.1698440207972394E-2</v>
      </c>
      <c r="E398" s="11" t="s">
        <v>317</v>
      </c>
      <c r="F398" s="12">
        <v>17558.900000000001</v>
      </c>
      <c r="G398" s="11">
        <v>2.0801890000000001E-3</v>
      </c>
      <c r="H398" s="13">
        <v>2.0999999999999999E-3</v>
      </c>
      <c r="J398" s="15"/>
      <c r="K398" s="11"/>
      <c r="L398" s="11"/>
      <c r="M398" s="11"/>
      <c r="N398" s="11"/>
    </row>
    <row r="399" spans="1:14" ht="13.2">
      <c r="A399" s="11" t="s">
        <v>318</v>
      </c>
      <c r="B399">
        <v>115.4</v>
      </c>
      <c r="C399" s="11">
        <f t="shared" si="15"/>
        <v>7.8602620087335762E-3</v>
      </c>
      <c r="D399" s="13">
        <f t="shared" si="16"/>
        <v>7.8602620087335762E-3</v>
      </c>
      <c r="E399" s="11" t="s">
        <v>318</v>
      </c>
      <c r="F399" s="12">
        <v>17522.45</v>
      </c>
      <c r="G399" s="11">
        <v>-4.6861819999999997E-3</v>
      </c>
      <c r="H399" s="13">
        <v>-4.7000000000000002E-3</v>
      </c>
      <c r="J399" s="15"/>
      <c r="K399" s="11"/>
      <c r="L399" s="11"/>
      <c r="M399" s="11"/>
      <c r="N399" s="11"/>
    </row>
    <row r="400" spans="1:14" ht="13.2">
      <c r="A400" s="11" t="s">
        <v>319</v>
      </c>
      <c r="B400">
        <v>114.5</v>
      </c>
      <c r="C400" s="11">
        <f t="shared" si="15"/>
        <v>3.0661410424879243E-3</v>
      </c>
      <c r="D400" s="13">
        <f t="shared" si="16"/>
        <v>3.0661410424879243E-3</v>
      </c>
      <c r="E400" s="11" t="s">
        <v>319</v>
      </c>
      <c r="F400" s="12">
        <v>17604.95</v>
      </c>
      <c r="G400" s="11">
        <v>1.561656E-3</v>
      </c>
      <c r="H400" s="13">
        <v>1.6000000000000001E-3</v>
      </c>
      <c r="J400" s="15"/>
      <c r="K400" s="11"/>
      <c r="L400" s="11"/>
      <c r="M400" s="11"/>
      <c r="N400" s="11"/>
    </row>
    <row r="401" spans="1:14" ht="13.2">
      <c r="A401" s="11" t="s">
        <v>320</v>
      </c>
      <c r="B401">
        <v>114.15</v>
      </c>
      <c r="C401" s="11">
        <f t="shared" si="15"/>
        <v>-1.312335958005173E-3</v>
      </c>
      <c r="D401" s="13">
        <f t="shared" si="16"/>
        <v>-1.312335958005173E-3</v>
      </c>
      <c r="E401" s="11" t="s">
        <v>320</v>
      </c>
      <c r="F401" s="12">
        <v>17577.5</v>
      </c>
      <c r="G401" s="11">
        <v>4.9626369999999998E-3</v>
      </c>
      <c r="H401" s="13">
        <v>5.0000000000000001E-3</v>
      </c>
      <c r="J401" s="15"/>
      <c r="K401" s="11"/>
      <c r="L401" s="11"/>
      <c r="M401" s="11"/>
      <c r="N401" s="11"/>
    </row>
    <row r="402" spans="1:14" ht="13.2">
      <c r="A402" s="11" t="s">
        <v>321</v>
      </c>
      <c r="B402">
        <v>114.3</v>
      </c>
      <c r="C402" s="11">
        <f t="shared" si="15"/>
        <v>-2.9711375212224111E-2</v>
      </c>
      <c r="D402" s="13">
        <f t="shared" si="16"/>
        <v>-2.9711375212224111E-2</v>
      </c>
      <c r="E402" s="11" t="s">
        <v>321</v>
      </c>
      <c r="F402" s="12">
        <v>17490.7</v>
      </c>
      <c r="G402" s="11">
        <v>-1.5077329E-2</v>
      </c>
      <c r="H402" s="13">
        <v>-1.5100000000000001E-2</v>
      </c>
      <c r="J402" s="15"/>
      <c r="K402" s="11"/>
      <c r="L402" s="11"/>
      <c r="M402" s="11"/>
      <c r="N402" s="11"/>
    </row>
    <row r="403" spans="1:14" ht="13.2">
      <c r="A403" s="11" t="s">
        <v>322</v>
      </c>
      <c r="B403">
        <v>117.8</v>
      </c>
      <c r="C403" s="11">
        <f t="shared" si="15"/>
        <v>3.5604395604395656E-2</v>
      </c>
      <c r="D403" s="13">
        <f t="shared" si="16"/>
        <v>3.5604395604395656E-2</v>
      </c>
      <c r="E403" s="11" t="s">
        <v>322</v>
      </c>
      <c r="F403" s="12">
        <v>17758.45</v>
      </c>
      <c r="G403" s="11">
        <v>-1.1029432E-2</v>
      </c>
      <c r="H403" s="13">
        <v>-1.0999999999999999E-2</v>
      </c>
      <c r="J403" s="15"/>
      <c r="K403" s="11"/>
      <c r="L403" s="11"/>
      <c r="M403" s="11"/>
      <c r="N403" s="11"/>
    </row>
    <row r="404" spans="1:14" ht="13.2">
      <c r="A404" s="11" t="s">
        <v>323</v>
      </c>
      <c r="B404">
        <v>113.75</v>
      </c>
      <c r="C404" s="11">
        <f t="shared" si="15"/>
        <v>4.3975373790683392E-4</v>
      </c>
      <c r="D404" s="13">
        <f t="shared" si="16"/>
        <v>4.3975373790683392E-4</v>
      </c>
      <c r="E404" s="11" t="s">
        <v>323</v>
      </c>
      <c r="F404" s="12">
        <v>17956.5</v>
      </c>
      <c r="G404" s="11">
        <v>6.8267000000000002E-4</v>
      </c>
      <c r="H404" s="13">
        <v>6.9999999999999999E-4</v>
      </c>
      <c r="J404" s="15"/>
      <c r="K404" s="11"/>
      <c r="L404" s="11"/>
      <c r="M404" s="11"/>
      <c r="N404" s="11"/>
    </row>
    <row r="405" spans="1:14" ht="13.2">
      <c r="A405" s="11" t="s">
        <v>324</v>
      </c>
      <c r="B405">
        <v>113.7</v>
      </c>
      <c r="C405" s="11">
        <f t="shared" si="15"/>
        <v>4.3994720633522277E-4</v>
      </c>
      <c r="D405" s="13">
        <f t="shared" si="16"/>
        <v>4.3994720633522277E-4</v>
      </c>
      <c r="E405" s="11" t="s">
        <v>324</v>
      </c>
      <c r="F405" s="12">
        <v>17944.25</v>
      </c>
      <c r="G405" s="11">
        <v>6.6759230000000003E-3</v>
      </c>
      <c r="H405" s="13">
        <v>6.7000000000000002E-3</v>
      </c>
      <c r="J405" s="15"/>
      <c r="K405" s="11"/>
      <c r="L405" s="11"/>
      <c r="M405" s="11"/>
      <c r="N405" s="11"/>
    </row>
    <row r="406" spans="1:14" ht="13.2">
      <c r="A406" s="11" t="s">
        <v>325</v>
      </c>
      <c r="B406">
        <v>113.65</v>
      </c>
      <c r="C406" s="11">
        <f t="shared" si="15"/>
        <v>-4.397537379067229E-4</v>
      </c>
      <c r="D406" s="13">
        <f t="shared" si="16"/>
        <v>-4.397537379067229E-4</v>
      </c>
      <c r="E406" s="11" t="s">
        <v>325</v>
      </c>
      <c r="F406" s="12">
        <v>17825.25</v>
      </c>
      <c r="G406" s="11">
        <v>7.181542E-3</v>
      </c>
      <c r="H406" s="13">
        <v>7.1999999999999998E-3</v>
      </c>
      <c r="J406" s="15"/>
      <c r="K406" s="11"/>
      <c r="L406" s="11"/>
      <c r="M406" s="11"/>
      <c r="N406" s="11"/>
    </row>
    <row r="407" spans="1:14" ht="13.2">
      <c r="A407" s="27">
        <v>44903</v>
      </c>
      <c r="B407">
        <v>113.7</v>
      </c>
      <c r="C407" s="11">
        <f t="shared" si="15"/>
        <v>1.0666666666666602E-2</v>
      </c>
      <c r="D407" s="13">
        <f t="shared" si="16"/>
        <v>1.0666666666666602E-2</v>
      </c>
      <c r="E407" s="27">
        <v>44903</v>
      </c>
      <c r="F407" s="12">
        <v>17698.150000000001</v>
      </c>
      <c r="G407" s="11">
        <v>2.2169999999999998E-3</v>
      </c>
      <c r="H407" s="13">
        <v>2.2000000000000001E-3</v>
      </c>
      <c r="J407" s="15"/>
      <c r="K407" s="11"/>
      <c r="L407" s="11"/>
      <c r="M407" s="11"/>
      <c r="N407" s="11"/>
    </row>
    <row r="408" spans="1:14" ht="13.2">
      <c r="A408" s="27">
        <v>44873</v>
      </c>
      <c r="B408">
        <v>112.5</v>
      </c>
      <c r="C408" s="11">
        <f t="shared" si="15"/>
        <v>-3.9282664389410749E-2</v>
      </c>
      <c r="D408" s="13">
        <f t="shared" si="16"/>
        <v>-3.9282664389410749E-2</v>
      </c>
      <c r="E408" s="27">
        <v>44873</v>
      </c>
      <c r="F408" s="12">
        <v>17659</v>
      </c>
      <c r="G408" s="11">
        <v>7.0859290000000004E-3</v>
      </c>
      <c r="H408" s="13">
        <v>7.1000000000000004E-3</v>
      </c>
      <c r="J408" s="15"/>
      <c r="K408" s="11"/>
      <c r="L408" s="11"/>
      <c r="M408" s="11"/>
      <c r="N408" s="11"/>
    </row>
    <row r="409" spans="1:14" ht="13.2">
      <c r="A409" s="27">
        <v>44842</v>
      </c>
      <c r="B409">
        <v>117.1</v>
      </c>
      <c r="C409" s="11">
        <f t="shared" si="15"/>
        <v>-8.5324232081918083E-4</v>
      </c>
      <c r="D409" s="13">
        <f t="shared" si="16"/>
        <v>-8.5324232081918083E-4</v>
      </c>
      <c r="E409" s="27">
        <v>44842</v>
      </c>
      <c r="F409" s="12">
        <v>17534.75</v>
      </c>
      <c r="G409" s="11">
        <v>5.5063900000000001E-4</v>
      </c>
      <c r="H409" s="13">
        <v>5.9999999999999995E-4</v>
      </c>
      <c r="J409" s="15"/>
      <c r="K409" s="11"/>
      <c r="L409" s="11"/>
      <c r="M409" s="11"/>
      <c r="N409" s="11"/>
    </row>
    <row r="410" spans="1:14" ht="13.2">
      <c r="A410" s="27">
        <v>44781</v>
      </c>
      <c r="B410">
        <v>117.2</v>
      </c>
      <c r="C410" s="11">
        <f t="shared" si="15"/>
        <v>-8.5251491901106036E-4</v>
      </c>
      <c r="D410" s="13">
        <f t="shared" si="16"/>
        <v>-8.5251491901106036E-4</v>
      </c>
      <c r="E410" s="27">
        <v>44781</v>
      </c>
      <c r="F410" s="12">
        <v>17525.099999999999</v>
      </c>
      <c r="G410" s="11">
        <v>7.3343870000000004E-3</v>
      </c>
      <c r="H410" s="13">
        <v>7.3000000000000001E-3</v>
      </c>
      <c r="J410" s="15"/>
      <c r="K410" s="11"/>
      <c r="L410" s="11"/>
      <c r="M410" s="11"/>
      <c r="N410" s="11"/>
    </row>
    <row r="411" spans="1:14" ht="13.2">
      <c r="A411" s="27">
        <v>44689</v>
      </c>
      <c r="B411">
        <v>117.3</v>
      </c>
      <c r="C411" s="11">
        <f t="shared" si="15"/>
        <v>-5.0890585241730735E-3</v>
      </c>
      <c r="D411" s="13">
        <f t="shared" si="16"/>
        <v>-5.0890585241730735E-3</v>
      </c>
      <c r="E411" s="27">
        <v>44689</v>
      </c>
      <c r="F411" s="12">
        <v>17397.5</v>
      </c>
      <c r="G411" s="11">
        <v>8.9172700000000004E-4</v>
      </c>
      <c r="H411" s="13">
        <v>8.9999999999999998E-4</v>
      </c>
      <c r="J411" s="15"/>
      <c r="K411" s="11"/>
      <c r="L411" s="11"/>
      <c r="M411" s="11"/>
      <c r="N411" s="11"/>
    </row>
    <row r="412" spans="1:14" ht="13.2">
      <c r="A412" s="27">
        <v>44659</v>
      </c>
      <c r="B412">
        <v>117.9</v>
      </c>
      <c r="C412" s="11">
        <f t="shared" si="15"/>
        <v>-1.3801756587201952E-2</v>
      </c>
      <c r="D412" s="13">
        <f t="shared" si="16"/>
        <v>-1.3801756587201952E-2</v>
      </c>
      <c r="E412" s="27">
        <v>44659</v>
      </c>
      <c r="F412" s="12">
        <v>17382</v>
      </c>
      <c r="G412" s="11">
        <v>-3.5368900000000002E-4</v>
      </c>
      <c r="H412" s="13">
        <v>-4.0000000000000002E-4</v>
      </c>
      <c r="J412" s="15"/>
      <c r="K412" s="11"/>
      <c r="L412" s="11"/>
      <c r="M412" s="11"/>
      <c r="N412" s="11"/>
    </row>
    <row r="413" spans="1:14" ht="13.2">
      <c r="A413" s="27">
        <v>44628</v>
      </c>
      <c r="B413">
        <v>119.55</v>
      </c>
      <c r="C413" s="11">
        <f t="shared" si="15"/>
        <v>1.9181585677749302E-2</v>
      </c>
      <c r="D413" s="13">
        <f t="shared" si="16"/>
        <v>1.9181585677749302E-2</v>
      </c>
      <c r="E413" s="27">
        <v>44628</v>
      </c>
      <c r="F413" s="12">
        <v>17388.150000000001</v>
      </c>
      <c r="G413" s="11">
        <v>2.4617409999999999E-3</v>
      </c>
      <c r="H413" s="13">
        <v>2.5000000000000001E-3</v>
      </c>
      <c r="J413" s="15"/>
      <c r="K413" s="11"/>
      <c r="L413" s="11"/>
      <c r="M413" s="11"/>
      <c r="N413" s="11"/>
    </row>
    <row r="414" spans="1:14" ht="13.2">
      <c r="A414" s="27">
        <v>44600</v>
      </c>
      <c r="B414">
        <v>117.3</v>
      </c>
      <c r="C414" s="11">
        <f t="shared" si="15"/>
        <v>4.2643923240937021E-4</v>
      </c>
      <c r="D414" s="13">
        <f t="shared" si="16"/>
        <v>4.2643923240937021E-4</v>
      </c>
      <c r="E414" s="27">
        <v>44600</v>
      </c>
      <c r="F414" s="12">
        <v>17345.45</v>
      </c>
      <c r="G414" s="11">
        <v>3.1141799999999999E-4</v>
      </c>
      <c r="H414" s="13">
        <v>2.9999999999999997E-4</v>
      </c>
      <c r="J414" s="15"/>
      <c r="K414" s="11"/>
      <c r="L414" s="11"/>
      <c r="M414" s="11"/>
      <c r="N414" s="11"/>
    </row>
    <row r="415" spans="1:14" ht="13.2">
      <c r="A415" s="27">
        <v>44569</v>
      </c>
      <c r="B415">
        <v>117.25</v>
      </c>
      <c r="C415" s="11">
        <f t="shared" si="15"/>
        <v>4.282655246252709E-3</v>
      </c>
      <c r="D415" s="13">
        <f t="shared" si="16"/>
        <v>4.282655246252709E-3</v>
      </c>
      <c r="E415" s="27">
        <v>44569</v>
      </c>
      <c r="F415" s="12">
        <v>17340.05</v>
      </c>
      <c r="G415" s="11">
        <v>1.0595485999999999E-2</v>
      </c>
      <c r="H415" s="13">
        <v>1.06E-2</v>
      </c>
      <c r="J415" s="15"/>
      <c r="K415" s="11"/>
      <c r="L415" s="11"/>
      <c r="M415" s="11"/>
      <c r="N415" s="11"/>
    </row>
    <row r="416" spans="1:14" ht="13.2">
      <c r="A416" s="11" t="s">
        <v>326</v>
      </c>
      <c r="B416">
        <v>116.75</v>
      </c>
      <c r="C416" s="11">
        <f t="shared" si="15"/>
        <v>-2.9888983774550848E-3</v>
      </c>
      <c r="D416" s="13">
        <f t="shared" si="16"/>
        <v>-2.9888983774550848E-3</v>
      </c>
      <c r="E416" s="11" t="s">
        <v>326</v>
      </c>
      <c r="F416" s="12">
        <v>17158.25</v>
      </c>
      <c r="G416" s="11">
        <v>1.3505929999999999E-2</v>
      </c>
      <c r="H416" s="13">
        <v>1.35E-2</v>
      </c>
      <c r="J416" s="15"/>
      <c r="K416" s="11"/>
      <c r="L416" s="11"/>
      <c r="M416" s="11"/>
      <c r="N416" s="11"/>
    </row>
    <row r="417" spans="1:14" ht="13.2">
      <c r="A417" s="11" t="s">
        <v>327</v>
      </c>
      <c r="B417">
        <v>117.1</v>
      </c>
      <c r="C417" s="11">
        <f t="shared" si="15"/>
        <v>-8.5324232081918083E-4</v>
      </c>
      <c r="D417" s="13">
        <f t="shared" si="16"/>
        <v>-8.5324232081918083E-4</v>
      </c>
      <c r="E417" s="11" t="s">
        <v>327</v>
      </c>
      <c r="F417" s="12">
        <v>16929.599999999999</v>
      </c>
      <c r="G417" s="11">
        <v>1.7293802E-2</v>
      </c>
      <c r="H417" s="13">
        <v>1.7299999999999999E-2</v>
      </c>
      <c r="J417" s="15"/>
      <c r="K417" s="11"/>
      <c r="L417" s="11"/>
      <c r="M417" s="11"/>
      <c r="N417" s="11"/>
    </row>
    <row r="418" spans="1:14" ht="13.2">
      <c r="A418" s="11" t="s">
        <v>328</v>
      </c>
      <c r="B418">
        <v>117.2</v>
      </c>
      <c r="C418" s="11">
        <f t="shared" si="15"/>
        <v>-1.8425460636515956E-2</v>
      </c>
      <c r="D418" s="13">
        <f t="shared" si="16"/>
        <v>-1.8425460636515956E-2</v>
      </c>
      <c r="E418" s="11" t="s">
        <v>328</v>
      </c>
      <c r="F418" s="12">
        <v>16641.8</v>
      </c>
      <c r="G418" s="11">
        <v>9.582106E-3</v>
      </c>
      <c r="H418" s="13">
        <v>9.5999999999999992E-3</v>
      </c>
      <c r="J418" s="15"/>
      <c r="K418" s="11"/>
      <c r="L418" s="11"/>
      <c r="M418" s="11"/>
      <c r="N418" s="11"/>
    </row>
    <row r="419" spans="1:14" ht="13.2">
      <c r="A419" s="11" t="s">
        <v>329</v>
      </c>
      <c r="B419">
        <v>119.4</v>
      </c>
      <c r="C419" s="11">
        <f t="shared" si="15"/>
        <v>-2.3312883435582799E-2</v>
      </c>
      <c r="D419" s="13">
        <f t="shared" si="16"/>
        <v>-2.3312883435582799E-2</v>
      </c>
      <c r="E419" s="11" t="s">
        <v>329</v>
      </c>
      <c r="F419" s="12">
        <v>16483.849999999999</v>
      </c>
      <c r="G419" s="11">
        <v>-8.8479349999999995E-3</v>
      </c>
      <c r="H419" s="13">
        <v>-8.8000000000000005E-3</v>
      </c>
      <c r="J419" s="15"/>
      <c r="K419" s="11"/>
      <c r="L419" s="11"/>
      <c r="M419" s="11"/>
      <c r="N419" s="11"/>
    </row>
    <row r="420" spans="1:14" ht="13.2">
      <c r="A420" s="11" t="s">
        <v>330</v>
      </c>
      <c r="B420">
        <v>122.25</v>
      </c>
      <c r="C420" s="11">
        <f t="shared" si="15"/>
        <v>1.2422360248447228E-2</v>
      </c>
      <c r="D420" s="13">
        <f t="shared" si="16"/>
        <v>1.2422360248447228E-2</v>
      </c>
      <c r="E420" s="11" t="s">
        <v>330</v>
      </c>
      <c r="F420" s="12">
        <v>16631</v>
      </c>
      <c r="G420" s="11">
        <v>-5.2902460000000002E-3</v>
      </c>
      <c r="H420" s="13">
        <v>-5.3E-3</v>
      </c>
      <c r="J420" s="15"/>
      <c r="K420" s="11"/>
      <c r="L420" s="11"/>
      <c r="M420" s="11"/>
      <c r="N420" s="11"/>
    </row>
    <row r="421" spans="1:14" ht="13.2">
      <c r="A421" s="11" t="s">
        <v>331</v>
      </c>
      <c r="B421">
        <v>120.75</v>
      </c>
      <c r="C421" s="11">
        <f t="shared" si="15"/>
        <v>-3.0898876404494291E-2</v>
      </c>
      <c r="D421" s="13">
        <f t="shared" si="16"/>
        <v>-3.0898876404494291E-2</v>
      </c>
      <c r="E421" s="11" t="s">
        <v>331</v>
      </c>
      <c r="F421" s="12">
        <v>16719.45</v>
      </c>
      <c r="G421" s="11">
        <v>6.8773430000000002E-3</v>
      </c>
      <c r="H421" s="13">
        <v>6.8999999999999999E-3</v>
      </c>
      <c r="J421" s="15"/>
      <c r="K421" s="11"/>
      <c r="L421" s="11"/>
      <c r="M421" s="11"/>
      <c r="N421" s="11"/>
    </row>
    <row r="422" spans="1:14" ht="13.2">
      <c r="A422" s="11" t="s">
        <v>332</v>
      </c>
      <c r="B422">
        <v>124.6</v>
      </c>
      <c r="C422" s="11">
        <f t="shared" si="15"/>
        <v>9.7244732576984294E-3</v>
      </c>
      <c r="D422" s="13">
        <f t="shared" si="16"/>
        <v>9.7244732576984294E-3</v>
      </c>
      <c r="E422" s="11" t="s">
        <v>332</v>
      </c>
      <c r="F422" s="12">
        <v>16605.25</v>
      </c>
      <c r="G422" s="11">
        <v>5.1086960000000002E-3</v>
      </c>
      <c r="H422" s="13">
        <v>5.1000000000000004E-3</v>
      </c>
      <c r="J422" s="15"/>
      <c r="K422" s="11"/>
      <c r="L422" s="11"/>
      <c r="M422" s="11"/>
      <c r="N422" s="11"/>
    </row>
    <row r="423" spans="1:14" ht="13.2">
      <c r="A423" s="11" t="s">
        <v>333</v>
      </c>
      <c r="B423">
        <v>123.4</v>
      </c>
      <c r="C423" s="11">
        <f t="shared" si="15"/>
        <v>-8.0971659919026884E-4</v>
      </c>
      <c r="D423" s="13">
        <f t="shared" si="16"/>
        <v>-8.0971659919026884E-4</v>
      </c>
      <c r="E423" s="11" t="s">
        <v>333</v>
      </c>
      <c r="F423" s="12">
        <v>16520.849999999999</v>
      </c>
      <c r="G423" s="11">
        <v>1.1033899999999999E-2</v>
      </c>
      <c r="H423" s="13">
        <v>1.0999999999999999E-2</v>
      </c>
      <c r="J423" s="15"/>
      <c r="K423" s="11"/>
      <c r="L423" s="11"/>
      <c r="M423" s="11"/>
      <c r="N423" s="11"/>
    </row>
    <row r="424" spans="1:14" ht="13.2">
      <c r="A424" s="11" t="s">
        <v>334</v>
      </c>
      <c r="B424">
        <v>123.5</v>
      </c>
      <c r="C424" s="11">
        <f t="shared" si="15"/>
        <v>5.2407328504473938E-2</v>
      </c>
      <c r="D424" s="13">
        <f t="shared" si="16"/>
        <v>5.2407328504473938E-2</v>
      </c>
      <c r="E424" s="11" t="s">
        <v>334</v>
      </c>
      <c r="F424" s="12">
        <v>16340.55</v>
      </c>
      <c r="G424" s="11">
        <v>3.8117759999999998E-3</v>
      </c>
      <c r="H424" s="13">
        <v>3.8E-3</v>
      </c>
      <c r="J424" s="15"/>
      <c r="K424" s="11"/>
      <c r="L424" s="11"/>
      <c r="M424" s="11"/>
      <c r="N424" s="11"/>
    </row>
    <row r="425" spans="1:14" ht="13.2">
      <c r="A425" s="11" t="s">
        <v>335</v>
      </c>
      <c r="B425">
        <v>117.35</v>
      </c>
      <c r="C425" s="11">
        <f t="shared" si="15"/>
        <v>-2.6948590381426163E-2</v>
      </c>
      <c r="D425" s="13">
        <f t="shared" si="16"/>
        <v>-2.6948590381426163E-2</v>
      </c>
      <c r="E425" s="11" t="s">
        <v>335</v>
      </c>
      <c r="F425" s="12">
        <v>16278.5</v>
      </c>
      <c r="G425" s="11">
        <v>1.4287317000000001E-2</v>
      </c>
      <c r="H425" s="13">
        <v>1.43E-2</v>
      </c>
      <c r="J425" s="15"/>
      <c r="K425" s="11"/>
      <c r="L425" s="11"/>
      <c r="M425" s="11"/>
      <c r="N425" s="11"/>
    </row>
    <row r="426" spans="1:14" ht="13.2">
      <c r="A426" s="11" t="s">
        <v>336</v>
      </c>
      <c r="B426">
        <v>120.6</v>
      </c>
      <c r="C426" s="11">
        <f t="shared" si="15"/>
        <v>0.11254612546125453</v>
      </c>
      <c r="D426" s="13">
        <f t="shared" si="16"/>
        <v>0.11254612546125453</v>
      </c>
      <c r="E426" s="11" t="s">
        <v>336</v>
      </c>
      <c r="F426" s="12">
        <v>16049.2</v>
      </c>
      <c r="G426" s="11">
        <v>6.9359699999999996E-3</v>
      </c>
      <c r="H426" s="13">
        <v>6.8999999999999999E-3</v>
      </c>
      <c r="J426" s="15"/>
      <c r="K426" s="11"/>
      <c r="L426" s="11"/>
      <c r="M426" s="11"/>
      <c r="N426" s="11"/>
    </row>
    <row r="427" spans="1:14" ht="13.2">
      <c r="A427" s="11" t="s">
        <v>337</v>
      </c>
      <c r="B427">
        <v>108.4</v>
      </c>
      <c r="C427" s="11">
        <f t="shared" si="15"/>
        <v>-3.084488153777365E-2</v>
      </c>
      <c r="D427" s="13">
        <f t="shared" si="16"/>
        <v>-3.084488153777365E-2</v>
      </c>
      <c r="E427" s="11" t="s">
        <v>337</v>
      </c>
      <c r="F427" s="12">
        <v>15938.65</v>
      </c>
      <c r="G427" s="11">
        <v>-1.753655E-3</v>
      </c>
      <c r="H427" s="13">
        <v>-1.8E-3</v>
      </c>
      <c r="J427" s="15"/>
      <c r="K427" s="11"/>
      <c r="L427" s="11"/>
      <c r="M427" s="11"/>
      <c r="N427" s="11"/>
    </row>
    <row r="428" spans="1:14" ht="13.2">
      <c r="A428" s="11" t="s">
        <v>338</v>
      </c>
      <c r="B428">
        <v>111.85</v>
      </c>
      <c r="C428" s="11">
        <f t="shared" si="15"/>
        <v>-2.1434820647419084E-2</v>
      </c>
      <c r="D428" s="13">
        <f t="shared" si="16"/>
        <v>-2.1434820647419084E-2</v>
      </c>
      <c r="E428" s="11" t="s">
        <v>338</v>
      </c>
      <c r="F428" s="12">
        <v>15966.65</v>
      </c>
      <c r="G428" s="11">
        <v>-5.7073289999999997E-3</v>
      </c>
      <c r="H428" s="13">
        <v>-5.7000000000000002E-3</v>
      </c>
      <c r="J428" s="15"/>
      <c r="K428" s="11"/>
      <c r="L428" s="11"/>
      <c r="M428" s="11"/>
      <c r="N428" s="11"/>
    </row>
    <row r="429" spans="1:14" ht="13.2">
      <c r="A429" s="27">
        <v>44902</v>
      </c>
      <c r="B429">
        <v>114.3</v>
      </c>
      <c r="C429" s="11">
        <f t="shared" si="15"/>
        <v>0.16632653061224478</v>
      </c>
      <c r="D429" s="13">
        <f t="shared" si="16"/>
        <v>0.16632653061224478</v>
      </c>
      <c r="E429" s="27">
        <v>44902</v>
      </c>
      <c r="F429" s="12">
        <v>16058.3</v>
      </c>
      <c r="G429" s="11">
        <v>-9.7249629999999997E-3</v>
      </c>
      <c r="H429" s="13">
        <v>-9.7000000000000003E-3</v>
      </c>
      <c r="J429" s="15"/>
      <c r="K429" s="11"/>
      <c r="L429" s="11"/>
      <c r="M429" s="11"/>
      <c r="N429" s="11"/>
    </row>
    <row r="430" spans="1:14" ht="13.2">
      <c r="A430" s="27">
        <v>44872</v>
      </c>
      <c r="B430">
        <v>98</v>
      </c>
      <c r="C430" s="11">
        <f t="shared" si="15"/>
        <v>0</v>
      </c>
      <c r="D430" s="13">
        <f t="shared" si="16"/>
        <v>0</v>
      </c>
      <c r="E430" s="27">
        <v>44872</v>
      </c>
      <c r="F430" s="12">
        <v>16216</v>
      </c>
      <c r="G430" s="11">
        <v>-2.8359000000000001E-4</v>
      </c>
      <c r="H430" s="13">
        <v>-2.9999999999999997E-4</v>
      </c>
      <c r="J430" s="15"/>
      <c r="K430" s="11"/>
      <c r="L430" s="11"/>
      <c r="M430" s="11"/>
      <c r="N430" s="11"/>
    </row>
    <row r="431" spans="1:14" ht="13.2">
      <c r="A431" s="27">
        <v>44780</v>
      </c>
      <c r="B431">
        <v>98</v>
      </c>
      <c r="C431" s="11">
        <f t="shared" si="15"/>
        <v>-5.5809233891425114E-3</v>
      </c>
      <c r="D431" s="13">
        <f t="shared" si="16"/>
        <v>-5.5809233891425114E-3</v>
      </c>
      <c r="E431" s="27">
        <v>44780</v>
      </c>
      <c r="F431" s="12">
        <v>16220.6</v>
      </c>
      <c r="G431" s="11">
        <v>5.4360959999999996E-3</v>
      </c>
      <c r="H431" s="13">
        <v>5.4000000000000003E-3</v>
      </c>
      <c r="J431" s="15"/>
      <c r="K431" s="11"/>
      <c r="L431" s="11"/>
      <c r="M431" s="11"/>
      <c r="N431" s="11"/>
    </row>
    <row r="432" spans="1:14" ht="13.2">
      <c r="A432" s="27">
        <v>44749</v>
      </c>
      <c r="B432">
        <v>98.55</v>
      </c>
      <c r="C432" s="11">
        <f t="shared" si="15"/>
        <v>7.1538068472152272E-3</v>
      </c>
      <c r="D432" s="13">
        <f t="shared" si="16"/>
        <v>7.1538068472152272E-3</v>
      </c>
      <c r="E432" s="27">
        <v>44749</v>
      </c>
      <c r="F432" s="12">
        <v>16132.9</v>
      </c>
      <c r="G432" s="11">
        <v>8.9494550000000003E-3</v>
      </c>
      <c r="H432" s="13">
        <v>8.8999999999999999E-3</v>
      </c>
      <c r="J432" s="15"/>
      <c r="K432" s="11"/>
      <c r="L432" s="11"/>
      <c r="M432" s="11"/>
      <c r="N432" s="11"/>
    </row>
    <row r="433" spans="1:14" ht="13.2">
      <c r="A433" s="27">
        <v>44719</v>
      </c>
      <c r="B433">
        <v>97.85</v>
      </c>
      <c r="C433" s="11">
        <f t="shared" si="15"/>
        <v>1.023017902813228E-3</v>
      </c>
      <c r="D433" s="13">
        <f t="shared" si="16"/>
        <v>1.023017902813228E-3</v>
      </c>
      <c r="E433" s="27">
        <v>44719</v>
      </c>
      <c r="F433" s="12">
        <v>15989.8</v>
      </c>
      <c r="G433" s="11">
        <v>1.1318177E-2</v>
      </c>
      <c r="H433" s="13">
        <v>1.1299999999999999E-2</v>
      </c>
      <c r="J433" s="15"/>
      <c r="K433" s="11"/>
      <c r="L433" s="11"/>
      <c r="M433" s="11"/>
      <c r="N433" s="11"/>
    </row>
    <row r="434" spans="1:14" ht="13.2">
      <c r="A434" s="27">
        <v>44688</v>
      </c>
      <c r="B434">
        <v>97.75</v>
      </c>
      <c r="C434" s="11">
        <f t="shared" si="15"/>
        <v>-2.0541082164328595E-2</v>
      </c>
      <c r="D434" s="13">
        <f t="shared" si="16"/>
        <v>-2.0541082164328595E-2</v>
      </c>
      <c r="E434" s="27">
        <v>44688</v>
      </c>
      <c r="F434" s="12">
        <v>15810.85</v>
      </c>
      <c r="G434" s="11">
        <v>-1.547171E-3</v>
      </c>
      <c r="H434" s="13">
        <v>-1.5E-3</v>
      </c>
      <c r="J434" s="15"/>
      <c r="K434" s="11"/>
      <c r="L434" s="11"/>
      <c r="M434" s="11"/>
      <c r="N434" s="11"/>
    </row>
    <row r="435" spans="1:14" ht="13.2">
      <c r="A435" s="27">
        <v>44658</v>
      </c>
      <c r="B435">
        <v>99.8</v>
      </c>
      <c r="C435" s="11">
        <f t="shared" si="15"/>
        <v>1.4227642276422703E-2</v>
      </c>
      <c r="D435" s="13">
        <f t="shared" si="16"/>
        <v>1.4227642276422703E-2</v>
      </c>
      <c r="E435" s="27">
        <v>44658</v>
      </c>
      <c r="F435" s="12">
        <v>15835.35</v>
      </c>
      <c r="G435" s="11">
        <v>5.2882010000000002E-3</v>
      </c>
      <c r="H435" s="13">
        <v>5.3E-3</v>
      </c>
      <c r="J435" s="15"/>
      <c r="K435" s="11"/>
      <c r="L435" s="11"/>
      <c r="M435" s="11"/>
      <c r="N435" s="11"/>
    </row>
    <row r="436" spans="1:14" ht="13.2">
      <c r="A436" s="27">
        <v>44568</v>
      </c>
      <c r="B436">
        <v>98.4</v>
      </c>
      <c r="C436" s="11">
        <f t="shared" si="15"/>
        <v>-2.2354694485842042E-2</v>
      </c>
      <c r="D436" s="13">
        <f t="shared" si="16"/>
        <v>-2.2354694485842042E-2</v>
      </c>
      <c r="E436" s="27">
        <v>44568</v>
      </c>
      <c r="F436" s="12">
        <v>15752.05</v>
      </c>
      <c r="G436" s="11">
        <v>-1.787044E-3</v>
      </c>
      <c r="H436" s="13">
        <v>-1.8E-3</v>
      </c>
      <c r="J436" s="15"/>
      <c r="K436" s="11"/>
      <c r="L436" s="11"/>
      <c r="M436" s="11"/>
      <c r="N436" s="11"/>
    </row>
    <row r="437" spans="1:14" ht="13.2">
      <c r="A437" s="11" t="s">
        <v>339</v>
      </c>
      <c r="B437">
        <v>100.65</v>
      </c>
      <c r="C437" s="11">
        <f t="shared" si="15"/>
        <v>-1.2266928361138407E-2</v>
      </c>
      <c r="D437" s="13">
        <f t="shared" si="16"/>
        <v>-1.2266928361138407E-2</v>
      </c>
      <c r="E437" s="11" t="s">
        <v>339</v>
      </c>
      <c r="F437" s="12">
        <v>15780.25</v>
      </c>
      <c r="G437" s="11">
        <v>-1.193106E-3</v>
      </c>
      <c r="H437" s="13">
        <v>-1.1999999999999999E-3</v>
      </c>
      <c r="J437" s="15"/>
      <c r="K437" s="11"/>
      <c r="L437" s="11"/>
      <c r="M437" s="11"/>
      <c r="N437" s="11"/>
    </row>
    <row r="438" spans="1:14" ht="13.2">
      <c r="A438" s="11" t="s">
        <v>340</v>
      </c>
      <c r="B438">
        <v>101.9</v>
      </c>
      <c r="C438" s="11">
        <f t="shared" si="15"/>
        <v>-1.5458937198067568E-2</v>
      </c>
      <c r="D438" s="13">
        <f t="shared" si="16"/>
        <v>-1.5458937198067568E-2</v>
      </c>
      <c r="E438" s="11" t="s">
        <v>340</v>
      </c>
      <c r="F438" s="12">
        <v>15799.1</v>
      </c>
      <c r="G438" s="11">
        <v>-3.2239339999999999E-3</v>
      </c>
      <c r="H438" s="13">
        <v>-3.2000000000000002E-3</v>
      </c>
      <c r="J438" s="15"/>
      <c r="K438" s="11"/>
      <c r="L438" s="11"/>
      <c r="M438" s="11"/>
      <c r="N438" s="11"/>
    </row>
    <row r="439" spans="1:14" ht="13.2">
      <c r="A439" s="11" t="s">
        <v>341</v>
      </c>
      <c r="B439">
        <v>103.5</v>
      </c>
      <c r="C439" s="11">
        <f t="shared" si="15"/>
        <v>-2.5882352941176467E-2</v>
      </c>
      <c r="D439" s="13">
        <f t="shared" si="16"/>
        <v>-2.5882352941176467E-2</v>
      </c>
      <c r="E439" s="11" t="s">
        <v>341</v>
      </c>
      <c r="F439" s="12">
        <v>15850.2</v>
      </c>
      <c r="G439" s="11">
        <v>1.1464089999999999E-3</v>
      </c>
      <c r="H439" s="13">
        <v>1.1000000000000001E-3</v>
      </c>
      <c r="J439" s="15"/>
      <c r="K439" s="11"/>
      <c r="L439" s="11"/>
      <c r="M439" s="11"/>
      <c r="N439" s="11"/>
    </row>
    <row r="440" spans="1:14" ht="13.2">
      <c r="A440" s="11" t="s">
        <v>342</v>
      </c>
      <c r="B440">
        <v>106.25</v>
      </c>
      <c r="C440" s="11">
        <f t="shared" si="15"/>
        <v>1.885902876001877E-3</v>
      </c>
      <c r="D440" s="13">
        <f t="shared" si="16"/>
        <v>1.885902876001877E-3</v>
      </c>
      <c r="E440" s="11" t="s">
        <v>342</v>
      </c>
      <c r="F440" s="12">
        <v>15832.05</v>
      </c>
      <c r="G440" s="11">
        <v>8.4590029999999997E-3</v>
      </c>
      <c r="H440" s="13">
        <v>8.5000000000000006E-3</v>
      </c>
      <c r="J440" s="15"/>
      <c r="K440" s="11"/>
      <c r="L440" s="11"/>
      <c r="M440" s="11"/>
      <c r="N440" s="11"/>
    </row>
    <row r="441" spans="1:14" ht="13.2">
      <c r="A441" s="11" t="s">
        <v>343</v>
      </c>
      <c r="B441">
        <v>106.05</v>
      </c>
      <c r="C441" s="11">
        <f t="shared" si="15"/>
        <v>-1.4405204460966492E-2</v>
      </c>
      <c r="D441" s="13">
        <f t="shared" si="16"/>
        <v>-1.4405204460966492E-2</v>
      </c>
      <c r="E441" s="11" t="s">
        <v>343</v>
      </c>
      <c r="F441" s="12">
        <v>15699.25</v>
      </c>
      <c r="G441" s="11">
        <v>9.1664980000000004E-3</v>
      </c>
      <c r="H441" s="13">
        <v>9.1999999999999998E-3</v>
      </c>
      <c r="J441" s="15"/>
      <c r="K441" s="11"/>
      <c r="L441" s="11"/>
      <c r="M441" s="11"/>
      <c r="N441" s="11"/>
    </row>
    <row r="442" spans="1:14" ht="13.2">
      <c r="A442" s="11" t="s">
        <v>344</v>
      </c>
      <c r="B442">
        <v>107.6</v>
      </c>
      <c r="C442" s="11">
        <f t="shared" si="15"/>
        <v>3.2629558541266812E-2</v>
      </c>
      <c r="D442" s="13">
        <f t="shared" si="16"/>
        <v>3.2629558541266812E-2</v>
      </c>
      <c r="E442" s="11" t="s">
        <v>344</v>
      </c>
      <c r="F442" s="12">
        <v>15556.65</v>
      </c>
      <c r="G442" s="11">
        <v>9.3004090000000008E-3</v>
      </c>
      <c r="H442" s="13">
        <v>9.2999999999999992E-3</v>
      </c>
      <c r="J442" s="15"/>
      <c r="K442" s="11"/>
      <c r="L442" s="11"/>
      <c r="M442" s="11"/>
      <c r="N442" s="11"/>
    </row>
    <row r="443" spans="1:14" ht="13.2">
      <c r="A443" s="11" t="s">
        <v>345</v>
      </c>
      <c r="B443">
        <v>104.2</v>
      </c>
      <c r="C443" s="11">
        <f t="shared" si="15"/>
        <v>0.17210348706411693</v>
      </c>
      <c r="D443" s="13">
        <f t="shared" si="16"/>
        <v>0.17210348706411693</v>
      </c>
      <c r="E443" s="11" t="s">
        <v>345</v>
      </c>
      <c r="F443" s="12">
        <v>15413.3</v>
      </c>
      <c r="G443" s="11">
        <v>-1.4419265000000001E-2</v>
      </c>
      <c r="H443" s="13">
        <v>-1.44E-2</v>
      </c>
      <c r="J443" s="15"/>
      <c r="K443" s="11"/>
      <c r="L443" s="11"/>
      <c r="M443" s="11"/>
      <c r="N443" s="11"/>
    </row>
    <row r="444" spans="1:14" ht="13.2">
      <c r="A444" s="11" t="s">
        <v>346</v>
      </c>
      <c r="B444">
        <v>88.9</v>
      </c>
      <c r="C444" s="11">
        <f t="shared" si="15"/>
        <v>-4.4086021505376327E-2</v>
      </c>
      <c r="D444" s="13">
        <f t="shared" si="16"/>
        <v>-4.4086021505376327E-2</v>
      </c>
      <c r="E444" s="11" t="s">
        <v>346</v>
      </c>
      <c r="F444" s="12">
        <v>15638.8</v>
      </c>
      <c r="G444" s="11">
        <v>1.8804377000000001E-2</v>
      </c>
      <c r="H444" s="13">
        <v>1.8800000000000001E-2</v>
      </c>
      <c r="J444" s="15"/>
      <c r="K444" s="11"/>
      <c r="L444" s="11"/>
      <c r="M444" s="11"/>
      <c r="N444" s="11"/>
    </row>
    <row r="445" spans="1:14" ht="13.2">
      <c r="A445" s="11" t="s">
        <v>347</v>
      </c>
      <c r="B445">
        <v>93</v>
      </c>
      <c r="C445" s="11">
        <f t="shared" si="15"/>
        <v>0.12522686025408336</v>
      </c>
      <c r="D445" s="13">
        <f t="shared" si="16"/>
        <v>0.12522686025408336</v>
      </c>
      <c r="E445" s="11" t="s">
        <v>347</v>
      </c>
      <c r="F445" s="12">
        <v>15350.15</v>
      </c>
      <c r="G445" s="11">
        <v>3.7041880000000002E-3</v>
      </c>
      <c r="H445" s="13">
        <v>3.7000000000000002E-3</v>
      </c>
      <c r="J445" s="15"/>
      <c r="K445" s="11"/>
      <c r="L445" s="11"/>
      <c r="M445" s="11"/>
      <c r="N445" s="11"/>
    </row>
    <row r="446" spans="1:14" ht="13.2">
      <c r="A446" s="11" t="s">
        <v>348</v>
      </c>
      <c r="B446">
        <v>82.65</v>
      </c>
      <c r="C446" s="11">
        <f t="shared" si="15"/>
        <v>-2.6501766784452263E-2</v>
      </c>
      <c r="D446" s="13">
        <f t="shared" si="16"/>
        <v>-2.6501766784452263E-2</v>
      </c>
      <c r="E446" s="11" t="s">
        <v>348</v>
      </c>
      <c r="F446" s="12">
        <v>15293.5</v>
      </c>
      <c r="G446" s="11">
        <v>-4.3683189999999998E-3</v>
      </c>
      <c r="H446" s="13">
        <v>-4.4000000000000003E-3</v>
      </c>
      <c r="J446" s="15"/>
      <c r="K446" s="11"/>
      <c r="L446" s="11"/>
      <c r="M446" s="11"/>
      <c r="N446" s="11"/>
    </row>
    <row r="447" spans="1:14" ht="13.2">
      <c r="A447" s="11" t="s">
        <v>349</v>
      </c>
      <c r="B447">
        <v>84.9</v>
      </c>
      <c r="C447" s="11">
        <f t="shared" si="15"/>
        <v>-4.3918918918918859E-2</v>
      </c>
      <c r="D447" s="13">
        <f t="shared" si="16"/>
        <v>-4.3918918918918859E-2</v>
      </c>
      <c r="E447" s="11" t="s">
        <v>349</v>
      </c>
      <c r="F447" s="12">
        <v>15360.6</v>
      </c>
      <c r="G447" s="11">
        <v>-2.1128398999999999E-2</v>
      </c>
      <c r="H447" s="13">
        <v>-2.1100000000000001E-2</v>
      </c>
      <c r="J447" s="15"/>
      <c r="K447" s="11"/>
      <c r="L447" s="11"/>
      <c r="M447" s="11"/>
      <c r="N447" s="11"/>
    </row>
    <row r="448" spans="1:14" ht="13.2">
      <c r="A448" s="11" t="s">
        <v>350</v>
      </c>
      <c r="B448">
        <v>88.8</v>
      </c>
      <c r="C448" s="11">
        <f t="shared" si="15"/>
        <v>-1.1248593925760053E-3</v>
      </c>
      <c r="D448" s="13">
        <f t="shared" si="16"/>
        <v>-1.1248593925760053E-3</v>
      </c>
      <c r="E448" s="11" t="s">
        <v>350</v>
      </c>
      <c r="F448" s="12">
        <v>15692.15</v>
      </c>
      <c r="G448" s="11">
        <v>-2.5393939999999999E-3</v>
      </c>
      <c r="H448" s="13">
        <v>-2.5000000000000001E-3</v>
      </c>
      <c r="J448" s="15"/>
      <c r="K448" s="11"/>
      <c r="L448" s="11"/>
      <c r="M448" s="11"/>
      <c r="N448" s="11"/>
    </row>
    <row r="449" spans="1:14" ht="13.2">
      <c r="A449" s="11" t="s">
        <v>351</v>
      </c>
      <c r="B449">
        <v>88.9</v>
      </c>
      <c r="C449" s="11">
        <f t="shared" si="15"/>
        <v>1.4840182648401923E-2</v>
      </c>
      <c r="D449" s="13">
        <f t="shared" si="16"/>
        <v>1.4840182648401923E-2</v>
      </c>
      <c r="E449" s="11" t="s">
        <v>351</v>
      </c>
      <c r="F449" s="12">
        <v>15732.1</v>
      </c>
      <c r="G449" s="11">
        <v>-2.6815599999999999E-3</v>
      </c>
      <c r="H449" s="13">
        <v>-2.7000000000000001E-3</v>
      </c>
      <c r="J449" s="15"/>
      <c r="K449" s="11"/>
      <c r="L449" s="11"/>
      <c r="M449" s="11"/>
      <c r="N449" s="11"/>
    </row>
    <row r="450" spans="1:14" ht="13.2">
      <c r="A450" s="11" t="s">
        <v>352</v>
      </c>
      <c r="B450">
        <v>87.6</v>
      </c>
      <c r="C450" s="11">
        <f t="shared" si="15"/>
        <v>-3.3645890788748023E-2</v>
      </c>
      <c r="D450" s="13">
        <f t="shared" si="16"/>
        <v>-3.3645890788748023E-2</v>
      </c>
      <c r="E450" s="11" t="s">
        <v>352</v>
      </c>
      <c r="F450" s="12">
        <v>15774.4</v>
      </c>
      <c r="G450" s="11">
        <v>-2.6379784999999999E-2</v>
      </c>
      <c r="H450" s="13">
        <v>-2.64E-2</v>
      </c>
      <c r="J450" s="15"/>
      <c r="K450" s="11"/>
      <c r="L450" s="11"/>
      <c r="M450" s="11"/>
      <c r="N450" s="11"/>
    </row>
    <row r="451" spans="1:14" ht="13.2">
      <c r="A451" s="27">
        <v>44840</v>
      </c>
      <c r="B451">
        <v>90.65</v>
      </c>
      <c r="C451" s="11">
        <f t="shared" si="15"/>
        <v>-6.5753424657533088E-3</v>
      </c>
      <c r="D451" s="13">
        <f t="shared" si="16"/>
        <v>-6.5753424657533088E-3</v>
      </c>
      <c r="E451" s="27">
        <v>44840</v>
      </c>
      <c r="F451" s="12">
        <v>16201.8</v>
      </c>
      <c r="G451" s="11">
        <v>-1.6767710000000002E-2</v>
      </c>
      <c r="H451" s="13">
        <v>-1.6799999999999999E-2</v>
      </c>
      <c r="J451" s="15"/>
      <c r="K451" s="11"/>
      <c r="L451" s="11"/>
      <c r="M451" s="11"/>
      <c r="N451" s="11"/>
    </row>
    <row r="452" spans="1:14" ht="13.2">
      <c r="A452" s="27">
        <v>44810</v>
      </c>
      <c r="B452">
        <v>91.25</v>
      </c>
      <c r="C452" s="11">
        <f t="shared" si="15"/>
        <v>-5.9912854030500506E-3</v>
      </c>
      <c r="D452" s="13">
        <f t="shared" si="16"/>
        <v>-5.9912854030500506E-3</v>
      </c>
      <c r="E452" s="27">
        <v>44810</v>
      </c>
      <c r="F452" s="12">
        <v>16478.099999999999</v>
      </c>
      <c r="G452" s="11">
        <v>7.4497519999999996E-3</v>
      </c>
      <c r="H452" s="13">
        <v>7.4000000000000003E-3</v>
      </c>
      <c r="J452" s="15"/>
      <c r="K452" s="11"/>
      <c r="L452" s="11"/>
      <c r="M452" s="11"/>
      <c r="N452" s="11"/>
    </row>
    <row r="453" spans="1:14" ht="13.2">
      <c r="A453" s="27">
        <v>44779</v>
      </c>
      <c r="B453">
        <v>91.8</v>
      </c>
      <c r="C453" s="11">
        <f t="shared" ref="C453:C516" si="17">B453/B454-1</f>
        <v>-6.4935064935065512E-3</v>
      </c>
      <c r="D453" s="13">
        <f t="shared" ref="D453:D516" si="18">C453</f>
        <v>-6.4935064935065512E-3</v>
      </c>
      <c r="E453" s="27">
        <v>44779</v>
      </c>
      <c r="F453" s="12">
        <v>16356.25</v>
      </c>
      <c r="G453" s="11">
        <v>-3.6609839999999999E-3</v>
      </c>
      <c r="H453" s="13">
        <v>-3.7000000000000002E-3</v>
      </c>
      <c r="J453" s="15"/>
      <c r="K453" s="11"/>
      <c r="L453" s="11"/>
      <c r="M453" s="11"/>
      <c r="N453" s="11"/>
    </row>
    <row r="454" spans="1:14" ht="13.2">
      <c r="A454" s="27">
        <v>44748</v>
      </c>
      <c r="B454">
        <v>92.4</v>
      </c>
      <c r="C454" s="11">
        <f t="shared" si="17"/>
        <v>-1.6207455429496642E-3</v>
      </c>
      <c r="D454" s="13">
        <f t="shared" si="18"/>
        <v>-1.6207455429496642E-3</v>
      </c>
      <c r="E454" s="27">
        <v>44748</v>
      </c>
      <c r="F454" s="12">
        <v>16416.349999999999</v>
      </c>
      <c r="G454" s="11">
        <v>-9.2458760000000001E-3</v>
      </c>
      <c r="H454" s="13">
        <v>-9.1999999999999998E-3</v>
      </c>
      <c r="J454" s="15"/>
      <c r="K454" s="11"/>
      <c r="L454" s="11"/>
      <c r="M454" s="11"/>
      <c r="N454" s="11"/>
    </row>
    <row r="455" spans="1:14" ht="13.2">
      <c r="A455" s="27">
        <v>44718</v>
      </c>
      <c r="B455">
        <v>92.55</v>
      </c>
      <c r="C455" s="11">
        <f t="shared" si="17"/>
        <v>-9.6308186195827039E-3</v>
      </c>
      <c r="D455" s="13">
        <f t="shared" si="18"/>
        <v>-9.6308186195827039E-3</v>
      </c>
      <c r="E455" s="27">
        <v>44718</v>
      </c>
      <c r="F455" s="12">
        <v>16569.55</v>
      </c>
      <c r="G455" s="11">
        <v>-8.8939499999999996E-4</v>
      </c>
      <c r="H455" s="13">
        <v>-8.9999999999999998E-4</v>
      </c>
      <c r="J455" s="15"/>
      <c r="K455" s="11"/>
      <c r="L455" s="11"/>
      <c r="M455" s="11"/>
      <c r="N455" s="11"/>
    </row>
    <row r="456" spans="1:14" ht="13.2">
      <c r="A456" s="27">
        <v>44626</v>
      </c>
      <c r="B456">
        <v>93.45</v>
      </c>
      <c r="C456" s="11">
        <f t="shared" si="17"/>
        <v>1.4657980456026065E-2</v>
      </c>
      <c r="D456" s="13">
        <f t="shared" si="18"/>
        <v>1.4657980456026065E-2</v>
      </c>
      <c r="E456" s="27">
        <v>44626</v>
      </c>
      <c r="F456" s="12">
        <v>16584.3</v>
      </c>
      <c r="G456" s="11">
        <v>-2.6280969999999998E-3</v>
      </c>
      <c r="H456" s="13">
        <v>-2.5999999999999999E-3</v>
      </c>
      <c r="J456" s="15"/>
      <c r="K456" s="11"/>
      <c r="L456" s="11"/>
      <c r="M456" s="11"/>
      <c r="N456" s="11"/>
    </row>
    <row r="457" spans="1:14" ht="13.2">
      <c r="A457" s="27">
        <v>44598</v>
      </c>
      <c r="B457">
        <v>92.1</v>
      </c>
      <c r="C457" s="11">
        <f t="shared" si="17"/>
        <v>-4.3243243243243912E-3</v>
      </c>
      <c r="D457" s="13">
        <f t="shared" si="18"/>
        <v>-4.3243243243243912E-3</v>
      </c>
      <c r="E457" s="27">
        <v>44598</v>
      </c>
      <c r="F457" s="12">
        <v>16628</v>
      </c>
      <c r="G457" s="11">
        <v>6.3700049999999998E-3</v>
      </c>
      <c r="H457" s="13">
        <v>6.4000000000000003E-3</v>
      </c>
      <c r="J457" s="15"/>
      <c r="K457" s="11"/>
      <c r="L457" s="11"/>
      <c r="M457" s="11"/>
      <c r="N457" s="11"/>
    </row>
    <row r="458" spans="1:14" ht="13.2">
      <c r="A458" s="27">
        <v>44567</v>
      </c>
      <c r="B458">
        <v>92.5</v>
      </c>
      <c r="C458" s="11">
        <f t="shared" si="17"/>
        <v>7.0767555797497383E-3</v>
      </c>
      <c r="D458" s="13">
        <f t="shared" si="18"/>
        <v>7.0767555797497383E-3</v>
      </c>
      <c r="E458" s="27">
        <v>44567</v>
      </c>
      <c r="F458" s="12">
        <v>16522.75</v>
      </c>
      <c r="G458" s="11">
        <v>-3.7263600000000002E-3</v>
      </c>
      <c r="H458" s="13">
        <v>-3.7000000000000002E-3</v>
      </c>
      <c r="J458" s="15"/>
      <c r="K458" s="11"/>
      <c r="L458" s="11"/>
      <c r="M458" s="11"/>
      <c r="N458" s="11"/>
    </row>
    <row r="459" spans="1:14" ht="13.2">
      <c r="A459" s="11" t="s">
        <v>353</v>
      </c>
      <c r="B459">
        <v>91.85</v>
      </c>
      <c r="C459" s="11">
        <f t="shared" si="17"/>
        <v>-1.4484978540772575E-2</v>
      </c>
      <c r="D459" s="13">
        <f t="shared" si="18"/>
        <v>-1.4484978540772575E-2</v>
      </c>
      <c r="E459" s="11" t="s">
        <v>353</v>
      </c>
      <c r="F459" s="12">
        <v>16584.55</v>
      </c>
      <c r="G459" s="11">
        <v>-4.6124579999999998E-3</v>
      </c>
      <c r="H459" s="13">
        <v>-4.5999999999999999E-3</v>
      </c>
      <c r="J459" s="15"/>
      <c r="K459" s="11"/>
      <c r="L459" s="11"/>
      <c r="M459" s="11"/>
      <c r="N459" s="11"/>
    </row>
    <row r="460" spans="1:14" ht="13.2">
      <c r="A460" s="11" t="s">
        <v>354</v>
      </c>
      <c r="B460">
        <v>93.2</v>
      </c>
      <c r="C460" s="11">
        <f t="shared" si="17"/>
        <v>-1.4278159703860371E-2</v>
      </c>
      <c r="D460" s="13">
        <f t="shared" si="18"/>
        <v>-1.4278159703860371E-2</v>
      </c>
      <c r="E460" s="11" t="s">
        <v>354</v>
      </c>
      <c r="F460" s="12">
        <v>16661.400000000001</v>
      </c>
      <c r="G460" s="11">
        <v>1.8893192999999999E-2</v>
      </c>
      <c r="H460" s="13">
        <v>1.89E-2</v>
      </c>
      <c r="J460" s="15"/>
      <c r="K460" s="11"/>
      <c r="L460" s="11"/>
      <c r="M460" s="11"/>
      <c r="N460" s="11"/>
    </row>
    <row r="461" spans="1:14" ht="13.2">
      <c r="A461" s="11" t="s">
        <v>355</v>
      </c>
      <c r="B461">
        <v>94.55</v>
      </c>
      <c r="C461" s="11">
        <f t="shared" si="17"/>
        <v>-4.4466902475998049E-2</v>
      </c>
      <c r="D461" s="13">
        <f t="shared" si="18"/>
        <v>-4.4466902475998049E-2</v>
      </c>
      <c r="E461" s="11" t="s">
        <v>355</v>
      </c>
      <c r="F461" s="12">
        <v>16352.45</v>
      </c>
      <c r="G461" s="11">
        <v>1.127386E-2</v>
      </c>
      <c r="H461" s="13">
        <v>1.1299999999999999E-2</v>
      </c>
      <c r="J461" s="15"/>
      <c r="K461" s="11"/>
      <c r="L461" s="11"/>
      <c r="M461" s="11"/>
      <c r="N461" s="11"/>
    </row>
    <row r="462" spans="1:14" ht="13.2">
      <c r="A462" s="11" t="s">
        <v>356</v>
      </c>
      <c r="B462">
        <v>98.95</v>
      </c>
      <c r="C462" s="11">
        <f t="shared" si="17"/>
        <v>0.17797619047619051</v>
      </c>
      <c r="D462" s="13">
        <f t="shared" si="18"/>
        <v>0.17797619047619051</v>
      </c>
      <c r="E462" s="11" t="s">
        <v>356</v>
      </c>
      <c r="F462" s="12">
        <v>16170.15</v>
      </c>
      <c r="G462" s="11">
        <v>9.0073510000000002E-3</v>
      </c>
      <c r="H462" s="13">
        <v>8.9999999999999993E-3</v>
      </c>
      <c r="J462" s="15"/>
      <c r="K462" s="11"/>
      <c r="L462" s="11"/>
      <c r="M462" s="11"/>
      <c r="N462" s="11"/>
    </row>
    <row r="463" spans="1:14" ht="13.2">
      <c r="A463" s="11" t="s">
        <v>357</v>
      </c>
      <c r="B463">
        <v>84</v>
      </c>
      <c r="C463" s="11">
        <f t="shared" si="17"/>
        <v>-2.3255813953488413E-2</v>
      </c>
      <c r="D463" s="13">
        <f t="shared" si="18"/>
        <v>-2.3255813953488413E-2</v>
      </c>
      <c r="E463" s="11" t="s">
        <v>357</v>
      </c>
      <c r="F463" s="12">
        <v>16025.8</v>
      </c>
      <c r="G463" s="11">
        <v>-6.1611829999999998E-3</v>
      </c>
      <c r="H463" s="13">
        <v>-6.1999999999999998E-3</v>
      </c>
      <c r="J463" s="15"/>
      <c r="K463" s="11"/>
      <c r="L463" s="11"/>
      <c r="M463" s="11"/>
      <c r="N463" s="11"/>
    </row>
    <row r="464" spans="1:14" ht="13.2">
      <c r="A464" s="11" t="s">
        <v>358</v>
      </c>
      <c r="B464">
        <v>86</v>
      </c>
      <c r="C464" s="11">
        <f t="shared" si="17"/>
        <v>-2.4390243902439046E-2</v>
      </c>
      <c r="D464" s="13">
        <f t="shared" si="18"/>
        <v>-2.4390243902439046E-2</v>
      </c>
      <c r="E464" s="11" t="s">
        <v>358</v>
      </c>
      <c r="F464" s="12">
        <v>16125.15</v>
      </c>
      <c r="G464" s="11">
        <v>-5.5227660000000001E-3</v>
      </c>
      <c r="H464" s="13">
        <v>-5.4999999999999997E-3</v>
      </c>
      <c r="J464" s="15"/>
      <c r="K464" s="11"/>
      <c r="L464" s="11"/>
      <c r="M464" s="11"/>
      <c r="N464" s="11"/>
    </row>
    <row r="465" spans="1:14" ht="13.2">
      <c r="A465" s="11" t="s">
        <v>359</v>
      </c>
      <c r="B465">
        <v>88.15</v>
      </c>
      <c r="C465" s="11">
        <f t="shared" si="17"/>
        <v>5.7045065601826206E-3</v>
      </c>
      <c r="D465" s="13">
        <f t="shared" si="18"/>
        <v>5.7045065601826206E-3</v>
      </c>
      <c r="E465" s="11" t="s">
        <v>359</v>
      </c>
      <c r="F465" s="12">
        <v>16214.7</v>
      </c>
      <c r="G465" s="11">
        <v>-3.16301E-3</v>
      </c>
      <c r="H465" s="13">
        <v>-3.2000000000000002E-3</v>
      </c>
      <c r="J465" s="15"/>
      <c r="K465" s="11"/>
      <c r="L465" s="11"/>
      <c r="M465" s="11"/>
      <c r="N465" s="11"/>
    </row>
    <row r="466" spans="1:14" ht="13.2">
      <c r="A466" s="11" t="s">
        <v>360</v>
      </c>
      <c r="B466">
        <v>87.65</v>
      </c>
      <c r="C466" s="11">
        <f t="shared" si="17"/>
        <v>2.037252619324792E-2</v>
      </c>
      <c r="D466" s="13">
        <f t="shared" si="18"/>
        <v>2.037252619324792E-2</v>
      </c>
      <c r="E466" s="11" t="s">
        <v>360</v>
      </c>
      <c r="F466" s="12">
        <v>16266.15</v>
      </c>
      <c r="G466" s="11">
        <v>2.889104E-2</v>
      </c>
      <c r="H466" s="13">
        <v>2.8899999999999999E-2</v>
      </c>
      <c r="J466" s="15"/>
      <c r="K466" s="11"/>
      <c r="L466" s="11"/>
      <c r="M466" s="11"/>
      <c r="N466" s="11"/>
    </row>
    <row r="467" spans="1:14" ht="13.2">
      <c r="A467" s="11" t="s">
        <v>361</v>
      </c>
      <c r="B467">
        <v>85.9</v>
      </c>
      <c r="C467" s="11">
        <f t="shared" si="17"/>
        <v>-2.3308698123933991E-2</v>
      </c>
      <c r="D467" s="13">
        <f t="shared" si="18"/>
        <v>-2.3308698123933991E-2</v>
      </c>
      <c r="E467" s="11" t="s">
        <v>361</v>
      </c>
      <c r="F467" s="12">
        <v>15809.4</v>
      </c>
      <c r="G467" s="11">
        <v>-2.6532760999999998E-2</v>
      </c>
      <c r="H467" s="13">
        <v>-2.6499999999999999E-2</v>
      </c>
      <c r="J467" s="15"/>
      <c r="K467" s="11"/>
      <c r="L467" s="11"/>
      <c r="M467" s="11"/>
      <c r="N467" s="11"/>
    </row>
    <row r="468" spans="1:14" ht="13.2">
      <c r="A468" s="11" t="s">
        <v>362</v>
      </c>
      <c r="B468">
        <v>87.95</v>
      </c>
      <c r="C468" s="11">
        <f t="shared" si="17"/>
        <v>3.4227039361094391E-3</v>
      </c>
      <c r="D468" s="13">
        <f t="shared" si="18"/>
        <v>3.4227039361094391E-3</v>
      </c>
      <c r="E468" s="11" t="s">
        <v>362</v>
      </c>
      <c r="F468" s="12">
        <v>16240.3</v>
      </c>
      <c r="G468" s="11">
        <v>-1.1685619999999999E-3</v>
      </c>
      <c r="H468" s="13">
        <v>-1.1999999999999999E-3</v>
      </c>
      <c r="J468" s="15"/>
      <c r="K468" s="11"/>
      <c r="L468" s="11"/>
      <c r="M468" s="11"/>
      <c r="N468" s="11"/>
    </row>
    <row r="469" spans="1:14" ht="13.2">
      <c r="A469" s="11" t="s">
        <v>363</v>
      </c>
      <c r="B469">
        <v>87.65</v>
      </c>
      <c r="C469" s="11">
        <f t="shared" si="17"/>
        <v>9.7926267281107648E-3</v>
      </c>
      <c r="D469" s="13">
        <f t="shared" si="18"/>
        <v>9.7926267281107648E-3</v>
      </c>
      <c r="E469" s="11" t="s">
        <v>363</v>
      </c>
      <c r="F469" s="12">
        <v>16259.3</v>
      </c>
      <c r="G469" s="11">
        <v>2.6321936000000001E-2</v>
      </c>
      <c r="H469" s="13">
        <v>2.63E-2</v>
      </c>
      <c r="J469" s="15"/>
      <c r="K469" s="11"/>
      <c r="L469" s="11"/>
      <c r="M469" s="11"/>
      <c r="N469" s="11"/>
    </row>
    <row r="470" spans="1:14" ht="13.2">
      <c r="A470" s="11" t="s">
        <v>364</v>
      </c>
      <c r="B470">
        <v>86.8</v>
      </c>
      <c r="C470" s="11">
        <f t="shared" si="17"/>
        <v>3.7656903765690197E-2</v>
      </c>
      <c r="D470" s="13">
        <f t="shared" si="18"/>
        <v>3.7656903765690197E-2</v>
      </c>
      <c r="E470" s="11" t="s">
        <v>364</v>
      </c>
      <c r="F470" s="12">
        <v>15842.3</v>
      </c>
      <c r="G470" s="11">
        <v>3.811268E-3</v>
      </c>
      <c r="H470" s="13">
        <v>3.8E-3</v>
      </c>
      <c r="J470" s="15"/>
      <c r="K470" s="11"/>
      <c r="L470" s="11"/>
      <c r="M470" s="11"/>
      <c r="N470" s="11"/>
    </row>
    <row r="471" spans="1:14" ht="13.2">
      <c r="A471" s="11" t="s">
        <v>365</v>
      </c>
      <c r="B471">
        <v>83.65</v>
      </c>
      <c r="C471" s="11">
        <f t="shared" si="17"/>
        <v>2.7010435850214787E-2</v>
      </c>
      <c r="D471" s="13">
        <f t="shared" si="18"/>
        <v>2.7010435850214787E-2</v>
      </c>
      <c r="E471" s="11" t="s">
        <v>365</v>
      </c>
      <c r="F471" s="12">
        <v>15782.15</v>
      </c>
      <c r="G471" s="11">
        <v>-1.635248E-3</v>
      </c>
      <c r="H471" s="13">
        <v>-1.6000000000000001E-3</v>
      </c>
      <c r="J471" s="15"/>
      <c r="K471" s="11"/>
      <c r="L471" s="11"/>
      <c r="M471" s="11"/>
      <c r="N471" s="11"/>
    </row>
    <row r="472" spans="1:14" ht="13.2">
      <c r="A472" s="27">
        <v>44900</v>
      </c>
      <c r="B472">
        <v>81.45</v>
      </c>
      <c r="C472" s="11">
        <f t="shared" si="17"/>
        <v>-2.3966446974236111E-2</v>
      </c>
      <c r="D472" s="13">
        <f t="shared" si="18"/>
        <v>-2.3966446974236111E-2</v>
      </c>
      <c r="E472" s="27">
        <v>44900</v>
      </c>
      <c r="F472" s="12">
        <v>15808</v>
      </c>
      <c r="G472" s="11">
        <v>-2.2211775999999999E-2</v>
      </c>
      <c r="H472" s="13">
        <v>-2.2200000000000001E-2</v>
      </c>
      <c r="J472" s="15"/>
      <c r="K472" s="11"/>
      <c r="L472" s="11"/>
      <c r="M472" s="11"/>
      <c r="N472" s="11"/>
    </row>
    <row r="473" spans="1:14" ht="13.2">
      <c r="A473" s="27">
        <v>44870</v>
      </c>
      <c r="B473">
        <v>83.45</v>
      </c>
      <c r="C473" s="11">
        <f t="shared" si="17"/>
        <v>-6.1304836895388126E-2</v>
      </c>
      <c r="D473" s="13">
        <f t="shared" si="18"/>
        <v>-6.1304836895388126E-2</v>
      </c>
      <c r="E473" s="27">
        <v>44870</v>
      </c>
      <c r="F473" s="12">
        <v>16167.1</v>
      </c>
      <c r="G473" s="11">
        <v>-4.4919809999999999E-3</v>
      </c>
      <c r="H473" s="13">
        <v>-4.4999999999999997E-3</v>
      </c>
      <c r="J473" s="15"/>
      <c r="K473" s="11"/>
      <c r="L473" s="11"/>
      <c r="M473" s="11"/>
      <c r="N473" s="11"/>
    </row>
    <row r="474" spans="1:14" ht="13.2">
      <c r="A474" s="27">
        <v>44839</v>
      </c>
      <c r="B474">
        <v>88.9</v>
      </c>
      <c r="C474" s="11">
        <f t="shared" si="17"/>
        <v>-8.9186176142697082E-3</v>
      </c>
      <c r="D474" s="13">
        <f t="shared" si="18"/>
        <v>-8.9186176142697082E-3</v>
      </c>
      <c r="E474" s="27">
        <v>44839</v>
      </c>
      <c r="F474" s="12">
        <v>16240.05</v>
      </c>
      <c r="G474" s="11">
        <v>-3.7909810000000001E-3</v>
      </c>
      <c r="H474" s="13">
        <v>-3.8E-3</v>
      </c>
      <c r="J474" s="15"/>
      <c r="K474" s="11"/>
      <c r="L474" s="11"/>
      <c r="M474" s="11"/>
      <c r="N474" s="11"/>
    </row>
    <row r="475" spans="1:14" ht="13.2">
      <c r="A475" s="27">
        <v>44809</v>
      </c>
      <c r="B475">
        <v>89.7</v>
      </c>
      <c r="C475" s="11">
        <f t="shared" si="17"/>
        <v>-1.4285714285714235E-2</v>
      </c>
      <c r="D475" s="13">
        <f t="shared" si="18"/>
        <v>-1.4285714285714235E-2</v>
      </c>
      <c r="E475" s="27">
        <v>44809</v>
      </c>
      <c r="F475" s="12">
        <v>16301.85</v>
      </c>
      <c r="G475" s="11">
        <v>-6.6661589999999996E-3</v>
      </c>
      <c r="H475" s="13">
        <v>-6.7000000000000002E-3</v>
      </c>
      <c r="J475" s="15"/>
      <c r="K475" s="11"/>
      <c r="L475" s="11"/>
      <c r="M475" s="11"/>
      <c r="N475" s="11"/>
    </row>
    <row r="476" spans="1:14" ht="13.2">
      <c r="A476" s="27">
        <v>44717</v>
      </c>
      <c r="B476">
        <v>91</v>
      </c>
      <c r="C476" s="11">
        <f t="shared" si="17"/>
        <v>-2.2031166039763517E-2</v>
      </c>
      <c r="D476" s="13">
        <f t="shared" si="18"/>
        <v>-2.2031166039763517E-2</v>
      </c>
      <c r="E476" s="27">
        <v>44717</v>
      </c>
      <c r="F476" s="12">
        <v>16411.25</v>
      </c>
      <c r="G476" s="11">
        <v>-1.6268398999999999E-2</v>
      </c>
      <c r="H476" s="13">
        <v>-1.6299999999999999E-2</v>
      </c>
      <c r="J476" s="15"/>
      <c r="K476" s="11"/>
      <c r="L476" s="11"/>
      <c r="M476" s="11"/>
      <c r="N476" s="11"/>
    </row>
    <row r="477" spans="1:14" ht="13.2">
      <c r="A477" s="27">
        <v>44686</v>
      </c>
      <c r="B477">
        <v>93.05</v>
      </c>
      <c r="C477" s="11">
        <f t="shared" si="17"/>
        <v>-2.6164311878597579E-2</v>
      </c>
      <c r="D477" s="13">
        <f t="shared" si="18"/>
        <v>-2.6164311878597579E-2</v>
      </c>
      <c r="E477" s="27">
        <v>44686</v>
      </c>
      <c r="F477" s="12">
        <v>16682.650000000001</v>
      </c>
      <c r="G477" s="11">
        <v>3.02801E-4</v>
      </c>
      <c r="H477" s="13">
        <v>2.9999999999999997E-4</v>
      </c>
      <c r="J477" s="15"/>
      <c r="K477" s="11"/>
      <c r="L477" s="11"/>
      <c r="M477" s="11"/>
      <c r="N477" s="11"/>
    </row>
    <row r="478" spans="1:14" ht="13.2">
      <c r="A478" s="27">
        <v>44656</v>
      </c>
      <c r="B478">
        <v>95.55</v>
      </c>
      <c r="C478" s="11">
        <f t="shared" si="17"/>
        <v>-2.5000000000000022E-2</v>
      </c>
      <c r="D478" s="13">
        <f t="shared" si="18"/>
        <v>-2.5000000000000022E-2</v>
      </c>
      <c r="E478" s="27">
        <v>44656</v>
      </c>
      <c r="F478" s="12">
        <v>16677.599999999999</v>
      </c>
      <c r="G478" s="11">
        <v>-2.2936182999999999E-2</v>
      </c>
      <c r="H478" s="13">
        <v>-2.29E-2</v>
      </c>
      <c r="J478" s="15"/>
      <c r="K478" s="11"/>
      <c r="L478" s="11"/>
      <c r="M478" s="11"/>
      <c r="N478" s="11"/>
    </row>
    <row r="479" spans="1:14" ht="13.2">
      <c r="A479" s="27">
        <v>44597</v>
      </c>
      <c r="B479">
        <v>98</v>
      </c>
      <c r="C479" s="11">
        <f t="shared" si="17"/>
        <v>-2.6328862394436214E-2</v>
      </c>
      <c r="D479" s="13">
        <f t="shared" si="18"/>
        <v>-2.6328862394436214E-2</v>
      </c>
      <c r="E479" s="27">
        <v>44597</v>
      </c>
      <c r="F479" s="12">
        <v>17069.099999999999</v>
      </c>
      <c r="G479" s="11">
        <v>-1.955849E-3</v>
      </c>
      <c r="H479" s="13">
        <v>-2E-3</v>
      </c>
      <c r="J479" s="15"/>
      <c r="K479" s="11"/>
      <c r="L479" s="11"/>
      <c r="M479" s="11"/>
      <c r="N479" s="11"/>
    </row>
    <row r="480" spans="1:14" ht="13.2">
      <c r="A480" s="11" t="s">
        <v>366</v>
      </c>
      <c r="B480">
        <v>100.65</v>
      </c>
      <c r="C480" s="11">
        <f t="shared" si="17"/>
        <v>2.490039840637559E-3</v>
      </c>
      <c r="D480" s="13">
        <f t="shared" si="18"/>
        <v>2.490039840637559E-3</v>
      </c>
      <c r="E480" s="11" t="s">
        <v>366</v>
      </c>
      <c r="F480" s="12">
        <v>17102.55</v>
      </c>
      <c r="G480" s="11">
        <v>-8.2632409999999993E-3</v>
      </c>
      <c r="H480" s="13">
        <v>-8.3000000000000001E-3</v>
      </c>
      <c r="J480" s="15"/>
      <c r="K480" s="11"/>
      <c r="L480" s="11"/>
      <c r="M480" s="11"/>
      <c r="N480" s="11"/>
    </row>
    <row r="481" spans="1:14" ht="13.2">
      <c r="A481" s="11" t="s">
        <v>367</v>
      </c>
      <c r="B481">
        <v>100.4</v>
      </c>
      <c r="C481" s="11">
        <f t="shared" si="17"/>
        <v>-8.3950617283949924E-3</v>
      </c>
      <c r="D481" s="13">
        <f t="shared" si="18"/>
        <v>-8.3950617283949924E-3</v>
      </c>
      <c r="E481" s="11" t="s">
        <v>367</v>
      </c>
      <c r="F481" s="12">
        <v>17245.05</v>
      </c>
      <c r="G481" s="11">
        <v>1.2128486000000001E-2</v>
      </c>
      <c r="H481" s="13">
        <v>1.21E-2</v>
      </c>
      <c r="J481" s="15"/>
      <c r="K481" s="11"/>
      <c r="L481" s="11"/>
      <c r="M481" s="11"/>
      <c r="N481" s="11"/>
    </row>
    <row r="482" spans="1:14" ht="13.2">
      <c r="A482" s="11" t="s">
        <v>368</v>
      </c>
      <c r="B482">
        <v>101.25</v>
      </c>
      <c r="C482" s="11">
        <f t="shared" si="17"/>
        <v>-4.4247787610619538E-3</v>
      </c>
      <c r="D482" s="13">
        <f t="shared" si="18"/>
        <v>-4.4247787610619538E-3</v>
      </c>
      <c r="E482" s="11" t="s">
        <v>368</v>
      </c>
      <c r="F482" s="12">
        <v>17038.400000000001</v>
      </c>
      <c r="G482" s="11">
        <v>-9.4414210000000002E-3</v>
      </c>
      <c r="H482" s="13">
        <v>-9.4000000000000004E-3</v>
      </c>
      <c r="J482" s="15"/>
      <c r="K482" s="11"/>
      <c r="L482" s="11"/>
      <c r="M482" s="11"/>
      <c r="N482" s="11"/>
    </row>
    <row r="483" spans="1:14" ht="13.2">
      <c r="A483" s="11" t="s">
        <v>369</v>
      </c>
      <c r="B483">
        <v>101.7</v>
      </c>
      <c r="C483" s="11">
        <f t="shared" si="17"/>
        <v>2.9585798816567088E-3</v>
      </c>
      <c r="D483" s="13">
        <f t="shared" si="18"/>
        <v>2.9585798816567088E-3</v>
      </c>
      <c r="E483" s="11" t="s">
        <v>369</v>
      </c>
      <c r="F483" s="12">
        <v>17200.8</v>
      </c>
      <c r="G483" s="11">
        <v>1.4560029E-2</v>
      </c>
      <c r="H483" s="13">
        <v>1.46E-2</v>
      </c>
      <c r="J483" s="15"/>
      <c r="K483" s="11"/>
      <c r="L483" s="11"/>
      <c r="M483" s="11"/>
      <c r="N483" s="11"/>
    </row>
    <row r="484" spans="1:14" ht="13.2">
      <c r="A484" s="11" t="s">
        <v>370</v>
      </c>
      <c r="B484">
        <v>101.4</v>
      </c>
      <c r="C484" s="11">
        <f t="shared" si="17"/>
        <v>-1.6965584100824049E-2</v>
      </c>
      <c r="D484" s="13">
        <f t="shared" si="18"/>
        <v>-1.6965584100824049E-2</v>
      </c>
      <c r="E484" s="11" t="s">
        <v>370</v>
      </c>
      <c r="F484" s="12">
        <v>16953.95</v>
      </c>
      <c r="G484" s="11">
        <v>-1.2695122E-2</v>
      </c>
      <c r="H484" s="13">
        <v>-1.2699999999999999E-2</v>
      </c>
      <c r="J484" s="15"/>
      <c r="K484" s="11"/>
      <c r="L484" s="11"/>
      <c r="M484" s="11"/>
      <c r="N484" s="11"/>
    </row>
    <row r="485" spans="1:14" ht="13.2">
      <c r="A485" s="11" t="s">
        <v>371</v>
      </c>
      <c r="B485">
        <v>103.15</v>
      </c>
      <c r="C485" s="11">
        <f t="shared" si="17"/>
        <v>1.375921375921374E-2</v>
      </c>
      <c r="D485" s="13">
        <f t="shared" si="18"/>
        <v>1.375921375921374E-2</v>
      </c>
      <c r="E485" s="11" t="s">
        <v>371</v>
      </c>
      <c r="F485" s="12">
        <v>17171.95</v>
      </c>
      <c r="G485" s="11">
        <v>-1.268643E-2</v>
      </c>
      <c r="H485" s="13">
        <v>-1.2699999999999999E-2</v>
      </c>
      <c r="J485" s="15"/>
      <c r="K485" s="11"/>
      <c r="L485" s="11"/>
      <c r="M485" s="11"/>
      <c r="N485" s="11"/>
    </row>
    <row r="486" spans="1:14" ht="13.2">
      <c r="A486" s="11" t="s">
        <v>372</v>
      </c>
      <c r="B486">
        <v>101.75</v>
      </c>
      <c r="C486" s="11">
        <f t="shared" si="17"/>
        <v>1.969473165928104E-3</v>
      </c>
      <c r="D486" s="13">
        <f t="shared" si="18"/>
        <v>1.969473165928104E-3</v>
      </c>
      <c r="E486" s="11" t="s">
        <v>372</v>
      </c>
      <c r="F486" s="12">
        <v>17392.599999999999</v>
      </c>
      <c r="G486" s="11">
        <v>1.4941747E-2</v>
      </c>
      <c r="H486" s="13">
        <v>1.49E-2</v>
      </c>
      <c r="J486" s="15"/>
      <c r="K486" s="11"/>
      <c r="L486" s="11"/>
      <c r="M486" s="11"/>
      <c r="N486" s="11"/>
    </row>
    <row r="487" spans="1:14" ht="13.2">
      <c r="A487" s="11" t="s">
        <v>373</v>
      </c>
      <c r="B487">
        <v>101.55</v>
      </c>
      <c r="C487" s="11">
        <f t="shared" si="17"/>
        <v>7.9404466501240556E-3</v>
      </c>
      <c r="D487" s="13">
        <f t="shared" si="18"/>
        <v>7.9404466501240556E-3</v>
      </c>
      <c r="E487" s="11" t="s">
        <v>373</v>
      </c>
      <c r="F487" s="12">
        <v>17136.55</v>
      </c>
      <c r="G487" s="11">
        <v>1.0490222E-2</v>
      </c>
      <c r="H487" s="13">
        <v>1.0500000000000001E-2</v>
      </c>
      <c r="J487" s="15"/>
      <c r="K487" s="11"/>
      <c r="L487" s="11"/>
      <c r="M487" s="11"/>
      <c r="N487" s="11"/>
    </row>
    <row r="488" spans="1:14" ht="13.2">
      <c r="A488" s="11" t="s">
        <v>374</v>
      </c>
      <c r="B488">
        <v>100.75</v>
      </c>
      <c r="C488" s="11">
        <f t="shared" si="17"/>
        <v>-2.8915662650602414E-2</v>
      </c>
      <c r="D488" s="13">
        <f t="shared" si="18"/>
        <v>-2.8915662650602414E-2</v>
      </c>
      <c r="E488" s="11" t="s">
        <v>374</v>
      </c>
      <c r="F488" s="12">
        <v>16958.650000000001</v>
      </c>
      <c r="G488" s="11">
        <v>-1.2519179E-2</v>
      </c>
      <c r="H488" s="13">
        <v>-1.2500000000000001E-2</v>
      </c>
      <c r="J488" s="15"/>
      <c r="K488" s="11"/>
      <c r="L488" s="11"/>
      <c r="M488" s="11"/>
      <c r="N488" s="11"/>
    </row>
    <row r="489" spans="1:14" ht="13.2">
      <c r="A489" s="11" t="s">
        <v>375</v>
      </c>
      <c r="B489">
        <v>103.75</v>
      </c>
      <c r="C489" s="11">
        <f t="shared" si="17"/>
        <v>1.1701608971233624E-2</v>
      </c>
      <c r="D489" s="13">
        <f t="shared" si="18"/>
        <v>1.1701608971233624E-2</v>
      </c>
      <c r="E489" s="11" t="s">
        <v>375</v>
      </c>
      <c r="F489" s="12">
        <v>17173.650000000001</v>
      </c>
      <c r="G489" s="11">
        <v>-1.7281187999999999E-2</v>
      </c>
      <c r="H489" s="13">
        <v>-1.7299999999999999E-2</v>
      </c>
      <c r="J489" s="15"/>
      <c r="K489" s="11"/>
      <c r="L489" s="11"/>
      <c r="M489" s="11"/>
      <c r="N489" s="11"/>
    </row>
    <row r="490" spans="1:14" ht="13.2">
      <c r="A490" s="11" t="s">
        <v>376</v>
      </c>
      <c r="B490">
        <v>102.55</v>
      </c>
      <c r="C490" s="11">
        <f t="shared" si="17"/>
        <v>4.8780487804878092E-4</v>
      </c>
      <c r="D490" s="13">
        <f t="shared" si="18"/>
        <v>4.8780487804878092E-4</v>
      </c>
      <c r="E490" s="11" t="s">
        <v>376</v>
      </c>
      <c r="F490" s="12">
        <v>17475.650000000001</v>
      </c>
      <c r="G490" s="11">
        <v>-3.1174589999999999E-3</v>
      </c>
      <c r="H490" s="13">
        <v>-3.0999999999999999E-3</v>
      </c>
      <c r="J490" s="15"/>
      <c r="K490" s="11"/>
      <c r="L490" s="11"/>
      <c r="M490" s="11"/>
      <c r="N490" s="11"/>
    </row>
    <row r="491" spans="1:14" ht="13.2">
      <c r="A491" s="27">
        <v>44899</v>
      </c>
      <c r="B491">
        <v>102.5</v>
      </c>
      <c r="C491" s="11">
        <f t="shared" si="17"/>
        <v>-1.4896684286400785E-2</v>
      </c>
      <c r="D491" s="13">
        <f t="shared" si="18"/>
        <v>-1.4896684286400785E-2</v>
      </c>
      <c r="E491" s="27">
        <v>44899</v>
      </c>
      <c r="F491" s="12">
        <v>17530.3</v>
      </c>
      <c r="G491" s="11">
        <v>-8.1838989999999997E-3</v>
      </c>
      <c r="H491" s="13">
        <v>-8.2000000000000007E-3</v>
      </c>
      <c r="J491" s="15"/>
      <c r="K491" s="11"/>
      <c r="L491" s="11"/>
      <c r="M491" s="11"/>
      <c r="N491" s="11"/>
    </row>
    <row r="492" spans="1:14" ht="13.2">
      <c r="A492" s="27">
        <v>44869</v>
      </c>
      <c r="B492">
        <v>104.05</v>
      </c>
      <c r="C492" s="11">
        <f t="shared" si="17"/>
        <v>-4.7824007651841027E-3</v>
      </c>
      <c r="D492" s="13">
        <f t="shared" si="18"/>
        <v>-4.7824007651841027E-3</v>
      </c>
      <c r="E492" s="27">
        <v>44869</v>
      </c>
      <c r="F492" s="12">
        <v>17674.95</v>
      </c>
      <c r="G492" s="11">
        <v>-6.1514760000000003E-3</v>
      </c>
      <c r="H492" s="13">
        <v>-6.1999999999999998E-3</v>
      </c>
      <c r="J492" s="15"/>
      <c r="K492" s="11"/>
      <c r="L492" s="11"/>
      <c r="M492" s="11"/>
      <c r="N492" s="11"/>
    </row>
    <row r="493" spans="1:14" ht="13.2">
      <c r="A493" s="27">
        <v>44777</v>
      </c>
      <c r="B493">
        <v>104.55</v>
      </c>
      <c r="C493" s="11">
        <f t="shared" si="17"/>
        <v>8.683068017365958E-3</v>
      </c>
      <c r="D493" s="13">
        <f t="shared" si="18"/>
        <v>8.683068017365958E-3</v>
      </c>
      <c r="E493" s="27">
        <v>44777</v>
      </c>
      <c r="F493" s="12">
        <v>17784.349999999999</v>
      </c>
      <c r="G493" s="11">
        <v>8.2088260000000007E-3</v>
      </c>
      <c r="H493" s="13">
        <v>8.2000000000000007E-3</v>
      </c>
      <c r="J493" s="15"/>
      <c r="K493" s="11"/>
      <c r="L493" s="11"/>
      <c r="M493" s="11"/>
      <c r="N493" s="11"/>
    </row>
    <row r="494" spans="1:14" ht="13.2">
      <c r="A494" s="27">
        <v>44746</v>
      </c>
      <c r="B494">
        <v>103.65</v>
      </c>
      <c r="C494" s="11">
        <f t="shared" si="17"/>
        <v>6.3106796116505492E-3</v>
      </c>
      <c r="D494" s="13">
        <f t="shared" si="18"/>
        <v>6.3106796116505492E-3</v>
      </c>
      <c r="E494" s="27">
        <v>44746</v>
      </c>
      <c r="F494" s="12">
        <v>17639.55</v>
      </c>
      <c r="G494" s="11">
        <v>-9.4397630000000003E-3</v>
      </c>
      <c r="H494" s="13">
        <v>-9.4000000000000004E-3</v>
      </c>
      <c r="J494" s="15"/>
      <c r="K494" s="11"/>
      <c r="L494" s="11"/>
      <c r="M494" s="11"/>
      <c r="N494" s="11"/>
    </row>
    <row r="495" spans="1:14" ht="13.2">
      <c r="A495" s="27">
        <v>44716</v>
      </c>
      <c r="B495">
        <v>103</v>
      </c>
      <c r="C495" s="11">
        <f t="shared" si="17"/>
        <v>6.3507572056669126E-3</v>
      </c>
      <c r="D495" s="13">
        <f t="shared" si="18"/>
        <v>6.3507572056669126E-3</v>
      </c>
      <c r="E495" s="27">
        <v>44716</v>
      </c>
      <c r="F495" s="12">
        <v>17807.650000000001</v>
      </c>
      <c r="G495" s="11">
        <v>-8.3391809999999993E-3</v>
      </c>
      <c r="H495" s="13">
        <v>-8.3000000000000001E-3</v>
      </c>
      <c r="J495" s="15"/>
      <c r="K495" s="11"/>
      <c r="L495" s="11"/>
      <c r="M495" s="11"/>
      <c r="N495" s="11"/>
    </row>
    <row r="496" spans="1:14" ht="13.2">
      <c r="A496" s="27">
        <v>44685</v>
      </c>
      <c r="B496">
        <v>102.35</v>
      </c>
      <c r="C496" s="11">
        <f t="shared" si="17"/>
        <v>1.4677103718199191E-3</v>
      </c>
      <c r="D496" s="13">
        <f t="shared" si="18"/>
        <v>1.4677103718199191E-3</v>
      </c>
      <c r="E496" s="27">
        <v>44685</v>
      </c>
      <c r="F496" s="12">
        <v>17957.400000000001</v>
      </c>
      <c r="G496" s="11">
        <v>-5.317558E-3</v>
      </c>
      <c r="H496" s="13">
        <v>-5.3E-3</v>
      </c>
      <c r="J496" s="15"/>
      <c r="K496" s="11"/>
      <c r="L496" s="11"/>
      <c r="M496" s="11"/>
      <c r="N496" s="11"/>
    </row>
    <row r="497" spans="1:14" ht="13.2">
      <c r="A497" s="27">
        <v>44655</v>
      </c>
      <c r="B497">
        <v>102.2</v>
      </c>
      <c r="C497" s="11">
        <f t="shared" si="17"/>
        <v>3.0761472516389388E-2</v>
      </c>
      <c r="D497" s="13">
        <f t="shared" si="18"/>
        <v>3.0761472516389388E-2</v>
      </c>
      <c r="E497" s="27">
        <v>44655</v>
      </c>
      <c r="F497" s="12">
        <v>18053.400000000001</v>
      </c>
      <c r="G497" s="11">
        <v>2.1671774000000001E-2</v>
      </c>
      <c r="H497" s="13">
        <v>2.1700000000000001E-2</v>
      </c>
      <c r="J497" s="15"/>
      <c r="K497" s="11"/>
      <c r="L497" s="11"/>
      <c r="M497" s="11"/>
      <c r="N497" s="11"/>
    </row>
    <row r="498" spans="1:14" ht="13.2">
      <c r="A498" s="27">
        <v>44565</v>
      </c>
      <c r="B498">
        <v>99.15</v>
      </c>
      <c r="C498" s="11">
        <f t="shared" si="17"/>
        <v>2.7993779160186749E-2</v>
      </c>
      <c r="D498" s="13">
        <f t="shared" si="18"/>
        <v>2.7993779160186749E-2</v>
      </c>
      <c r="E498" s="27">
        <v>44565</v>
      </c>
      <c r="F498" s="12">
        <v>17670.45</v>
      </c>
      <c r="G498" s="11">
        <v>1.177801E-2</v>
      </c>
      <c r="H498" s="13">
        <v>1.18E-2</v>
      </c>
      <c r="J498" s="15"/>
      <c r="K498" s="11"/>
      <c r="L498" s="11"/>
      <c r="M498" s="11"/>
      <c r="N498" s="11"/>
    </row>
    <row r="499" spans="1:14" ht="13.2">
      <c r="A499" s="11" t="s">
        <v>377</v>
      </c>
      <c r="B499">
        <v>96.45</v>
      </c>
      <c r="C499" s="11">
        <f t="shared" si="17"/>
        <v>-2.0812182741116736E-2</v>
      </c>
      <c r="D499" s="13">
        <f t="shared" si="18"/>
        <v>-2.0812182741116736E-2</v>
      </c>
      <c r="E499" s="11" t="s">
        <v>377</v>
      </c>
      <c r="F499" s="12">
        <v>17464.75</v>
      </c>
      <c r="G499" s="11">
        <v>-1.9144769999999999E-3</v>
      </c>
      <c r="H499" s="13">
        <v>-1.9E-3</v>
      </c>
      <c r="J499" s="15"/>
      <c r="K499" s="11"/>
      <c r="L499" s="11"/>
      <c r="M499" s="11"/>
      <c r="N499" s="11"/>
    </row>
    <row r="500" spans="1:14" ht="13.2">
      <c r="A500" s="11" t="s">
        <v>378</v>
      </c>
      <c r="B500">
        <v>98.5</v>
      </c>
      <c r="C500" s="11">
        <f t="shared" si="17"/>
        <v>2.7647365675534719E-2</v>
      </c>
      <c r="D500" s="13">
        <f t="shared" si="18"/>
        <v>2.7647365675534719E-2</v>
      </c>
      <c r="E500" s="11" t="s">
        <v>378</v>
      </c>
      <c r="F500" s="12">
        <v>17498.25</v>
      </c>
      <c r="G500" s="11">
        <v>9.9825109999999995E-3</v>
      </c>
      <c r="H500" s="13">
        <v>0.01</v>
      </c>
      <c r="J500" s="15"/>
      <c r="K500" s="11"/>
      <c r="L500" s="11"/>
      <c r="M500" s="11"/>
      <c r="N500" s="11"/>
    </row>
    <row r="501" spans="1:14" ht="13.2">
      <c r="A501" s="11" t="s">
        <v>379</v>
      </c>
      <c r="B501">
        <v>95.85</v>
      </c>
      <c r="C501" s="11">
        <f t="shared" si="17"/>
        <v>-2.5914634146341542E-2</v>
      </c>
      <c r="D501" s="13">
        <f t="shared" si="18"/>
        <v>-2.5914634146341542E-2</v>
      </c>
      <c r="E501" s="11" t="s">
        <v>379</v>
      </c>
      <c r="F501" s="12">
        <v>17325.3</v>
      </c>
      <c r="G501" s="11">
        <v>5.9981419999999997E-3</v>
      </c>
      <c r="H501" s="13">
        <v>6.0000000000000001E-3</v>
      </c>
      <c r="J501" s="15"/>
      <c r="K501" s="11"/>
      <c r="L501" s="11"/>
      <c r="M501" s="11"/>
      <c r="N501" s="11"/>
    </row>
    <row r="502" spans="1:14" ht="13.2">
      <c r="A502" s="11" t="s">
        <v>380</v>
      </c>
      <c r="B502">
        <v>98.4</v>
      </c>
      <c r="C502" s="11">
        <f t="shared" si="17"/>
        <v>-1.5999999999999903E-2</v>
      </c>
      <c r="D502" s="13">
        <f t="shared" si="18"/>
        <v>-1.5999999999999903E-2</v>
      </c>
      <c r="E502" s="11" t="s">
        <v>380</v>
      </c>
      <c r="F502" s="12">
        <v>17222</v>
      </c>
      <c r="G502" s="11">
        <v>4.0226200000000002E-3</v>
      </c>
      <c r="H502" s="13">
        <v>4.0000000000000001E-3</v>
      </c>
      <c r="J502" s="15"/>
      <c r="K502" s="11"/>
      <c r="L502" s="11"/>
      <c r="M502" s="11"/>
      <c r="N502" s="11"/>
    </row>
    <row r="503" spans="1:14" ht="13.2">
      <c r="A503" s="11" t="s">
        <v>381</v>
      </c>
      <c r="B503">
        <v>100</v>
      </c>
      <c r="C503" s="11">
        <f t="shared" si="17"/>
        <v>-2.4937655860348684E-3</v>
      </c>
      <c r="D503" s="13">
        <f t="shared" si="18"/>
        <v>-2.4937655860348684E-3</v>
      </c>
      <c r="E503" s="11" t="s">
        <v>381</v>
      </c>
      <c r="F503" s="12">
        <v>17153</v>
      </c>
      <c r="G503" s="11">
        <v>-4.049876E-3</v>
      </c>
      <c r="H503" s="13">
        <v>-4.0000000000000001E-3</v>
      </c>
      <c r="J503" s="15"/>
      <c r="K503" s="11"/>
      <c r="L503" s="11"/>
      <c r="M503" s="11"/>
      <c r="N503" s="11"/>
    </row>
    <row r="504" spans="1:14" ht="13.2">
      <c r="A504" s="11" t="s">
        <v>382</v>
      </c>
      <c r="B504">
        <v>100.25</v>
      </c>
      <c r="C504" s="11">
        <f t="shared" si="17"/>
        <v>0</v>
      </c>
      <c r="D504" s="13">
        <f t="shared" si="18"/>
        <v>0</v>
      </c>
      <c r="E504" s="11" t="s">
        <v>382</v>
      </c>
      <c r="F504" s="12">
        <v>17222.75</v>
      </c>
      <c r="G504" s="11">
        <v>-1.327871E-3</v>
      </c>
      <c r="H504" s="13">
        <v>-1.2999999999999999E-3</v>
      </c>
      <c r="J504" s="15"/>
      <c r="K504" s="11"/>
      <c r="L504" s="11"/>
      <c r="M504" s="11"/>
      <c r="N504" s="11"/>
    </row>
    <row r="505" spans="1:14" ht="13.2">
      <c r="A505" s="11" t="s">
        <v>383</v>
      </c>
      <c r="B505">
        <v>100.25</v>
      </c>
      <c r="C505" s="11">
        <f t="shared" si="17"/>
        <v>-7.9168728352300155E-3</v>
      </c>
      <c r="D505" s="13">
        <f t="shared" si="18"/>
        <v>-7.9168728352300155E-3</v>
      </c>
      <c r="E505" s="11" t="s">
        <v>383</v>
      </c>
      <c r="F505" s="12">
        <v>17245.650000000001</v>
      </c>
      <c r="G505" s="11">
        <v>-4.0339579999999998E-3</v>
      </c>
      <c r="H505" s="13">
        <v>-4.0000000000000001E-3</v>
      </c>
      <c r="J505" s="15"/>
      <c r="K505" s="11"/>
      <c r="L505" s="11"/>
      <c r="M505" s="11"/>
      <c r="N505" s="11"/>
    </row>
    <row r="506" spans="1:14" ht="13.2">
      <c r="A506" s="11" t="s">
        <v>384</v>
      </c>
      <c r="B506">
        <v>101.05</v>
      </c>
      <c r="C506" s="11">
        <f t="shared" si="17"/>
        <v>0</v>
      </c>
      <c r="D506" s="13">
        <f t="shared" si="18"/>
        <v>0</v>
      </c>
      <c r="E506" s="11" t="s">
        <v>384</v>
      </c>
      <c r="F506" s="12">
        <v>17315.5</v>
      </c>
      <c r="G506" s="11">
        <v>1.1561200000000001E-2</v>
      </c>
      <c r="H506" s="13">
        <v>1.1599999999999999E-2</v>
      </c>
      <c r="J506" s="15"/>
      <c r="K506" s="11"/>
      <c r="L506" s="11"/>
      <c r="M506" s="11"/>
      <c r="N506" s="11"/>
    </row>
    <row r="507" spans="1:14" ht="13.2">
      <c r="A507" s="11" t="s">
        <v>385</v>
      </c>
      <c r="B507">
        <v>101.05</v>
      </c>
      <c r="C507" s="11">
        <f t="shared" si="17"/>
        <v>-1.5586945932781426E-2</v>
      </c>
      <c r="D507" s="13">
        <f t="shared" si="18"/>
        <v>-1.5586945932781426E-2</v>
      </c>
      <c r="E507" s="11" t="s">
        <v>385</v>
      </c>
      <c r="F507" s="12">
        <v>17117.599999999999</v>
      </c>
      <c r="G507" s="11">
        <v>-9.802135E-3</v>
      </c>
      <c r="H507" s="13">
        <v>-9.7999999999999997E-3</v>
      </c>
      <c r="J507" s="15"/>
      <c r="K507" s="11"/>
      <c r="L507" s="11"/>
      <c r="M507" s="11"/>
      <c r="N507" s="11"/>
    </row>
    <row r="508" spans="1:14" ht="13.2">
      <c r="A508" s="11" t="s">
        <v>386</v>
      </c>
      <c r="B508">
        <v>102.65</v>
      </c>
      <c r="C508" s="11">
        <f t="shared" si="17"/>
        <v>5.5526992287917798E-2</v>
      </c>
      <c r="D508" s="13">
        <f t="shared" si="18"/>
        <v>5.5526992287917798E-2</v>
      </c>
      <c r="E508" s="11" t="s">
        <v>386</v>
      </c>
      <c r="F508" s="12">
        <v>17287.05</v>
      </c>
      <c r="G508" s="11">
        <v>1.8361919000000001E-2</v>
      </c>
      <c r="H508" s="13">
        <v>1.84E-2</v>
      </c>
      <c r="J508" s="15"/>
      <c r="K508" s="11"/>
      <c r="L508" s="11"/>
      <c r="M508" s="11"/>
      <c r="N508" s="11"/>
    </row>
    <row r="509" spans="1:14" ht="13.2">
      <c r="A509" s="11" t="s">
        <v>387</v>
      </c>
      <c r="B509">
        <v>97.25</v>
      </c>
      <c r="C509" s="11">
        <f t="shared" si="17"/>
        <v>1.5135699373695299E-2</v>
      </c>
      <c r="D509" s="13">
        <f t="shared" si="18"/>
        <v>1.5135699373695299E-2</v>
      </c>
      <c r="E509" s="11" t="s">
        <v>387</v>
      </c>
      <c r="F509" s="12">
        <v>16975.349999999999</v>
      </c>
      <c r="G509" s="11">
        <v>1.8745123999999998E-2</v>
      </c>
      <c r="H509" s="13">
        <v>1.8700000000000001E-2</v>
      </c>
      <c r="J509" s="15"/>
      <c r="K509" s="11"/>
      <c r="L509" s="11"/>
      <c r="M509" s="11"/>
      <c r="N509" s="11"/>
    </row>
    <row r="510" spans="1:14" ht="13.2">
      <c r="A510" s="11" t="s">
        <v>388</v>
      </c>
      <c r="B510">
        <v>95.8</v>
      </c>
      <c r="C510" s="11">
        <f t="shared" si="17"/>
        <v>-8.7946197620279998E-3</v>
      </c>
      <c r="D510" s="13">
        <f t="shared" si="18"/>
        <v>-8.7946197620279998E-3</v>
      </c>
      <c r="E510" s="11" t="s">
        <v>388</v>
      </c>
      <c r="F510" s="12">
        <v>16663</v>
      </c>
      <c r="G510" s="11">
        <v>-1.2346411E-2</v>
      </c>
      <c r="H510" s="13">
        <v>-1.23E-2</v>
      </c>
      <c r="J510" s="15"/>
      <c r="K510" s="11"/>
      <c r="L510" s="11"/>
      <c r="M510" s="11"/>
      <c r="N510" s="11"/>
    </row>
    <row r="511" spans="1:14" ht="13.2">
      <c r="A511" s="11" t="s">
        <v>389</v>
      </c>
      <c r="B511">
        <v>96.65</v>
      </c>
      <c r="C511" s="11">
        <f t="shared" si="17"/>
        <v>-1.0240655401945742E-2</v>
      </c>
      <c r="D511" s="13">
        <f t="shared" si="18"/>
        <v>-1.0240655401945742E-2</v>
      </c>
      <c r="E511" s="11" t="s">
        <v>389</v>
      </c>
      <c r="F511" s="12">
        <v>16871.3</v>
      </c>
      <c r="G511" s="11">
        <v>1.4482470000000001E-2</v>
      </c>
      <c r="H511" s="13">
        <v>1.4500000000000001E-2</v>
      </c>
      <c r="J511" s="15"/>
      <c r="K511" s="11"/>
      <c r="L511" s="11"/>
      <c r="M511" s="11"/>
      <c r="N511" s="11"/>
    </row>
    <row r="512" spans="1:14" ht="13.2">
      <c r="A512" s="27">
        <v>44868</v>
      </c>
      <c r="B512">
        <v>97.65</v>
      </c>
      <c r="C512" s="11">
        <f t="shared" si="17"/>
        <v>-5.1177072671437784E-4</v>
      </c>
      <c r="D512" s="13">
        <f t="shared" si="18"/>
        <v>-5.1177072671437784E-4</v>
      </c>
      <c r="E512" s="27">
        <v>44868</v>
      </c>
      <c r="F512" s="12">
        <v>16630.45</v>
      </c>
      <c r="G512" s="11">
        <v>2.1422239999999999E-3</v>
      </c>
      <c r="H512" s="13">
        <v>2.0999999999999999E-3</v>
      </c>
      <c r="J512" s="15"/>
      <c r="K512" s="11"/>
      <c r="L512" s="11"/>
      <c r="M512" s="11"/>
      <c r="N512" s="11"/>
    </row>
    <row r="513" spans="1:14" ht="13.2">
      <c r="A513" s="27">
        <v>44837</v>
      </c>
      <c r="B513">
        <v>97.7</v>
      </c>
      <c r="C513" s="11">
        <f t="shared" si="17"/>
        <v>7.2164948453607991E-3</v>
      </c>
      <c r="D513" s="13">
        <f t="shared" si="18"/>
        <v>7.2164948453607991E-3</v>
      </c>
      <c r="E513" s="27">
        <v>44837</v>
      </c>
      <c r="F513" s="12">
        <v>16594.900000000001</v>
      </c>
      <c r="G513" s="11">
        <v>1.5267339E-2</v>
      </c>
      <c r="H513" s="13">
        <v>1.5299999999999999E-2</v>
      </c>
      <c r="J513" s="15"/>
      <c r="K513" s="11"/>
      <c r="L513" s="11"/>
      <c r="M513" s="11"/>
      <c r="N513" s="11"/>
    </row>
    <row r="514" spans="1:14" ht="13.2">
      <c r="A514" s="27">
        <v>44807</v>
      </c>
      <c r="B514">
        <v>97</v>
      </c>
      <c r="C514" s="11">
        <f t="shared" si="17"/>
        <v>3.9100160685591856E-2</v>
      </c>
      <c r="D514" s="13">
        <f t="shared" si="18"/>
        <v>3.9100160685591856E-2</v>
      </c>
      <c r="E514" s="27">
        <v>44807</v>
      </c>
      <c r="F514" s="12">
        <v>16345.35</v>
      </c>
      <c r="G514" s="11">
        <v>2.0726326999999999E-2</v>
      </c>
      <c r="H514" s="13">
        <v>2.07E-2</v>
      </c>
      <c r="J514" s="15"/>
      <c r="K514" s="11"/>
      <c r="L514" s="11"/>
      <c r="M514" s="11"/>
      <c r="N514" s="11"/>
    </row>
    <row r="515" spans="1:14" ht="13.2">
      <c r="A515" s="27">
        <v>44776</v>
      </c>
      <c r="B515">
        <v>93.35</v>
      </c>
      <c r="C515" s="11">
        <f t="shared" si="17"/>
        <v>1.357220412595006E-2</v>
      </c>
      <c r="D515" s="13">
        <f t="shared" si="18"/>
        <v>1.357220412595006E-2</v>
      </c>
      <c r="E515" s="27">
        <v>44776</v>
      </c>
      <c r="F515" s="12">
        <v>16013.45</v>
      </c>
      <c r="G515" s="11">
        <v>9.4747890000000008E-3</v>
      </c>
      <c r="H515" s="13">
        <v>9.4999999999999998E-3</v>
      </c>
      <c r="J515" s="15"/>
      <c r="K515" s="11"/>
      <c r="L515" s="11"/>
      <c r="M515" s="11"/>
      <c r="N515" s="11"/>
    </row>
    <row r="516" spans="1:14" ht="13.2">
      <c r="A516" s="27">
        <v>44745</v>
      </c>
      <c r="B516">
        <v>92.1</v>
      </c>
      <c r="C516" s="11">
        <f t="shared" si="17"/>
        <v>-1.8123667377398789E-2</v>
      </c>
      <c r="D516" s="13">
        <f t="shared" si="18"/>
        <v>-1.8123667377398789E-2</v>
      </c>
      <c r="E516" s="27">
        <v>44745</v>
      </c>
      <c r="F516" s="12">
        <v>15863.15</v>
      </c>
      <c r="G516" s="11">
        <v>-2.3526732000000002E-2</v>
      </c>
      <c r="H516" s="13">
        <v>-2.35E-2</v>
      </c>
      <c r="J516" s="15"/>
      <c r="K516" s="11"/>
      <c r="L516" s="11"/>
      <c r="M516" s="11"/>
      <c r="N516" s="11"/>
    </row>
    <row r="517" spans="1:14" ht="13.2">
      <c r="A517" s="27">
        <v>44654</v>
      </c>
      <c r="B517">
        <v>93.8</v>
      </c>
      <c r="C517" s="11">
        <f t="shared" ref="C517:C580" si="19">B517/B518-1</f>
        <v>-1.0548523206751037E-2</v>
      </c>
      <c r="D517" s="13">
        <f t="shared" ref="D517:D580" si="20">C517</f>
        <v>-1.0548523206751037E-2</v>
      </c>
      <c r="E517" s="27">
        <v>44654</v>
      </c>
      <c r="F517" s="12">
        <v>16245.35</v>
      </c>
      <c r="G517" s="11">
        <v>-1.5316962E-2</v>
      </c>
      <c r="H517" s="13">
        <v>-1.5299999999999999E-2</v>
      </c>
      <c r="J517" s="15"/>
      <c r="K517" s="11"/>
      <c r="L517" s="11"/>
      <c r="M517" s="11"/>
      <c r="N517" s="11"/>
    </row>
    <row r="518" spans="1:14" ht="13.2">
      <c r="A518" s="27">
        <v>44623</v>
      </c>
      <c r="B518">
        <v>94.8</v>
      </c>
      <c r="C518" s="11">
        <f t="shared" si="19"/>
        <v>1.4446227929374E-2</v>
      </c>
      <c r="D518" s="13">
        <f t="shared" si="20"/>
        <v>1.4446227929374E-2</v>
      </c>
      <c r="E518" s="27">
        <v>44623</v>
      </c>
      <c r="F518" s="12">
        <v>16498.05</v>
      </c>
      <c r="G518" s="11">
        <v>-6.497671E-3</v>
      </c>
      <c r="H518" s="13">
        <v>-6.4999999999999997E-3</v>
      </c>
      <c r="J518" s="15"/>
      <c r="K518" s="11"/>
      <c r="L518" s="11"/>
      <c r="M518" s="11"/>
      <c r="N518" s="11"/>
    </row>
    <row r="519" spans="1:14" ht="13.2">
      <c r="A519" s="27">
        <v>44595</v>
      </c>
      <c r="B519">
        <v>93.45</v>
      </c>
      <c r="C519" s="11">
        <f t="shared" si="19"/>
        <v>-9.0137857900317586E-3</v>
      </c>
      <c r="D519" s="13">
        <f t="shared" si="20"/>
        <v>-9.0137857900317586E-3</v>
      </c>
      <c r="E519" s="27">
        <v>44595</v>
      </c>
      <c r="F519" s="12">
        <v>16605.95</v>
      </c>
      <c r="G519" s="11">
        <v>-1.1191563999999999E-2</v>
      </c>
      <c r="H519" s="13">
        <v>-1.12E-2</v>
      </c>
      <c r="J519" s="15"/>
      <c r="K519" s="11"/>
      <c r="L519" s="11"/>
      <c r="M519" s="11"/>
      <c r="N519" s="11"/>
    </row>
    <row r="520" spans="1:14" ht="13.2">
      <c r="A520" s="11" t="s">
        <v>390</v>
      </c>
      <c r="B520">
        <v>94.3</v>
      </c>
      <c r="C520" s="11">
        <f t="shared" si="19"/>
        <v>-1.049317943336836E-2</v>
      </c>
      <c r="D520" s="13">
        <f t="shared" si="20"/>
        <v>-1.049317943336836E-2</v>
      </c>
      <c r="E520" s="11" t="s">
        <v>390</v>
      </c>
      <c r="F520" s="12">
        <v>16793.900000000001</v>
      </c>
      <c r="G520" s="11">
        <v>8.1340340000000001E-3</v>
      </c>
      <c r="H520" s="13">
        <v>8.0999999999999996E-3</v>
      </c>
      <c r="J520" s="15"/>
      <c r="K520" s="11"/>
      <c r="L520" s="11"/>
      <c r="M520" s="11"/>
      <c r="N520" s="11"/>
    </row>
    <row r="521" spans="1:14" ht="13.2">
      <c r="A521" s="11" t="s">
        <v>391</v>
      </c>
      <c r="B521">
        <v>95.3</v>
      </c>
      <c r="C521" s="11">
        <f t="shared" si="19"/>
        <v>5.1876379690949159E-2</v>
      </c>
      <c r="D521" s="13">
        <f t="shared" si="20"/>
        <v>5.1876379690949159E-2</v>
      </c>
      <c r="E521" s="11" t="s">
        <v>391</v>
      </c>
      <c r="F521" s="12">
        <v>16658.400000000001</v>
      </c>
      <c r="G521" s="11">
        <v>2.5261648000000001E-2</v>
      </c>
      <c r="H521" s="13">
        <v>2.53E-2</v>
      </c>
      <c r="J521" s="15"/>
      <c r="K521" s="11"/>
      <c r="L521" s="11"/>
      <c r="M521" s="11"/>
      <c r="N521" s="11"/>
    </row>
    <row r="522" spans="1:14" ht="13.2">
      <c r="A522" s="11" t="s">
        <v>392</v>
      </c>
      <c r="B522">
        <v>90.6</v>
      </c>
      <c r="C522" s="11">
        <f t="shared" si="19"/>
        <v>-0.10341415141019306</v>
      </c>
      <c r="D522" s="13">
        <f t="shared" si="20"/>
        <v>-0.10341415141019306</v>
      </c>
      <c r="E522" s="11" t="s">
        <v>392</v>
      </c>
      <c r="F522" s="12">
        <v>16247.95</v>
      </c>
      <c r="G522" s="11">
        <v>-4.7781049999999999E-2</v>
      </c>
      <c r="H522" s="13">
        <v>-4.7800000000000002E-2</v>
      </c>
      <c r="J522" s="15"/>
      <c r="K522" s="11"/>
      <c r="L522" s="11"/>
      <c r="M522" s="11"/>
      <c r="N522" s="11"/>
    </row>
    <row r="523" spans="1:14" ht="13.2">
      <c r="A523" s="11" t="s">
        <v>393</v>
      </c>
      <c r="B523">
        <v>101.05</v>
      </c>
      <c r="C523" s="11">
        <f t="shared" si="19"/>
        <v>1.983143282102251E-3</v>
      </c>
      <c r="D523" s="13">
        <f t="shared" si="20"/>
        <v>1.983143282102251E-3</v>
      </c>
      <c r="E523" s="11" t="s">
        <v>393</v>
      </c>
      <c r="F523" s="12">
        <v>17063.25</v>
      </c>
      <c r="G523" s="11">
        <v>-1.6937549999999999E-3</v>
      </c>
      <c r="H523" s="13">
        <v>-1.6999999999999999E-3</v>
      </c>
      <c r="J523" s="15"/>
      <c r="K523" s="11"/>
      <c r="L523" s="11"/>
      <c r="M523" s="11"/>
      <c r="N523" s="11"/>
    </row>
    <row r="524" spans="1:14" ht="13.2">
      <c r="A524" s="11" t="s">
        <v>394</v>
      </c>
      <c r="B524">
        <v>100.85</v>
      </c>
      <c r="C524" s="11">
        <f t="shared" si="19"/>
        <v>-3.814973772055319E-2</v>
      </c>
      <c r="D524" s="13">
        <f t="shared" si="20"/>
        <v>-3.814973772055319E-2</v>
      </c>
      <c r="E524" s="11" t="s">
        <v>394</v>
      </c>
      <c r="F524" s="12">
        <v>17092.2</v>
      </c>
      <c r="G524" s="11">
        <v>-6.6514979999999996E-3</v>
      </c>
      <c r="H524" s="13">
        <v>-6.7000000000000002E-3</v>
      </c>
      <c r="J524" s="15"/>
      <c r="K524" s="11"/>
      <c r="L524" s="11"/>
      <c r="M524" s="11"/>
      <c r="N524" s="11"/>
    </row>
    <row r="525" spans="1:14" ht="13.2">
      <c r="A525" s="11" t="s">
        <v>395</v>
      </c>
      <c r="B525">
        <v>104.85</v>
      </c>
      <c r="C525" s="11">
        <f t="shared" si="19"/>
        <v>-3.3195020746888071E-2</v>
      </c>
      <c r="D525" s="13">
        <f t="shared" si="20"/>
        <v>-3.3195020746888071E-2</v>
      </c>
      <c r="E525" s="11" t="s">
        <v>395</v>
      </c>
      <c r="F525" s="12">
        <v>17206.650000000001</v>
      </c>
      <c r="G525" s="11">
        <v>-4.0315350000000002E-3</v>
      </c>
      <c r="H525" s="13">
        <v>-4.0000000000000001E-3</v>
      </c>
      <c r="J525" s="15"/>
      <c r="K525" s="11"/>
      <c r="L525" s="11"/>
      <c r="M525" s="11"/>
      <c r="N525" s="11"/>
    </row>
    <row r="526" spans="1:14" ht="13.2">
      <c r="A526" s="11" t="s">
        <v>396</v>
      </c>
      <c r="B526">
        <v>108.45</v>
      </c>
      <c r="C526" s="11">
        <f t="shared" si="19"/>
        <v>-6.4131928538708749E-3</v>
      </c>
      <c r="D526" s="13">
        <f t="shared" si="20"/>
        <v>-6.4131928538708749E-3</v>
      </c>
      <c r="E526" s="11" t="s">
        <v>396</v>
      </c>
      <c r="F526" s="12">
        <v>17276.3</v>
      </c>
      <c r="G526" s="11">
        <v>-1.6354029999999999E-3</v>
      </c>
      <c r="H526" s="13">
        <v>-1.6000000000000001E-3</v>
      </c>
      <c r="J526" s="15"/>
      <c r="K526" s="11"/>
      <c r="L526" s="11"/>
      <c r="M526" s="11"/>
      <c r="N526" s="11"/>
    </row>
    <row r="527" spans="1:14" ht="13.2">
      <c r="A527" s="11" t="s">
        <v>397</v>
      </c>
      <c r="B527">
        <v>109.15</v>
      </c>
      <c r="C527" s="11">
        <f t="shared" si="19"/>
        <v>-5.8645968089693801E-2</v>
      </c>
      <c r="D527" s="13">
        <f t="shared" si="20"/>
        <v>-5.8645968089693801E-2</v>
      </c>
      <c r="E527" s="11" t="s">
        <v>397</v>
      </c>
      <c r="F527" s="12">
        <v>17304.599999999999</v>
      </c>
      <c r="G527" s="11">
        <v>-1.016037E-3</v>
      </c>
      <c r="H527" s="13">
        <v>-1E-3</v>
      </c>
      <c r="J527" s="15"/>
      <c r="K527" s="11"/>
      <c r="L527" s="11"/>
      <c r="M527" s="11"/>
      <c r="N527" s="11"/>
    </row>
    <row r="528" spans="1:14" ht="13.2">
      <c r="A528" s="11" t="s">
        <v>398</v>
      </c>
      <c r="B528">
        <v>115.95</v>
      </c>
      <c r="C528" s="11">
        <f t="shared" si="19"/>
        <v>4.8846675712347354E-2</v>
      </c>
      <c r="D528" s="13">
        <f t="shared" si="20"/>
        <v>4.8846675712347354E-2</v>
      </c>
      <c r="E528" s="11" t="s">
        <v>398</v>
      </c>
      <c r="F528" s="12">
        <v>17322.2</v>
      </c>
      <c r="G528" s="11">
        <v>-1.7432700000000001E-3</v>
      </c>
      <c r="H528" s="13">
        <v>-1.6999999999999999E-3</v>
      </c>
      <c r="J528" s="15"/>
      <c r="K528" s="11"/>
      <c r="L528" s="11"/>
      <c r="M528" s="11"/>
      <c r="N528" s="11"/>
    </row>
    <row r="529" spans="1:14" ht="13.2">
      <c r="A529" s="11" t="s">
        <v>399</v>
      </c>
      <c r="B529">
        <v>110.55</v>
      </c>
      <c r="C529" s="11">
        <f t="shared" si="19"/>
        <v>4.0871934604904681E-3</v>
      </c>
      <c r="D529" s="13">
        <f t="shared" si="20"/>
        <v>4.0871934604904681E-3</v>
      </c>
      <c r="E529" s="11" t="s">
        <v>399</v>
      </c>
      <c r="F529" s="12">
        <v>17352.45</v>
      </c>
      <c r="G529" s="11">
        <v>3.0259220999999999E-2</v>
      </c>
      <c r="H529" s="13">
        <v>3.0300000000000001E-2</v>
      </c>
      <c r="J529" s="15"/>
      <c r="K529" s="11"/>
      <c r="L529" s="11"/>
      <c r="M529" s="11"/>
      <c r="N529" s="11"/>
    </row>
    <row r="530" spans="1:14" ht="13.2">
      <c r="A530" s="11" t="s">
        <v>400</v>
      </c>
      <c r="B530">
        <v>110.1</v>
      </c>
      <c r="C530" s="11">
        <f t="shared" si="19"/>
        <v>-3.3786748573936043E-2</v>
      </c>
      <c r="D530" s="13">
        <f t="shared" si="20"/>
        <v>-3.3786748573936043E-2</v>
      </c>
      <c r="E530" s="11" t="s">
        <v>400</v>
      </c>
      <c r="F530" s="12">
        <v>16842.8</v>
      </c>
      <c r="G530" s="11">
        <v>-3.0616267999999999E-2</v>
      </c>
      <c r="H530" s="13">
        <v>-3.0599999999999999E-2</v>
      </c>
      <c r="J530" s="15"/>
      <c r="K530" s="11"/>
      <c r="L530" s="11"/>
      <c r="M530" s="11"/>
      <c r="N530" s="11"/>
    </row>
    <row r="531" spans="1:14" ht="13.2">
      <c r="A531" s="27">
        <v>44867</v>
      </c>
      <c r="B531">
        <v>113.95</v>
      </c>
      <c r="C531" s="11">
        <f t="shared" si="19"/>
        <v>-7.404181184668901E-3</v>
      </c>
      <c r="D531" s="13">
        <f t="shared" si="20"/>
        <v>-7.404181184668901E-3</v>
      </c>
      <c r="E531" s="27">
        <v>44867</v>
      </c>
      <c r="F531" s="12">
        <v>17374.75</v>
      </c>
      <c r="G531" s="11">
        <v>-1.3126318999999999E-2</v>
      </c>
      <c r="H531" s="13">
        <v>-1.3100000000000001E-2</v>
      </c>
      <c r="J531" s="15"/>
      <c r="K531" s="11"/>
      <c r="L531" s="11"/>
      <c r="M531" s="11"/>
      <c r="N531" s="11"/>
    </row>
    <row r="532" spans="1:14" ht="13.2">
      <c r="A532" s="27">
        <v>44836</v>
      </c>
      <c r="B532">
        <v>114.8</v>
      </c>
      <c r="C532" s="11">
        <f t="shared" si="19"/>
        <v>-1.3049151805133441E-3</v>
      </c>
      <c r="D532" s="13">
        <f t="shared" si="20"/>
        <v>-1.3049151805133441E-3</v>
      </c>
      <c r="E532" s="27">
        <v>44836</v>
      </c>
      <c r="F532" s="12">
        <v>17605.849999999999</v>
      </c>
      <c r="G532" s="11">
        <v>8.1339689999999996E-3</v>
      </c>
      <c r="H532" s="13">
        <v>8.0999999999999996E-3</v>
      </c>
      <c r="J532" s="15"/>
      <c r="K532" s="11"/>
      <c r="L532" s="11"/>
      <c r="M532" s="11"/>
      <c r="N532" s="11"/>
    </row>
    <row r="533" spans="1:14" ht="13.2">
      <c r="A533" s="27">
        <v>44806</v>
      </c>
      <c r="B533">
        <v>114.95</v>
      </c>
      <c r="C533" s="11">
        <f t="shared" si="19"/>
        <v>0</v>
      </c>
      <c r="D533" s="13">
        <f t="shared" si="20"/>
        <v>0</v>
      </c>
      <c r="E533" s="27">
        <v>44806</v>
      </c>
      <c r="F533" s="12">
        <v>17463.8</v>
      </c>
      <c r="G533" s="11">
        <v>1.1412106999999999E-2</v>
      </c>
      <c r="H533" s="13">
        <v>1.14E-2</v>
      </c>
      <c r="J533" s="15"/>
      <c r="K533" s="11"/>
      <c r="L533" s="11"/>
      <c r="M533" s="11"/>
      <c r="N533" s="11"/>
    </row>
    <row r="534" spans="1:14" ht="13.2">
      <c r="A534" s="27">
        <v>44775</v>
      </c>
      <c r="B534">
        <v>114.95</v>
      </c>
      <c r="C534" s="11">
        <f t="shared" si="19"/>
        <v>-1.1607910576096225E-2</v>
      </c>
      <c r="D534" s="13">
        <f t="shared" si="20"/>
        <v>-1.1607910576096225E-2</v>
      </c>
      <c r="E534" s="27">
        <v>44775</v>
      </c>
      <c r="F534" s="12">
        <v>17266.75</v>
      </c>
      <c r="G534" s="11">
        <v>3.0876749999999998E-3</v>
      </c>
      <c r="H534" s="13">
        <v>3.0999999999999999E-3</v>
      </c>
      <c r="J534" s="15"/>
      <c r="K534" s="11"/>
      <c r="L534" s="11"/>
      <c r="M534" s="11"/>
      <c r="N534" s="11"/>
    </row>
    <row r="535" spans="1:14" ht="13.2">
      <c r="A535" s="27">
        <v>44744</v>
      </c>
      <c r="B535">
        <v>116.3</v>
      </c>
      <c r="C535" s="11">
        <f t="shared" si="19"/>
        <v>-2.572898799313883E-3</v>
      </c>
      <c r="D535" s="13">
        <f t="shared" si="20"/>
        <v>-2.572898799313883E-3</v>
      </c>
      <c r="E535" s="27">
        <v>44744</v>
      </c>
      <c r="F535" s="12">
        <v>17213.599999999999</v>
      </c>
      <c r="G535" s="11">
        <v>-1.7281047000000001E-2</v>
      </c>
      <c r="H535" s="13">
        <v>-1.7299999999999999E-2</v>
      </c>
      <c r="J535" s="15"/>
      <c r="K535" s="11"/>
      <c r="L535" s="11"/>
      <c r="M535" s="11"/>
      <c r="N535" s="11"/>
    </row>
    <row r="536" spans="1:14" ht="13.2">
      <c r="A536" s="27">
        <v>44653</v>
      </c>
      <c r="B536">
        <v>116.6</v>
      </c>
      <c r="C536" s="11">
        <f t="shared" si="19"/>
        <v>-2.9927319367252236E-3</v>
      </c>
      <c r="D536" s="13">
        <f t="shared" si="20"/>
        <v>-2.9927319367252236E-3</v>
      </c>
      <c r="E536" s="27">
        <v>44653</v>
      </c>
      <c r="F536" s="12">
        <v>17516.3</v>
      </c>
      <c r="G536" s="11">
        <v>-2.499972E-3</v>
      </c>
      <c r="H536" s="13">
        <v>-2.5000000000000001E-3</v>
      </c>
      <c r="J536" s="15"/>
      <c r="K536" s="11"/>
      <c r="L536" s="11"/>
      <c r="M536" s="11"/>
      <c r="N536" s="11"/>
    </row>
    <row r="537" spans="1:14" ht="13.2">
      <c r="A537" s="27">
        <v>44622</v>
      </c>
      <c r="B537">
        <v>116.95</v>
      </c>
      <c r="C537" s="11">
        <f t="shared" si="19"/>
        <v>-1.3080168776371304E-2</v>
      </c>
      <c r="D537" s="13">
        <f t="shared" si="20"/>
        <v>-1.3080168776371304E-2</v>
      </c>
      <c r="E537" s="27">
        <v>44622</v>
      </c>
      <c r="F537" s="12">
        <v>17560.2</v>
      </c>
      <c r="G537" s="11">
        <v>-1.2362204999999999E-2</v>
      </c>
      <c r="H537" s="13">
        <v>-1.24E-2</v>
      </c>
      <c r="J537" s="15"/>
      <c r="K537" s="11"/>
      <c r="L537" s="11"/>
      <c r="M537" s="11"/>
      <c r="N537" s="11"/>
    </row>
    <row r="538" spans="1:14" ht="13.2">
      <c r="A538" s="27">
        <v>44594</v>
      </c>
      <c r="B538">
        <v>118.5</v>
      </c>
      <c r="C538" s="11">
        <f t="shared" si="19"/>
        <v>2.1111589831968924E-2</v>
      </c>
      <c r="D538" s="13">
        <f t="shared" si="20"/>
        <v>2.1111589831968924E-2</v>
      </c>
      <c r="E538" s="27">
        <v>44594</v>
      </c>
      <c r="F538" s="12">
        <v>17780</v>
      </c>
      <c r="G538" s="11">
        <v>1.1557816E-2</v>
      </c>
      <c r="H538" s="13">
        <v>1.1599999999999999E-2</v>
      </c>
      <c r="J538" s="15"/>
      <c r="K538" s="11"/>
      <c r="L538" s="11"/>
      <c r="M538" s="11"/>
      <c r="N538" s="11"/>
    </row>
    <row r="539" spans="1:14" ht="13.2">
      <c r="A539" s="27">
        <v>44563</v>
      </c>
      <c r="B539">
        <v>116.05</v>
      </c>
      <c r="C539" s="11">
        <f t="shared" si="19"/>
        <v>7.3784722222220989E-3</v>
      </c>
      <c r="D539" s="13">
        <f t="shared" si="20"/>
        <v>7.3784722222220989E-3</v>
      </c>
      <c r="E539" s="27">
        <v>44563</v>
      </c>
      <c r="F539" s="12">
        <v>17576.849999999999</v>
      </c>
      <c r="G539" s="11">
        <v>1.3667937999999999E-2</v>
      </c>
      <c r="H539" s="13">
        <v>1.37E-2</v>
      </c>
      <c r="J539" s="15"/>
      <c r="K539" s="11"/>
      <c r="L539" s="11"/>
      <c r="M539" s="11"/>
      <c r="N539" s="11"/>
    </row>
    <row r="540" spans="1:14" ht="13.2">
      <c r="A540" s="11" t="s">
        <v>401</v>
      </c>
      <c r="B540">
        <v>115.2</v>
      </c>
      <c r="C540" s="11">
        <f t="shared" si="19"/>
        <v>6.5530799475752577E-3</v>
      </c>
      <c r="D540" s="13">
        <f t="shared" si="20"/>
        <v>6.5530799475752577E-3</v>
      </c>
      <c r="E540" s="11" t="s">
        <v>401</v>
      </c>
      <c r="F540" s="12">
        <v>17339.849999999999</v>
      </c>
      <c r="G540" s="11">
        <v>1.3910693999999999E-2</v>
      </c>
      <c r="H540" s="13">
        <v>1.3899999999999999E-2</v>
      </c>
      <c r="J540" s="15"/>
      <c r="K540" s="11"/>
      <c r="L540" s="11"/>
      <c r="M540" s="11"/>
      <c r="N540" s="11"/>
    </row>
    <row r="541" spans="1:14" ht="13.2">
      <c r="A541" s="11" t="s">
        <v>402</v>
      </c>
      <c r="B541">
        <v>114.45</v>
      </c>
      <c r="C541" s="11">
        <f t="shared" si="19"/>
        <v>6.5963060686016206E-3</v>
      </c>
      <c r="D541" s="13">
        <f t="shared" si="20"/>
        <v>6.5963060686016206E-3</v>
      </c>
      <c r="E541" s="11" t="s">
        <v>402</v>
      </c>
      <c r="F541" s="12">
        <v>17101.95</v>
      </c>
      <c r="G541" s="11">
        <v>-4.7924799999999999E-4</v>
      </c>
      <c r="H541" s="13">
        <v>-5.0000000000000001E-4</v>
      </c>
      <c r="J541" s="15"/>
      <c r="K541" s="11"/>
      <c r="L541" s="11"/>
      <c r="M541" s="11"/>
      <c r="N541" s="11"/>
    </row>
    <row r="542" spans="1:14" ht="13.2">
      <c r="A542" s="11" t="s">
        <v>403</v>
      </c>
      <c r="B542">
        <v>113.7</v>
      </c>
      <c r="C542" s="11">
        <f t="shared" si="19"/>
        <v>-3.0688294607628119E-3</v>
      </c>
      <c r="D542" s="13">
        <f t="shared" si="20"/>
        <v>-3.0688294607628119E-3</v>
      </c>
      <c r="E542" s="11" t="s">
        <v>403</v>
      </c>
      <c r="F542" s="12">
        <v>17110.150000000001</v>
      </c>
      <c r="G542" s="11">
        <v>-9.7117999999999996E-3</v>
      </c>
      <c r="H542" s="13">
        <v>-9.7000000000000003E-3</v>
      </c>
      <c r="J542" s="15"/>
      <c r="K542" s="11"/>
      <c r="L542" s="11"/>
      <c r="M542" s="11"/>
      <c r="N542" s="11"/>
    </row>
    <row r="543" spans="1:14" ht="13.2">
      <c r="A543" s="11" t="s">
        <v>404</v>
      </c>
      <c r="B543">
        <v>114.05</v>
      </c>
      <c r="C543" s="11">
        <f t="shared" si="19"/>
        <v>5.7319223985889955E-3</v>
      </c>
      <c r="D543" s="13">
        <f t="shared" si="20"/>
        <v>5.7319223985889955E-3</v>
      </c>
      <c r="E543" s="11" t="s">
        <v>404</v>
      </c>
      <c r="F543" s="12">
        <v>17277.95</v>
      </c>
      <c r="G543" s="11">
        <v>7.5135139999999998E-3</v>
      </c>
      <c r="H543" s="13">
        <v>7.4999999999999997E-3</v>
      </c>
      <c r="J543" s="15"/>
      <c r="K543" s="11"/>
      <c r="L543" s="11"/>
      <c r="M543" s="11"/>
      <c r="N543" s="11"/>
    </row>
    <row r="544" spans="1:14" ht="13.2">
      <c r="A544" s="11" t="s">
        <v>405</v>
      </c>
      <c r="B544">
        <v>113.4</v>
      </c>
      <c r="C544" s="11">
        <f t="shared" si="19"/>
        <v>-3.6942675159235661E-2</v>
      </c>
      <c r="D544" s="13">
        <f t="shared" si="20"/>
        <v>-3.6942675159235661E-2</v>
      </c>
      <c r="E544" s="11" t="s">
        <v>405</v>
      </c>
      <c r="F544" s="12">
        <v>17149.099999999999</v>
      </c>
      <c r="G544" s="11">
        <v>-2.6567861000000002E-2</v>
      </c>
      <c r="H544" s="13">
        <v>-2.6599999999999999E-2</v>
      </c>
      <c r="J544" s="15"/>
      <c r="K544" s="11"/>
      <c r="L544" s="11"/>
      <c r="M544" s="11"/>
      <c r="N544" s="11"/>
    </row>
    <row r="545" spans="1:14" ht="13.2">
      <c r="A545" s="11" t="s">
        <v>406</v>
      </c>
      <c r="B545">
        <v>117.75</v>
      </c>
      <c r="C545" s="11">
        <f t="shared" si="19"/>
        <v>-2.0790020790020791E-2</v>
      </c>
      <c r="D545" s="13">
        <f t="shared" si="20"/>
        <v>-2.0790020790020791E-2</v>
      </c>
      <c r="E545" s="11" t="s">
        <v>406</v>
      </c>
      <c r="F545" s="12">
        <v>17617.150000000001</v>
      </c>
      <c r="G545" s="11">
        <v>-7.8757670000000005E-3</v>
      </c>
      <c r="H545" s="13">
        <v>-7.9000000000000008E-3</v>
      </c>
      <c r="J545" s="15"/>
      <c r="K545" s="11"/>
      <c r="L545" s="11"/>
      <c r="M545" s="11"/>
      <c r="N545" s="11"/>
    </row>
    <row r="546" spans="1:14" ht="13.2">
      <c r="A546" s="11" t="s">
        <v>407</v>
      </c>
      <c r="B546">
        <v>120.25</v>
      </c>
      <c r="C546" s="11">
        <f t="shared" si="19"/>
        <v>1.3058129738837465E-2</v>
      </c>
      <c r="D546" s="13">
        <f t="shared" si="20"/>
        <v>1.3058129738837465E-2</v>
      </c>
      <c r="E546" s="11" t="s">
        <v>407</v>
      </c>
      <c r="F546" s="12">
        <v>17757</v>
      </c>
      <c r="G546" s="11">
        <v>-1.0112385E-2</v>
      </c>
      <c r="H546" s="13">
        <v>-1.01E-2</v>
      </c>
      <c r="J546" s="15"/>
      <c r="K546" s="11"/>
      <c r="L546" s="11"/>
      <c r="M546" s="11"/>
      <c r="N546" s="11"/>
    </row>
    <row r="547" spans="1:14" ht="13.2">
      <c r="A547" s="11" t="s">
        <v>408</v>
      </c>
      <c r="B547">
        <v>118.7</v>
      </c>
      <c r="C547" s="11">
        <f t="shared" si="19"/>
        <v>-1.0421008753647376E-2</v>
      </c>
      <c r="D547" s="13">
        <f t="shared" si="20"/>
        <v>-1.0421008753647376E-2</v>
      </c>
      <c r="E547" s="11" t="s">
        <v>408</v>
      </c>
      <c r="F547" s="12">
        <v>17938.400000000001</v>
      </c>
      <c r="G547" s="11">
        <v>-9.6422190000000005E-3</v>
      </c>
      <c r="H547" s="13">
        <v>-9.5999999999999992E-3</v>
      </c>
      <c r="J547" s="15"/>
      <c r="K547" s="11"/>
      <c r="L547" s="11"/>
      <c r="M547" s="11"/>
      <c r="N547" s="11"/>
    </row>
    <row r="548" spans="1:14" ht="13.2">
      <c r="A548" s="11" t="s">
        <v>409</v>
      </c>
      <c r="B548">
        <v>119.95</v>
      </c>
      <c r="C548" s="11">
        <f t="shared" si="19"/>
        <v>-3.737541528239241E-3</v>
      </c>
      <c r="D548" s="13">
        <f t="shared" si="20"/>
        <v>-3.737541528239241E-3</v>
      </c>
      <c r="E548" s="11" t="s">
        <v>409</v>
      </c>
      <c r="F548" s="12">
        <v>18113.05</v>
      </c>
      <c r="G548" s="11">
        <v>-1.0653754E-2</v>
      </c>
      <c r="H548" s="13">
        <v>-1.0699999999999999E-2</v>
      </c>
      <c r="J548" s="15"/>
      <c r="K548" s="11"/>
      <c r="L548" s="11"/>
      <c r="M548" s="11"/>
      <c r="N548" s="11"/>
    </row>
    <row r="549" spans="1:14" ht="13.2">
      <c r="A549" s="11" t="s">
        <v>410</v>
      </c>
      <c r="B549">
        <v>120.4</v>
      </c>
      <c r="C549" s="11">
        <f t="shared" si="19"/>
        <v>5.4279749478078898E-3</v>
      </c>
      <c r="D549" s="13">
        <f t="shared" si="20"/>
        <v>5.4279749478078898E-3</v>
      </c>
      <c r="E549" s="11" t="s">
        <v>410</v>
      </c>
      <c r="F549" s="12">
        <v>18308.099999999999</v>
      </c>
      <c r="G549" s="11">
        <v>2.8675900000000002E-3</v>
      </c>
      <c r="H549" s="13">
        <v>2.8999999999999998E-3</v>
      </c>
      <c r="J549" s="15"/>
      <c r="K549" s="11"/>
      <c r="L549" s="11"/>
      <c r="M549" s="11"/>
      <c r="N549" s="11"/>
    </row>
    <row r="550" spans="1:14" ht="13.2">
      <c r="A550" s="11" t="s">
        <v>411</v>
      </c>
      <c r="B550">
        <v>119.75</v>
      </c>
      <c r="C550" s="11">
        <f t="shared" si="19"/>
        <v>5.4575986565912338E-3</v>
      </c>
      <c r="D550" s="13">
        <f t="shared" si="20"/>
        <v>5.4575986565912338E-3</v>
      </c>
      <c r="E550" s="11" t="s">
        <v>411</v>
      </c>
      <c r="F550" s="12">
        <v>18255.75</v>
      </c>
      <c r="G550" s="11">
        <v>-1.12281E-4</v>
      </c>
      <c r="H550" s="13">
        <v>-1E-4</v>
      </c>
      <c r="J550" s="15"/>
      <c r="K550" s="11"/>
      <c r="L550" s="11"/>
      <c r="M550" s="11"/>
      <c r="N550" s="11"/>
    </row>
    <row r="551" spans="1:14" ht="13.2">
      <c r="A551" s="11" t="s">
        <v>412</v>
      </c>
      <c r="B551">
        <v>119.1</v>
      </c>
      <c r="C551" s="11">
        <f t="shared" si="19"/>
        <v>-4.5967404931049893E-3</v>
      </c>
      <c r="D551" s="13">
        <f t="shared" si="20"/>
        <v>-4.5967404931049893E-3</v>
      </c>
      <c r="E551" s="11" t="s">
        <v>412</v>
      </c>
      <c r="F551" s="12">
        <v>18257.8</v>
      </c>
      <c r="G551" s="11">
        <v>2.4955590000000001E-3</v>
      </c>
      <c r="H551" s="13">
        <v>2.5000000000000001E-3</v>
      </c>
      <c r="J551" s="15"/>
      <c r="K551" s="11"/>
      <c r="L551" s="11"/>
      <c r="M551" s="11"/>
      <c r="N551" s="11"/>
    </row>
    <row r="552" spans="1:14" ht="13.2">
      <c r="A552" s="27">
        <v>44896</v>
      </c>
      <c r="B552">
        <v>119.65</v>
      </c>
      <c r="C552" s="11">
        <f t="shared" si="19"/>
        <v>-4.1771094402676123E-4</v>
      </c>
      <c r="D552" s="13">
        <f t="shared" si="20"/>
        <v>-4.1771094402676123E-4</v>
      </c>
      <c r="E552" s="27">
        <v>44896</v>
      </c>
      <c r="F552" s="12">
        <v>18212.349999999999</v>
      </c>
      <c r="G552" s="11">
        <v>8.6731369999999992E-3</v>
      </c>
      <c r="H552" s="13">
        <v>8.6999999999999994E-3</v>
      </c>
      <c r="J552" s="15"/>
      <c r="K552" s="11"/>
      <c r="L552" s="11"/>
      <c r="M552" s="11"/>
      <c r="N552" s="11"/>
    </row>
    <row r="553" spans="1:14" ht="13.2">
      <c r="A553" s="27">
        <v>44866</v>
      </c>
      <c r="B553">
        <v>119.7</v>
      </c>
      <c r="C553" s="11">
        <f t="shared" si="19"/>
        <v>6.3051702395964249E-3</v>
      </c>
      <c r="D553" s="13">
        <f t="shared" si="20"/>
        <v>6.3051702395964249E-3</v>
      </c>
      <c r="E553" s="27">
        <v>44866</v>
      </c>
      <c r="F553" s="12">
        <v>18055.75</v>
      </c>
      <c r="G553" s="11">
        <v>2.9133549999999999E-3</v>
      </c>
      <c r="H553" s="13">
        <v>2.8999999999999998E-3</v>
      </c>
      <c r="J553" s="15"/>
      <c r="K553" s="11"/>
      <c r="L553" s="11"/>
      <c r="M553" s="11"/>
      <c r="N553" s="11"/>
    </row>
    <row r="554" spans="1:14" ht="13.2">
      <c r="A554" s="27">
        <v>44835</v>
      </c>
      <c r="B554">
        <v>118.95</v>
      </c>
      <c r="C554" s="11">
        <f t="shared" si="19"/>
        <v>7.6238881829733263E-3</v>
      </c>
      <c r="D554" s="13">
        <f t="shared" si="20"/>
        <v>7.6238881829733263E-3</v>
      </c>
      <c r="E554" s="27">
        <v>44835</v>
      </c>
      <c r="F554" s="12">
        <v>18003.3</v>
      </c>
      <c r="G554" s="11">
        <v>1.0700230999999999E-2</v>
      </c>
      <c r="H554" s="13">
        <v>1.0699999999999999E-2</v>
      </c>
      <c r="J554" s="15"/>
      <c r="K554" s="11"/>
      <c r="L554" s="11"/>
      <c r="M554" s="11"/>
      <c r="N554" s="11"/>
    </row>
    <row r="555" spans="1:14" ht="13.2">
      <c r="A555" s="27">
        <v>44743</v>
      </c>
      <c r="B555">
        <v>118.05</v>
      </c>
      <c r="C555" s="11">
        <f t="shared" si="19"/>
        <v>-1.6913319238900382E-3</v>
      </c>
      <c r="D555" s="13">
        <f t="shared" si="20"/>
        <v>-1.6913319238900382E-3</v>
      </c>
      <c r="E555" s="27">
        <v>44743</v>
      </c>
      <c r="F555" s="12">
        <v>17812.7</v>
      </c>
      <c r="G555" s="11">
        <v>3.7642499999999998E-3</v>
      </c>
      <c r="H555" s="13">
        <v>3.8E-3</v>
      </c>
      <c r="J555" s="15"/>
      <c r="K555" s="11"/>
      <c r="L555" s="11"/>
      <c r="M555" s="11"/>
      <c r="N555" s="11"/>
    </row>
    <row r="556" spans="1:14" ht="13.2">
      <c r="A556" s="27">
        <v>44713</v>
      </c>
      <c r="B556">
        <v>118.25</v>
      </c>
      <c r="C556" s="11">
        <f t="shared" si="19"/>
        <v>-4.6296296296296502E-3</v>
      </c>
      <c r="D556" s="13">
        <f t="shared" si="20"/>
        <v>-4.6296296296296502E-3</v>
      </c>
      <c r="E556" s="27">
        <v>44713</v>
      </c>
      <c r="F556" s="12">
        <v>17745.900000000001</v>
      </c>
      <c r="G556" s="11">
        <v>-1.0005439E-2</v>
      </c>
      <c r="H556" s="13">
        <v>-0.01</v>
      </c>
      <c r="J556" s="15"/>
      <c r="K556" s="11"/>
      <c r="L556" s="11"/>
      <c r="M556" s="11"/>
      <c r="N556" s="11"/>
    </row>
    <row r="557" spans="1:14" ht="13.2">
      <c r="A557" s="27">
        <v>44682</v>
      </c>
      <c r="B557">
        <v>118.8</v>
      </c>
      <c r="C557" s="11">
        <f t="shared" si="19"/>
        <v>5.92718035563089E-3</v>
      </c>
      <c r="D557" s="13">
        <f t="shared" si="20"/>
        <v>5.92718035563089E-3</v>
      </c>
      <c r="E557" s="27">
        <v>44682</v>
      </c>
      <c r="F557" s="12">
        <v>17925.25</v>
      </c>
      <c r="G557" s="11">
        <v>6.7395850000000002E-3</v>
      </c>
      <c r="H557" s="13">
        <v>6.7000000000000002E-3</v>
      </c>
      <c r="J557" s="15"/>
      <c r="K557" s="11"/>
      <c r="L557" s="11"/>
      <c r="M557" s="11"/>
      <c r="N557" s="11"/>
    </row>
    <row r="558" spans="1:14" ht="13.2">
      <c r="A558" s="27">
        <v>44652</v>
      </c>
      <c r="B558">
        <v>118.1</v>
      </c>
      <c r="C558" s="11">
        <f t="shared" si="19"/>
        <v>-4.2319085907749354E-4</v>
      </c>
      <c r="D558" s="13">
        <f t="shared" si="20"/>
        <v>-4.2319085907749354E-4</v>
      </c>
      <c r="E558" s="27">
        <v>44652</v>
      </c>
      <c r="F558" s="12">
        <v>17805.25</v>
      </c>
      <c r="G558" s="11">
        <v>1.0186829E-2</v>
      </c>
      <c r="H558" s="13">
        <v>1.0200000000000001E-2</v>
      </c>
      <c r="J558" s="15"/>
      <c r="K558" s="11"/>
      <c r="L558" s="11"/>
      <c r="M558" s="11"/>
      <c r="N558" s="11"/>
    </row>
    <row r="559" spans="1:14" ht="13.2">
      <c r="A559" s="27">
        <v>44621</v>
      </c>
      <c r="B559">
        <v>118.15</v>
      </c>
      <c r="C559" s="11">
        <f t="shared" si="19"/>
        <v>3.3970276008492561E-3</v>
      </c>
      <c r="D559" s="13">
        <f t="shared" si="20"/>
        <v>3.3970276008492561E-3</v>
      </c>
      <c r="E559" s="27">
        <v>44621</v>
      </c>
      <c r="F559" s="12">
        <v>17625.7</v>
      </c>
      <c r="G559" s="11">
        <v>1.5653407000000001E-2</v>
      </c>
      <c r="H559" s="13">
        <v>1.5699999999999999E-2</v>
      </c>
      <c r="J559" s="15"/>
      <c r="K559" s="11"/>
      <c r="L559" s="11"/>
      <c r="M559" s="11"/>
      <c r="N559" s="11"/>
    </row>
    <row r="560" spans="1:14" ht="13.2">
      <c r="A560" s="11" t="s">
        <v>413</v>
      </c>
      <c r="B560">
        <v>117.75</v>
      </c>
      <c r="C560" s="11">
        <f t="shared" si="19"/>
        <v>5.1216389244557181E-3</v>
      </c>
      <c r="D560" s="13">
        <f t="shared" si="20"/>
        <v>5.1216389244557181E-3</v>
      </c>
      <c r="E560" s="11" t="s">
        <v>413</v>
      </c>
      <c r="F560" s="12">
        <v>17354.05</v>
      </c>
      <c r="G560" s="11">
        <v>8.7247409999999994E-3</v>
      </c>
      <c r="H560" s="13">
        <v>8.6999999999999994E-3</v>
      </c>
      <c r="J560" s="15"/>
      <c r="K560" s="11"/>
      <c r="L560" s="11"/>
      <c r="M560" s="11"/>
      <c r="N560" s="11"/>
    </row>
    <row r="561" spans="1:14" ht="13.2">
      <c r="A561" s="11" t="s">
        <v>414</v>
      </c>
      <c r="B561">
        <v>117.15</v>
      </c>
      <c r="C561" s="11">
        <f t="shared" si="19"/>
        <v>-2.6589115081013581E-2</v>
      </c>
      <c r="D561" s="13">
        <f t="shared" si="20"/>
        <v>-2.6589115081013581E-2</v>
      </c>
      <c r="E561" s="11" t="s">
        <v>414</v>
      </c>
      <c r="F561" s="12">
        <v>17203.95</v>
      </c>
      <c r="G561" s="11">
        <v>-5.6060300000000001E-4</v>
      </c>
      <c r="H561" s="13">
        <v>-5.9999999999999995E-4</v>
      </c>
      <c r="J561" s="15"/>
      <c r="K561" s="11"/>
      <c r="L561" s="11"/>
      <c r="M561" s="11"/>
      <c r="N561" s="11"/>
    </row>
    <row r="562" spans="1:14" ht="13.2">
      <c r="A562" s="11" t="s">
        <v>415</v>
      </c>
      <c r="B562">
        <v>120.35</v>
      </c>
      <c r="C562" s="11">
        <f t="shared" si="19"/>
        <v>-2.0350020350020315E-2</v>
      </c>
      <c r="D562" s="13">
        <f t="shared" si="20"/>
        <v>-2.0350020350020315E-2</v>
      </c>
      <c r="E562" s="11" t="s">
        <v>415</v>
      </c>
      <c r="F562" s="12">
        <v>17213.599999999999</v>
      </c>
      <c r="G562" s="11">
        <v>-1.140238E-3</v>
      </c>
      <c r="H562" s="13">
        <v>-1.1000000000000001E-3</v>
      </c>
      <c r="J562" s="15"/>
      <c r="K562" s="11"/>
      <c r="L562" s="11"/>
      <c r="M562" s="11"/>
      <c r="N562" s="11"/>
    </row>
    <row r="563" spans="1:14" ht="13.2">
      <c r="A563" s="11" t="s">
        <v>416</v>
      </c>
      <c r="B563">
        <v>122.85</v>
      </c>
      <c r="C563" s="11">
        <f t="shared" si="19"/>
        <v>4.1984732824427384E-2</v>
      </c>
      <c r="D563" s="13">
        <f t="shared" si="20"/>
        <v>4.1984732824427384E-2</v>
      </c>
      <c r="E563" s="11" t="s">
        <v>416</v>
      </c>
      <c r="F563" s="12">
        <v>17233.25</v>
      </c>
      <c r="G563" s="11">
        <v>8.6034089999999994E-3</v>
      </c>
      <c r="H563" s="13">
        <v>8.6E-3</v>
      </c>
      <c r="J563" s="15"/>
      <c r="K563" s="11"/>
      <c r="L563" s="11"/>
      <c r="M563" s="11"/>
      <c r="N563" s="11"/>
    </row>
    <row r="564" spans="1:14" ht="13.2">
      <c r="A564" s="11" t="s">
        <v>417</v>
      </c>
      <c r="B564">
        <v>117.9</v>
      </c>
      <c r="C564" s="11">
        <f t="shared" si="19"/>
        <v>1.5503875968992276E-2</v>
      </c>
      <c r="D564" s="13">
        <f t="shared" si="20"/>
        <v>1.5503875968992276E-2</v>
      </c>
      <c r="E564" s="11" t="s">
        <v>417</v>
      </c>
      <c r="F564" s="12">
        <v>17086.25</v>
      </c>
      <c r="G564" s="11">
        <v>4.8518709999999998E-3</v>
      </c>
      <c r="H564" s="13">
        <v>4.8999999999999998E-3</v>
      </c>
      <c r="J564" s="15"/>
      <c r="K564" s="11"/>
      <c r="L564" s="11"/>
      <c r="M564" s="11"/>
      <c r="N564" s="11"/>
    </row>
    <row r="565" spans="1:14" ht="13.2">
      <c r="A565" s="11" t="s">
        <v>418</v>
      </c>
      <c r="B565">
        <v>116.1</v>
      </c>
      <c r="C565" s="11">
        <f t="shared" si="19"/>
        <v>9.565217391304337E-3</v>
      </c>
      <c r="D565" s="13">
        <f t="shared" si="20"/>
        <v>9.565217391304337E-3</v>
      </c>
      <c r="E565" s="11" t="s">
        <v>418</v>
      </c>
      <c r="F565" s="12">
        <v>17003.75</v>
      </c>
      <c r="G565" s="11">
        <v>-4.0327779999999999E-3</v>
      </c>
      <c r="H565" s="13">
        <v>-4.0000000000000001E-3</v>
      </c>
      <c r="J565" s="15"/>
      <c r="K565" s="11"/>
      <c r="L565" s="11"/>
      <c r="M565" s="11"/>
      <c r="N565" s="11"/>
    </row>
    <row r="566" spans="1:14" ht="13.2">
      <c r="A566" s="11" t="s">
        <v>419</v>
      </c>
      <c r="B566">
        <v>115</v>
      </c>
      <c r="C566" s="11">
        <f t="shared" si="19"/>
        <v>1.7699115044247815E-2</v>
      </c>
      <c r="D566" s="13">
        <f t="shared" si="20"/>
        <v>1.7699115044247815E-2</v>
      </c>
      <c r="E566" s="11" t="s">
        <v>419</v>
      </c>
      <c r="F566" s="12">
        <v>17072.599999999999</v>
      </c>
      <c r="G566" s="11">
        <v>6.9092829999999996E-3</v>
      </c>
      <c r="H566" s="13">
        <v>6.8999999999999999E-3</v>
      </c>
      <c r="J566" s="15"/>
      <c r="K566" s="11"/>
      <c r="L566" s="11"/>
      <c r="M566" s="11"/>
      <c r="N566" s="11"/>
    </row>
    <row r="567" spans="1:14" ht="13.2">
      <c r="A567" s="11" t="s">
        <v>420</v>
      </c>
      <c r="B567">
        <v>113</v>
      </c>
      <c r="C567" s="11">
        <f t="shared" si="19"/>
        <v>8.4783578759481948E-3</v>
      </c>
      <c r="D567" s="13">
        <f t="shared" si="20"/>
        <v>8.4783578759481948E-3</v>
      </c>
      <c r="E567" s="11" t="s">
        <v>420</v>
      </c>
      <c r="F567" s="12">
        <v>16955.45</v>
      </c>
      <c r="G567" s="11">
        <v>1.1007194E-2</v>
      </c>
      <c r="H567" s="13">
        <v>1.0999999999999999E-2</v>
      </c>
      <c r="J567" s="15"/>
      <c r="K567" s="11"/>
      <c r="L567" s="11"/>
      <c r="M567" s="11"/>
      <c r="N567" s="11"/>
    </row>
    <row r="568" spans="1:14" ht="13.2">
      <c r="A568" s="11" t="s">
        <v>421</v>
      </c>
      <c r="B568">
        <v>112.05</v>
      </c>
      <c r="C568" s="11">
        <f t="shared" si="19"/>
        <v>1.3110307414105016E-2</v>
      </c>
      <c r="D568" s="13">
        <f t="shared" si="20"/>
        <v>1.3110307414105016E-2</v>
      </c>
      <c r="E568" s="11" t="s">
        <v>421</v>
      </c>
      <c r="F568" s="12">
        <v>16770.849999999999</v>
      </c>
      <c r="G568" s="11">
        <v>9.4286809999999995E-3</v>
      </c>
      <c r="H568" s="13">
        <v>9.4000000000000004E-3</v>
      </c>
      <c r="J568" s="15"/>
      <c r="K568" s="11"/>
      <c r="L568" s="11"/>
      <c r="M568" s="11"/>
      <c r="N568" s="11"/>
    </row>
    <row r="569" spans="1:14" ht="13.2">
      <c r="A569" s="11" t="s">
        <v>422</v>
      </c>
      <c r="B569">
        <v>110.6</v>
      </c>
      <c r="C569" s="11">
        <f t="shared" si="19"/>
        <v>-2.253645603181631E-2</v>
      </c>
      <c r="D569" s="13">
        <f t="shared" si="20"/>
        <v>-2.253645603181631E-2</v>
      </c>
      <c r="E569" s="11" t="s">
        <v>422</v>
      </c>
      <c r="F569" s="12">
        <v>16614.2</v>
      </c>
      <c r="G569" s="11">
        <v>-2.1842545000000001E-2</v>
      </c>
      <c r="H569" s="13">
        <v>-2.18E-2</v>
      </c>
      <c r="J569" s="15"/>
      <c r="K569" s="11"/>
      <c r="L569" s="11"/>
      <c r="M569" s="11"/>
      <c r="N569" s="11"/>
    </row>
    <row r="570" spans="1:14" ht="13.2">
      <c r="A570" s="11" t="s">
        <v>423</v>
      </c>
      <c r="B570">
        <v>113.15</v>
      </c>
      <c r="C570" s="11">
        <f t="shared" si="19"/>
        <v>-2.9172029172029101E-2</v>
      </c>
      <c r="D570" s="13">
        <f t="shared" si="20"/>
        <v>-2.9172029172029101E-2</v>
      </c>
      <c r="E570" s="11" t="s">
        <v>423</v>
      </c>
      <c r="F570" s="12">
        <v>16985.2</v>
      </c>
      <c r="G570" s="11">
        <v>-1.5259386E-2</v>
      </c>
      <c r="H570" s="13">
        <v>-1.5299999999999999E-2</v>
      </c>
      <c r="J570" s="15"/>
      <c r="K570" s="11"/>
      <c r="L570" s="11"/>
      <c r="M570" s="11"/>
      <c r="N570" s="11"/>
    </row>
    <row r="571" spans="1:14" ht="13.2">
      <c r="A571" s="11" t="s">
        <v>424</v>
      </c>
      <c r="B571">
        <v>116.55</v>
      </c>
      <c r="C571" s="11">
        <f t="shared" si="19"/>
        <v>-2.3869346733668362E-2</v>
      </c>
      <c r="D571" s="13">
        <f t="shared" si="20"/>
        <v>-2.3869346733668362E-2</v>
      </c>
      <c r="E571" s="11" t="s">
        <v>424</v>
      </c>
      <c r="F571" s="12">
        <v>17248.400000000001</v>
      </c>
      <c r="G571" s="11">
        <v>1.567817E-3</v>
      </c>
      <c r="H571" s="13">
        <v>1.6000000000000001E-3</v>
      </c>
      <c r="J571" s="15"/>
      <c r="K571" s="11"/>
      <c r="L571" s="11"/>
      <c r="M571" s="11"/>
      <c r="N571" s="11"/>
    </row>
    <row r="572" spans="1:14" ht="13.2">
      <c r="A572" s="11" t="s">
        <v>425</v>
      </c>
      <c r="B572">
        <v>119.4</v>
      </c>
      <c r="C572" s="11">
        <f t="shared" si="19"/>
        <v>1.3582342954159721E-2</v>
      </c>
      <c r="D572" s="13">
        <f t="shared" si="20"/>
        <v>1.3582342954159721E-2</v>
      </c>
      <c r="E572" s="11" t="s">
        <v>425</v>
      </c>
      <c r="F572" s="12">
        <v>17221.400000000001</v>
      </c>
      <c r="G572" s="11">
        <v>-5.9740599999999998E-3</v>
      </c>
      <c r="H572" s="13">
        <v>-6.0000000000000001E-3</v>
      </c>
      <c r="J572" s="15"/>
      <c r="K572" s="11"/>
      <c r="L572" s="11"/>
      <c r="M572" s="11"/>
      <c r="N572" s="11"/>
    </row>
    <row r="573" spans="1:14" ht="13.2">
      <c r="A573" s="11" t="s">
        <v>426</v>
      </c>
      <c r="B573">
        <v>117.8</v>
      </c>
      <c r="C573" s="11">
        <f t="shared" si="19"/>
        <v>-1.2573344509639539E-2</v>
      </c>
      <c r="D573" s="13">
        <f t="shared" si="20"/>
        <v>-1.2573344509639539E-2</v>
      </c>
      <c r="E573" s="11" t="s">
        <v>426</v>
      </c>
      <c r="F573" s="12">
        <v>17324.900000000001</v>
      </c>
      <c r="G573" s="11">
        <v>-2.495934E-3</v>
      </c>
      <c r="H573" s="13">
        <v>-2.5000000000000001E-3</v>
      </c>
      <c r="J573" s="15"/>
      <c r="K573" s="11"/>
      <c r="L573" s="11"/>
      <c r="M573" s="11"/>
      <c r="N573" s="11"/>
    </row>
    <row r="574" spans="1:14" ht="13.2">
      <c r="A574" s="11" t="s">
        <v>427</v>
      </c>
      <c r="B574">
        <v>119.3</v>
      </c>
      <c r="C574" s="11">
        <f t="shared" si="19"/>
        <v>2.2717531075867825E-2</v>
      </c>
      <c r="D574" s="13">
        <f t="shared" si="20"/>
        <v>2.2717531075867825E-2</v>
      </c>
      <c r="E574" s="11" t="s">
        <v>427</v>
      </c>
      <c r="F574" s="12">
        <v>17368.25</v>
      </c>
      <c r="G574" s="11">
        <v>-8.1690110000000003E-3</v>
      </c>
      <c r="H574" s="13">
        <v>-8.2000000000000007E-3</v>
      </c>
      <c r="J574" s="15"/>
      <c r="K574" s="11"/>
      <c r="L574" s="11"/>
      <c r="M574" s="11"/>
      <c r="N574" s="11"/>
    </row>
    <row r="575" spans="1:14" ht="13.2">
      <c r="A575" s="40">
        <v>44481</v>
      </c>
      <c r="B575">
        <v>116.65</v>
      </c>
      <c r="C575" s="11">
        <f t="shared" si="19"/>
        <v>-1.6856300042140782E-2</v>
      </c>
      <c r="D575" s="13">
        <f t="shared" si="20"/>
        <v>-1.6856300042140782E-2</v>
      </c>
      <c r="E575" s="40">
        <v>44481</v>
      </c>
      <c r="F575" s="12">
        <v>17511.3</v>
      </c>
      <c r="G575" s="11">
        <v>-3.16838E-4</v>
      </c>
      <c r="H575" s="13">
        <v>-2.9999999999999997E-4</v>
      </c>
      <c r="J575" s="15"/>
      <c r="K575" s="11"/>
      <c r="L575" s="11"/>
      <c r="M575" s="11"/>
      <c r="N575" s="11"/>
    </row>
    <row r="576" spans="1:14" ht="13.2">
      <c r="A576" s="27">
        <v>44451</v>
      </c>
      <c r="B576">
        <v>118.65</v>
      </c>
      <c r="C576" s="11">
        <f t="shared" si="19"/>
        <v>5.5604982206405751E-2</v>
      </c>
      <c r="D576" s="13">
        <f t="shared" si="20"/>
        <v>5.5604982206405751E-2</v>
      </c>
      <c r="E576" s="27">
        <v>44451</v>
      </c>
      <c r="F576" s="12">
        <v>17516.849999999999</v>
      </c>
      <c r="G576" s="11">
        <v>2.696089E-3</v>
      </c>
      <c r="H576" s="13">
        <v>2.7000000000000001E-3</v>
      </c>
      <c r="J576" s="15"/>
      <c r="K576" s="11"/>
      <c r="L576" s="11"/>
      <c r="M576" s="11"/>
      <c r="N576" s="11"/>
    </row>
    <row r="577" spans="1:14" ht="13.2">
      <c r="A577" s="27">
        <v>44420</v>
      </c>
      <c r="B577">
        <v>112.4</v>
      </c>
      <c r="C577" s="11">
        <f t="shared" si="19"/>
        <v>4.4682752457552155E-3</v>
      </c>
      <c r="D577" s="13">
        <f t="shared" si="20"/>
        <v>4.4682752457552155E-3</v>
      </c>
      <c r="E577" s="27">
        <v>44420</v>
      </c>
      <c r="F577" s="12">
        <v>17469.75</v>
      </c>
      <c r="G577" s="11">
        <v>1.7060901999999999E-2</v>
      </c>
      <c r="H577" s="13">
        <v>1.7100000000000001E-2</v>
      </c>
      <c r="J577" s="15"/>
      <c r="K577" s="11"/>
      <c r="L577" s="11"/>
      <c r="M577" s="11"/>
      <c r="N577" s="11"/>
    </row>
    <row r="578" spans="1:14" ht="13.2">
      <c r="A578" s="27">
        <v>44389</v>
      </c>
      <c r="B578">
        <v>111.9</v>
      </c>
      <c r="C578" s="11">
        <f t="shared" si="19"/>
        <v>8.1081081081082473E-3</v>
      </c>
      <c r="D578" s="13">
        <f t="shared" si="20"/>
        <v>8.1081081081082473E-3</v>
      </c>
      <c r="E578" s="27">
        <v>44389</v>
      </c>
      <c r="F578" s="12">
        <v>17176.7</v>
      </c>
      <c r="G578" s="11">
        <v>1.5636595E-2</v>
      </c>
      <c r="H578" s="13">
        <v>1.5599999999999999E-2</v>
      </c>
      <c r="J578" s="15"/>
      <c r="K578" s="11"/>
      <c r="L578" s="11"/>
      <c r="M578" s="11"/>
      <c r="N578" s="11"/>
    </row>
    <row r="579" spans="1:14" ht="13.2">
      <c r="A579" s="27">
        <v>44359</v>
      </c>
      <c r="B579">
        <v>111</v>
      </c>
      <c r="C579" s="11">
        <f t="shared" si="19"/>
        <v>5.8903488898958134E-3</v>
      </c>
      <c r="D579" s="13">
        <f t="shared" si="20"/>
        <v>5.8903488898958134E-3</v>
      </c>
      <c r="E579" s="27">
        <v>44359</v>
      </c>
      <c r="F579" s="12">
        <v>16912.25</v>
      </c>
      <c r="G579" s="11">
        <v>-1.6540963999999998E-2</v>
      </c>
      <c r="H579" s="13">
        <v>-1.6500000000000001E-2</v>
      </c>
      <c r="J579" s="15"/>
      <c r="K579" s="11"/>
      <c r="L579" s="11"/>
      <c r="M579" s="11"/>
      <c r="N579" s="11"/>
    </row>
    <row r="580" spans="1:14" ht="13.2">
      <c r="A580" s="27">
        <v>44267</v>
      </c>
      <c r="B580">
        <v>110.35</v>
      </c>
      <c r="C580" s="11">
        <f t="shared" si="19"/>
        <v>5.0091074681237746E-3</v>
      </c>
      <c r="D580" s="13">
        <f t="shared" si="20"/>
        <v>5.0091074681237746E-3</v>
      </c>
      <c r="E580" s="27">
        <v>44267</v>
      </c>
      <c r="F580" s="12">
        <v>17196.7</v>
      </c>
      <c r="G580" s="11">
        <v>-1.1777619E-2</v>
      </c>
      <c r="H580" s="13">
        <v>-1.18E-2</v>
      </c>
      <c r="J580" s="15"/>
      <c r="K580" s="11"/>
      <c r="L580" s="11"/>
      <c r="M580" s="11"/>
      <c r="N580" s="11"/>
    </row>
    <row r="581" spans="1:14" ht="13.2">
      <c r="A581" s="27">
        <v>44239</v>
      </c>
      <c r="B581">
        <v>109.8</v>
      </c>
      <c r="C581" s="11">
        <f t="shared" ref="C581:C629" si="21">B581/B582-1</f>
        <v>-6.7842605156037683E-3</v>
      </c>
      <c r="D581" s="13">
        <f t="shared" ref="D581:D644" si="22">C581</f>
        <v>-6.7842605156037683E-3</v>
      </c>
      <c r="E581" s="27">
        <v>44239</v>
      </c>
      <c r="F581" s="12">
        <v>17401.650000000001</v>
      </c>
      <c r="G581" s="11">
        <v>1.3674571E-2</v>
      </c>
      <c r="H581" s="13">
        <v>1.37E-2</v>
      </c>
      <c r="J581" s="15"/>
      <c r="K581" s="11"/>
      <c r="L581" s="11"/>
      <c r="M581" s="11"/>
      <c r="N581" s="11"/>
    </row>
    <row r="582" spans="1:14" ht="13.2">
      <c r="A582" s="27">
        <v>44208</v>
      </c>
      <c r="B582">
        <v>110.55</v>
      </c>
      <c r="C582" s="11">
        <f t="shared" si="21"/>
        <v>4.5433893684689863E-3</v>
      </c>
      <c r="D582" s="13">
        <f t="shared" si="22"/>
        <v>4.5433893684689863E-3</v>
      </c>
      <c r="E582" s="27">
        <v>44208</v>
      </c>
      <c r="F582" s="12">
        <v>17166.900000000001</v>
      </c>
      <c r="G582" s="11">
        <v>1.0816572E-2</v>
      </c>
      <c r="H582" s="13">
        <v>1.0800000000000001E-2</v>
      </c>
      <c r="J582" s="15"/>
      <c r="K582" s="11"/>
      <c r="L582" s="11"/>
      <c r="M582" s="11"/>
      <c r="N582" s="11"/>
    </row>
    <row r="583" spans="1:14" ht="13.2">
      <c r="A583" s="11" t="s">
        <v>428</v>
      </c>
      <c r="B583">
        <v>110.05</v>
      </c>
      <c r="C583" s="11">
        <f t="shared" si="21"/>
        <v>1.2885411872986641E-2</v>
      </c>
      <c r="D583" s="13">
        <f t="shared" si="22"/>
        <v>1.2885411872986641E-2</v>
      </c>
      <c r="E583" s="11" t="s">
        <v>428</v>
      </c>
      <c r="F583" s="12">
        <v>16983.2</v>
      </c>
      <c r="G583" s="11">
        <v>-4.1485990000000002E-3</v>
      </c>
      <c r="H583" s="13">
        <v>-4.1000000000000003E-3</v>
      </c>
      <c r="J583" s="15"/>
      <c r="K583" s="11"/>
      <c r="L583" s="11"/>
      <c r="M583" s="11"/>
      <c r="N583" s="11"/>
    </row>
    <row r="584" spans="1:14" ht="13.2">
      <c r="A584" s="11" t="s">
        <v>429</v>
      </c>
      <c r="B584">
        <v>108.65</v>
      </c>
      <c r="C584" s="11">
        <f t="shared" si="21"/>
        <v>-2.9910714285714235E-2</v>
      </c>
      <c r="D584" s="13">
        <f t="shared" si="22"/>
        <v>-2.9910714285714235E-2</v>
      </c>
      <c r="E584" s="11" t="s">
        <v>429</v>
      </c>
      <c r="F584" s="12">
        <v>17053.95</v>
      </c>
      <c r="G584" s="11">
        <v>1.6151340000000001E-3</v>
      </c>
      <c r="H584" s="13">
        <v>1.6000000000000001E-3</v>
      </c>
      <c r="J584" s="15"/>
      <c r="K584" s="11"/>
      <c r="L584" s="11"/>
      <c r="M584" s="11"/>
      <c r="N584" s="11"/>
    </row>
    <row r="585" spans="1:14" ht="13.2">
      <c r="A585" s="11" t="s">
        <v>430</v>
      </c>
      <c r="B585">
        <v>112</v>
      </c>
      <c r="C585" s="11">
        <f t="shared" si="21"/>
        <v>-2.9042045947117456E-2</v>
      </c>
      <c r="D585" s="13">
        <f t="shared" si="22"/>
        <v>-2.9042045947117456E-2</v>
      </c>
      <c r="E585" s="11" t="s">
        <v>430</v>
      </c>
      <c r="F585" s="12">
        <v>17026.45</v>
      </c>
      <c r="G585" s="11">
        <v>-2.907121E-2</v>
      </c>
      <c r="H585" s="13">
        <v>-2.9100000000000001E-2</v>
      </c>
      <c r="J585" s="15"/>
      <c r="K585" s="11"/>
      <c r="L585" s="11"/>
      <c r="M585" s="11"/>
      <c r="N585" s="11"/>
    </row>
    <row r="586" spans="1:14" ht="13.2">
      <c r="A586" s="11" t="s">
        <v>431</v>
      </c>
      <c r="B586">
        <v>115.35</v>
      </c>
      <c r="C586" s="11">
        <f t="shared" si="21"/>
        <v>-2.1626297577854725E-3</v>
      </c>
      <c r="D586" s="13">
        <f t="shared" si="22"/>
        <v>-2.1626297577854725E-3</v>
      </c>
      <c r="E586" s="11" t="s">
        <v>431</v>
      </c>
      <c r="F586" s="12">
        <v>17536.25</v>
      </c>
      <c r="G586" s="11">
        <v>6.9594979999999997E-3</v>
      </c>
      <c r="H586" s="13">
        <v>7.0000000000000001E-3</v>
      </c>
      <c r="J586" s="15"/>
      <c r="K586" s="11"/>
      <c r="L586" s="11"/>
      <c r="M586" s="11"/>
      <c r="N586" s="11"/>
    </row>
    <row r="587" spans="1:14" ht="13.2">
      <c r="A587" s="11" t="s">
        <v>432</v>
      </c>
      <c r="B587">
        <v>115.6</v>
      </c>
      <c r="C587" s="11">
        <f t="shared" si="21"/>
        <v>3.4722222222220989E-3</v>
      </c>
      <c r="D587" s="13">
        <f t="shared" si="22"/>
        <v>3.4722222222220989E-3</v>
      </c>
      <c r="E587" s="11" t="s">
        <v>432</v>
      </c>
      <c r="F587" s="12">
        <v>17415.05</v>
      </c>
      <c r="G587" s="11">
        <v>-5.0447490000000003E-3</v>
      </c>
      <c r="H587" s="13">
        <v>-5.0000000000000001E-3</v>
      </c>
      <c r="J587" s="15"/>
      <c r="K587" s="11"/>
      <c r="L587" s="11"/>
      <c r="M587" s="11"/>
      <c r="N587" s="11"/>
    </row>
    <row r="588" spans="1:14" ht="13.2">
      <c r="A588" s="11" t="s">
        <v>433</v>
      </c>
      <c r="B588">
        <v>115.2</v>
      </c>
      <c r="C588" s="11">
        <f t="shared" si="21"/>
        <v>1.0083296799649366E-2</v>
      </c>
      <c r="D588" s="13">
        <f t="shared" si="22"/>
        <v>1.0083296799649366E-2</v>
      </c>
      <c r="E588" s="11" t="s">
        <v>433</v>
      </c>
      <c r="F588" s="12">
        <v>17503.349999999999</v>
      </c>
      <c r="G588" s="11">
        <v>4.9837650000000002E-3</v>
      </c>
      <c r="H588" s="13">
        <v>5.0000000000000001E-3</v>
      </c>
      <c r="J588" s="15"/>
      <c r="K588" s="11"/>
      <c r="L588" s="11"/>
      <c r="M588" s="11"/>
      <c r="N588" s="11"/>
    </row>
    <row r="589" spans="1:14" ht="13.2">
      <c r="A589" s="11" t="s">
        <v>434</v>
      </c>
      <c r="B589">
        <v>114.05</v>
      </c>
      <c r="C589" s="11">
        <f t="shared" si="21"/>
        <v>-3.4292972057578308E-2</v>
      </c>
      <c r="D589" s="13">
        <f t="shared" si="22"/>
        <v>-3.4292972057578308E-2</v>
      </c>
      <c r="E589" s="11" t="s">
        <v>434</v>
      </c>
      <c r="F589" s="12">
        <v>17416.55</v>
      </c>
      <c r="G589" s="11">
        <v>-1.9603373E-2</v>
      </c>
      <c r="H589" s="13">
        <v>-1.9599999999999999E-2</v>
      </c>
      <c r="J589" s="15"/>
      <c r="K589" s="11"/>
      <c r="L589" s="11"/>
      <c r="M589" s="11"/>
      <c r="N589" s="11"/>
    </row>
    <row r="590" spans="1:14" ht="13.2">
      <c r="A590" s="11" t="s">
        <v>435</v>
      </c>
      <c r="B590">
        <v>118.1</v>
      </c>
      <c r="C590" s="11">
        <f t="shared" si="21"/>
        <v>-2.6782035434693041E-2</v>
      </c>
      <c r="D590" s="13">
        <f t="shared" si="22"/>
        <v>-2.6782035434693041E-2</v>
      </c>
      <c r="E590" s="11" t="s">
        <v>435</v>
      </c>
      <c r="F590" s="12">
        <v>17764.8</v>
      </c>
      <c r="G590" s="11">
        <v>-7.478218E-3</v>
      </c>
      <c r="H590" s="13">
        <v>-7.4999999999999997E-3</v>
      </c>
      <c r="J590" s="15"/>
      <c r="K590" s="11"/>
      <c r="L590" s="11"/>
      <c r="M590" s="11"/>
      <c r="N590" s="11"/>
    </row>
    <row r="591" spans="1:14" ht="13.2">
      <c r="A591" s="11" t="s">
        <v>436</v>
      </c>
      <c r="B591">
        <v>121.35</v>
      </c>
      <c r="C591" s="11">
        <f t="shared" si="21"/>
        <v>3.9400428265524479E-2</v>
      </c>
      <c r="D591" s="13">
        <f t="shared" si="22"/>
        <v>3.9400428265524479E-2</v>
      </c>
      <c r="E591" s="11" t="s">
        <v>436</v>
      </c>
      <c r="F591" s="12">
        <v>17898.650000000001</v>
      </c>
      <c r="G591" s="11">
        <v>-5.5863589999999999E-3</v>
      </c>
      <c r="H591" s="13">
        <v>-5.5999999999999999E-3</v>
      </c>
      <c r="J591" s="15"/>
      <c r="K591" s="11"/>
      <c r="L591" s="11"/>
      <c r="M591" s="11"/>
      <c r="N591" s="11"/>
    </row>
    <row r="592" spans="1:14" ht="13.2">
      <c r="A592" s="11" t="s">
        <v>437</v>
      </c>
      <c r="B592">
        <v>116.75</v>
      </c>
      <c r="C592" s="11">
        <f t="shared" si="21"/>
        <v>-2.5630072618538779E-3</v>
      </c>
      <c r="D592" s="13">
        <f t="shared" si="22"/>
        <v>-2.5630072618538779E-3</v>
      </c>
      <c r="E592" s="11" t="s">
        <v>437</v>
      </c>
      <c r="F592" s="12">
        <v>17999.2</v>
      </c>
      <c r="G592" s="11">
        <v>-6.0879819999999996E-3</v>
      </c>
      <c r="H592" s="13">
        <v>-6.1000000000000004E-3</v>
      </c>
      <c r="J592" s="15"/>
      <c r="K592" s="11"/>
      <c r="L592" s="11"/>
      <c r="M592" s="11"/>
      <c r="N592" s="11"/>
    </row>
    <row r="593" spans="1:14" ht="13.2">
      <c r="A593" s="11" t="s">
        <v>438</v>
      </c>
      <c r="B593">
        <v>117.05</v>
      </c>
      <c r="C593" s="11">
        <f t="shared" si="21"/>
        <v>-7.630351844001737E-3</v>
      </c>
      <c r="D593" s="13">
        <f t="shared" si="22"/>
        <v>-7.630351844001737E-3</v>
      </c>
      <c r="E593" s="11" t="s">
        <v>438</v>
      </c>
      <c r="F593" s="12">
        <v>18109.45</v>
      </c>
      <c r="G593" s="11">
        <v>3.7010999999999999E-4</v>
      </c>
      <c r="H593" s="13">
        <v>4.0000000000000002E-4</v>
      </c>
      <c r="J593" s="15"/>
      <c r="K593" s="11"/>
      <c r="L593" s="11"/>
      <c r="M593" s="11"/>
      <c r="N593" s="11"/>
    </row>
    <row r="594" spans="1:14" ht="13.2">
      <c r="A594" s="40">
        <v>44541</v>
      </c>
      <c r="B594">
        <v>117.95</v>
      </c>
      <c r="C594" s="11">
        <f t="shared" si="21"/>
        <v>-1.4208106978687907E-2</v>
      </c>
      <c r="D594" s="13">
        <f t="shared" si="22"/>
        <v>-1.4208106978687907E-2</v>
      </c>
      <c r="E594" s="40">
        <v>44541</v>
      </c>
      <c r="F594" s="12">
        <v>18102.75</v>
      </c>
      <c r="G594" s="11">
        <v>1.2820585000000001E-2</v>
      </c>
      <c r="H594" s="13">
        <v>1.2800000000000001E-2</v>
      </c>
      <c r="J594" s="15"/>
      <c r="K594" s="11"/>
      <c r="L594" s="11"/>
      <c r="M594" s="11"/>
      <c r="N594" s="11"/>
    </row>
    <row r="595" spans="1:14" ht="13.2">
      <c r="A595" s="40">
        <v>44511</v>
      </c>
      <c r="B595">
        <v>119.65</v>
      </c>
      <c r="C595" s="11">
        <f t="shared" si="21"/>
        <v>-6.6417600664175902E-3</v>
      </c>
      <c r="D595" s="13">
        <f t="shared" si="22"/>
        <v>-6.6417600664175902E-3</v>
      </c>
      <c r="E595" s="40">
        <v>44511</v>
      </c>
      <c r="F595" s="12">
        <v>17873.599999999999</v>
      </c>
      <c r="G595" s="11">
        <v>-7.9701619999999994E-3</v>
      </c>
      <c r="H595" s="13">
        <v>-8.0000000000000002E-3</v>
      </c>
      <c r="J595" s="15"/>
      <c r="K595" s="11"/>
      <c r="L595" s="11"/>
      <c r="M595" s="11"/>
      <c r="N595" s="11"/>
    </row>
    <row r="596" spans="1:14" ht="13.2">
      <c r="A596" s="40">
        <v>44480</v>
      </c>
      <c r="B596">
        <v>120.45</v>
      </c>
      <c r="C596" s="11">
        <f t="shared" si="21"/>
        <v>-1.1489536315141491E-2</v>
      </c>
      <c r="D596" s="13">
        <f t="shared" si="22"/>
        <v>-1.1489536315141491E-2</v>
      </c>
      <c r="E596" s="40">
        <v>44480</v>
      </c>
      <c r="F596" s="12">
        <v>18017.2</v>
      </c>
      <c r="G596" s="11">
        <v>-1.499093E-3</v>
      </c>
      <c r="H596" s="13">
        <v>-1.5E-3</v>
      </c>
      <c r="J596" s="15"/>
      <c r="K596" s="11"/>
      <c r="L596" s="11"/>
      <c r="M596" s="11"/>
      <c r="N596" s="11"/>
    </row>
    <row r="597" spans="1:14" ht="13.2">
      <c r="A597" s="27">
        <v>44450</v>
      </c>
      <c r="B597">
        <v>121.85</v>
      </c>
      <c r="C597" s="11">
        <f t="shared" si="21"/>
        <v>-4.1017227235451426E-4</v>
      </c>
      <c r="D597" s="13">
        <f t="shared" si="22"/>
        <v>-4.1017227235451426E-4</v>
      </c>
      <c r="E597" s="27">
        <v>44450</v>
      </c>
      <c r="F597" s="12">
        <v>18044.25</v>
      </c>
      <c r="G597" s="11">
        <v>-1.3448780000000001E-3</v>
      </c>
      <c r="H597" s="13">
        <v>-1.2999999999999999E-3</v>
      </c>
      <c r="J597" s="15"/>
      <c r="K597" s="11"/>
      <c r="L597" s="11"/>
      <c r="M597" s="11"/>
      <c r="N597" s="11"/>
    </row>
    <row r="598" spans="1:14" ht="13.2">
      <c r="A598" s="27">
        <v>44419</v>
      </c>
      <c r="B598">
        <v>121.9</v>
      </c>
      <c r="C598" s="11">
        <f t="shared" si="21"/>
        <v>1.6680567139282676E-2</v>
      </c>
      <c r="D598" s="13">
        <f t="shared" si="22"/>
        <v>1.6680567139282676E-2</v>
      </c>
      <c r="E598" s="27">
        <v>44419</v>
      </c>
      <c r="F598" s="12">
        <v>18068.55</v>
      </c>
      <c r="G598" s="11">
        <v>8.4697039999999998E-3</v>
      </c>
      <c r="H598" s="13">
        <v>8.5000000000000006E-3</v>
      </c>
      <c r="J598" s="15"/>
      <c r="K598" s="11"/>
      <c r="L598" s="11"/>
      <c r="M598" s="11"/>
      <c r="N598" s="11"/>
    </row>
    <row r="599" spans="1:14" ht="13.2">
      <c r="A599" s="27">
        <v>44297</v>
      </c>
      <c r="B599">
        <v>119.9</v>
      </c>
      <c r="C599" s="11">
        <f t="shared" si="21"/>
        <v>8.8346655448043876E-3</v>
      </c>
      <c r="D599" s="13">
        <f t="shared" si="22"/>
        <v>8.8346655448043876E-3</v>
      </c>
      <c r="E599" s="27">
        <v>44297</v>
      </c>
      <c r="F599" s="12">
        <v>17916.8</v>
      </c>
      <c r="G599" s="11">
        <v>4.913288E-3</v>
      </c>
      <c r="H599" s="13">
        <v>4.8999999999999998E-3</v>
      </c>
      <c r="J599" s="15"/>
      <c r="K599" s="11"/>
      <c r="L599" s="11"/>
      <c r="M599" s="11"/>
      <c r="N599" s="11"/>
    </row>
    <row r="600" spans="1:14" ht="13.2">
      <c r="A600" s="27">
        <v>44266</v>
      </c>
      <c r="B600">
        <v>118.85</v>
      </c>
      <c r="C600" s="11">
        <f t="shared" si="21"/>
        <v>-1.2873754152823991E-2</v>
      </c>
      <c r="D600" s="13">
        <f t="shared" si="22"/>
        <v>-1.2873754152823991E-2</v>
      </c>
      <c r="E600" s="27">
        <v>44266</v>
      </c>
      <c r="F600" s="12">
        <v>17829.2</v>
      </c>
      <c r="G600" s="11">
        <v>-3.3400510000000001E-3</v>
      </c>
      <c r="H600" s="13">
        <v>-3.3E-3</v>
      </c>
      <c r="J600" s="15"/>
      <c r="K600" s="11"/>
      <c r="L600" s="11"/>
      <c r="M600" s="11"/>
      <c r="N600" s="11"/>
    </row>
    <row r="601" spans="1:14" ht="13.2">
      <c r="A601" s="27">
        <v>44238</v>
      </c>
      <c r="B601">
        <v>120.4</v>
      </c>
      <c r="C601" s="11">
        <f t="shared" si="21"/>
        <v>1.2615643397813292E-2</v>
      </c>
      <c r="D601" s="13">
        <f t="shared" si="22"/>
        <v>1.2615643397813292E-2</v>
      </c>
      <c r="E601" s="27">
        <v>44238</v>
      </c>
      <c r="F601" s="12">
        <v>17888.95</v>
      </c>
      <c r="G601" s="11">
        <v>-2.2699830000000002E-3</v>
      </c>
      <c r="H601" s="13">
        <v>-2.3E-3</v>
      </c>
      <c r="J601" s="15"/>
      <c r="K601" s="11"/>
      <c r="L601" s="11"/>
      <c r="M601" s="11"/>
      <c r="N601" s="11"/>
    </row>
    <row r="602" spans="1:14" ht="13.2">
      <c r="A602" s="27">
        <v>44207</v>
      </c>
      <c r="B602">
        <v>118.9</v>
      </c>
      <c r="C602" s="11">
        <f t="shared" si="21"/>
        <v>1.1914893617021249E-2</v>
      </c>
      <c r="D602" s="13">
        <f t="shared" si="22"/>
        <v>1.1914893617021249E-2</v>
      </c>
      <c r="E602" s="27">
        <v>44207</v>
      </c>
      <c r="F602" s="12">
        <v>17929.650000000001</v>
      </c>
      <c r="G602" s="11">
        <v>1.4599655E-2</v>
      </c>
      <c r="H602" s="13">
        <v>1.46E-2</v>
      </c>
      <c r="J602" s="15"/>
      <c r="K602" s="11"/>
      <c r="L602" s="11"/>
      <c r="M602" s="11"/>
      <c r="N602" s="11"/>
    </row>
    <row r="603" spans="1:14" ht="13.2">
      <c r="A603" s="11" t="s">
        <v>439</v>
      </c>
      <c r="B603">
        <v>117.5</v>
      </c>
      <c r="C603" s="11">
        <f t="shared" si="21"/>
        <v>-1.2189995796553221E-2</v>
      </c>
      <c r="D603" s="13">
        <f t="shared" si="22"/>
        <v>-1.2189995796553221E-2</v>
      </c>
      <c r="E603" s="11" t="s">
        <v>439</v>
      </c>
      <c r="F603" s="12">
        <v>17671.650000000001</v>
      </c>
      <c r="G603" s="11">
        <v>-1.0393538000000001E-2</v>
      </c>
      <c r="H603" s="13">
        <v>-1.04E-2</v>
      </c>
      <c r="J603" s="15"/>
      <c r="K603" s="11"/>
      <c r="L603" s="11"/>
      <c r="M603" s="11"/>
      <c r="N603" s="11"/>
    </row>
    <row r="604" spans="1:14" ht="13.2">
      <c r="A604" s="11" t="s">
        <v>440</v>
      </c>
      <c r="B604">
        <v>118.95</v>
      </c>
      <c r="C604" s="11">
        <f t="shared" si="21"/>
        <v>-2.8979591836734708E-2</v>
      </c>
      <c r="D604" s="13">
        <f t="shared" si="22"/>
        <v>-2.8979591836734708E-2</v>
      </c>
      <c r="E604" s="11" t="s">
        <v>440</v>
      </c>
      <c r="F604" s="12">
        <v>17857.25</v>
      </c>
      <c r="G604" s="11">
        <v>-1.942238E-2</v>
      </c>
      <c r="H604" s="13">
        <v>-1.9400000000000001E-2</v>
      </c>
      <c r="J604" s="15"/>
      <c r="K604" s="11"/>
      <c r="L604" s="11"/>
      <c r="M604" s="11"/>
      <c r="N604" s="11"/>
    </row>
    <row r="605" spans="1:14" ht="13.2">
      <c r="A605" s="11" t="s">
        <v>441</v>
      </c>
      <c r="B605">
        <v>122.5</v>
      </c>
      <c r="C605" s="11">
        <f t="shared" si="21"/>
        <v>2.6823134953897654E-2</v>
      </c>
      <c r="D605" s="13">
        <f t="shared" si="22"/>
        <v>2.6823134953897654E-2</v>
      </c>
      <c r="E605" s="11" t="s">
        <v>441</v>
      </c>
      <c r="F605" s="12">
        <v>18210.95</v>
      </c>
      <c r="G605" s="11">
        <v>-3.1447749999999998E-3</v>
      </c>
      <c r="H605" s="13">
        <v>-3.0999999999999999E-3</v>
      </c>
      <c r="J605" s="15"/>
      <c r="K605" s="11"/>
      <c r="L605" s="11"/>
      <c r="M605" s="11"/>
      <c r="N605" s="11"/>
    </row>
    <row r="606" spans="1:14" ht="13.2">
      <c r="A606" s="11" t="s">
        <v>442</v>
      </c>
      <c r="B606">
        <v>119.3</v>
      </c>
      <c r="C606" s="11">
        <f t="shared" si="21"/>
        <v>1.2589173310952884E-3</v>
      </c>
      <c r="D606" s="13">
        <f t="shared" si="22"/>
        <v>1.2589173310952884E-3</v>
      </c>
      <c r="E606" s="11" t="s">
        <v>442</v>
      </c>
      <c r="F606" s="12">
        <v>18268.400000000001</v>
      </c>
      <c r="G606" s="11">
        <v>7.8894810000000003E-3</v>
      </c>
      <c r="H606" s="13">
        <v>7.9000000000000008E-3</v>
      </c>
      <c r="J606" s="15"/>
      <c r="K606" s="11"/>
      <c r="L606" s="11"/>
      <c r="M606" s="11"/>
      <c r="N606" s="11"/>
    </row>
    <row r="607" spans="1:14" ht="13.2">
      <c r="A607" s="11" t="s">
        <v>443</v>
      </c>
      <c r="B607">
        <v>119.15</v>
      </c>
      <c r="C607" s="11">
        <f t="shared" si="21"/>
        <v>-1.8533772652388758E-2</v>
      </c>
      <c r="D607" s="13">
        <f t="shared" si="22"/>
        <v>-1.8533772652388758E-2</v>
      </c>
      <c r="E607" s="11" t="s">
        <v>443</v>
      </c>
      <c r="F607" s="12">
        <v>18125.400000000001</v>
      </c>
      <c r="G607" s="11">
        <v>5.7963299999999997E-4</v>
      </c>
      <c r="H607" s="13">
        <v>5.9999999999999995E-4</v>
      </c>
      <c r="J607" s="15"/>
      <c r="K607" s="11"/>
      <c r="L607" s="11"/>
      <c r="M607" s="11"/>
      <c r="N607" s="11"/>
    </row>
    <row r="608" spans="1:14" ht="13.2">
      <c r="A608" s="11" t="s">
        <v>444</v>
      </c>
      <c r="B608">
        <v>121.4</v>
      </c>
      <c r="C608" s="11">
        <f t="shared" si="21"/>
        <v>-1.0594947025264867E-2</v>
      </c>
      <c r="D608" s="13">
        <f t="shared" si="22"/>
        <v>-1.0594947025264867E-2</v>
      </c>
      <c r="E608" s="11" t="s">
        <v>444</v>
      </c>
      <c r="F608" s="12">
        <v>18114.900000000001</v>
      </c>
      <c r="G608" s="11">
        <v>-3.476711E-3</v>
      </c>
      <c r="H608" s="13">
        <v>-3.5000000000000001E-3</v>
      </c>
      <c r="J608" s="15"/>
      <c r="K608" s="11"/>
      <c r="L608" s="11"/>
      <c r="M608" s="11"/>
      <c r="N608" s="11"/>
    </row>
    <row r="609" spans="1:14" ht="13.2">
      <c r="A609" s="11" t="s">
        <v>445</v>
      </c>
      <c r="B609">
        <v>122.7</v>
      </c>
      <c r="C609" s="11">
        <f t="shared" si="21"/>
        <v>-1.7614091273018384E-2</v>
      </c>
      <c r="D609" s="13">
        <f t="shared" si="22"/>
        <v>-1.7614091273018384E-2</v>
      </c>
      <c r="E609" s="11" t="s">
        <v>445</v>
      </c>
      <c r="F609" s="12">
        <v>18178.099999999999</v>
      </c>
      <c r="G609" s="11">
        <v>-4.8449080000000002E-3</v>
      </c>
      <c r="H609" s="13">
        <v>-4.7999999999999996E-3</v>
      </c>
      <c r="J609" s="15"/>
      <c r="K609" s="11"/>
      <c r="L609" s="11"/>
      <c r="M609" s="11"/>
      <c r="N609" s="11"/>
    </row>
    <row r="610" spans="1:14" ht="13.2">
      <c r="A610" s="11" t="s">
        <v>446</v>
      </c>
      <c r="B610">
        <v>124.9</v>
      </c>
      <c r="C610" s="11">
        <f t="shared" si="21"/>
        <v>1.959183673469389E-2</v>
      </c>
      <c r="D610" s="13">
        <f t="shared" si="22"/>
        <v>1.959183673469389E-2</v>
      </c>
      <c r="E610" s="11" t="s">
        <v>446</v>
      </c>
      <c r="F610" s="12">
        <v>18266.599999999999</v>
      </c>
      <c r="G610" s="11">
        <v>-8.2606039999999995E-3</v>
      </c>
      <c r="H610" s="13">
        <v>-8.3000000000000001E-3</v>
      </c>
      <c r="J610" s="15"/>
      <c r="K610" s="11"/>
      <c r="L610" s="11"/>
      <c r="M610" s="11"/>
      <c r="N610" s="11"/>
    </row>
    <row r="611" spans="1:14" ht="13.2">
      <c r="A611" s="11" t="s">
        <v>447</v>
      </c>
      <c r="B611">
        <v>122.5</v>
      </c>
      <c r="C611" s="11">
        <f t="shared" si="21"/>
        <v>-2.5844930417495027E-2</v>
      </c>
      <c r="D611" s="13">
        <f t="shared" si="22"/>
        <v>-2.5844930417495027E-2</v>
      </c>
      <c r="E611" s="11" t="s">
        <v>447</v>
      </c>
      <c r="F611" s="12">
        <v>18418.75</v>
      </c>
      <c r="G611" s="11">
        <v>-3.1552659999999999E-3</v>
      </c>
      <c r="H611" s="13">
        <v>-3.2000000000000002E-3</v>
      </c>
      <c r="J611" s="15"/>
      <c r="K611" s="11"/>
      <c r="L611" s="11"/>
      <c r="M611" s="11"/>
      <c r="N611" s="11"/>
    </row>
    <row r="612" spans="1:14" ht="13.2">
      <c r="A612" s="11" t="s">
        <v>448</v>
      </c>
      <c r="B612">
        <v>125.75</v>
      </c>
      <c r="C612" s="11">
        <f t="shared" si="21"/>
        <v>-1.7578125E-2</v>
      </c>
      <c r="D612" s="13">
        <f t="shared" si="22"/>
        <v>-1.7578125E-2</v>
      </c>
      <c r="E612" s="11" t="s">
        <v>448</v>
      </c>
      <c r="F612" s="12">
        <v>18477.05</v>
      </c>
      <c r="G612" s="11">
        <v>7.5523960000000003E-3</v>
      </c>
      <c r="H612" s="13">
        <v>7.6E-3</v>
      </c>
      <c r="J612" s="15"/>
      <c r="K612" s="11"/>
      <c r="L612" s="11"/>
      <c r="M612" s="11"/>
      <c r="N612" s="11"/>
    </row>
    <row r="613" spans="1:14" ht="13.2">
      <c r="A613" s="11" t="s">
        <v>449</v>
      </c>
      <c r="B613">
        <v>128</v>
      </c>
      <c r="C613" s="11">
        <f t="shared" si="21"/>
        <v>2.8112449799196693E-2</v>
      </c>
      <c r="D613" s="13">
        <f t="shared" si="22"/>
        <v>2.8112449799196693E-2</v>
      </c>
      <c r="E613" s="11" t="s">
        <v>449</v>
      </c>
      <c r="F613" s="12">
        <v>18338.55</v>
      </c>
      <c r="G613" s="11">
        <v>9.7347449999999995E-3</v>
      </c>
      <c r="H613" s="13">
        <v>9.7000000000000003E-3</v>
      </c>
      <c r="J613" s="15"/>
      <c r="K613" s="11"/>
      <c r="L613" s="11"/>
      <c r="M613" s="11"/>
      <c r="N613" s="11"/>
    </row>
    <row r="614" spans="1:14" ht="13.2">
      <c r="A614" s="11" t="s">
        <v>450</v>
      </c>
      <c r="B614">
        <v>124.5</v>
      </c>
      <c r="C614" s="11">
        <f t="shared" si="21"/>
        <v>2.8500619578686548E-2</v>
      </c>
      <c r="D614" s="13">
        <f t="shared" si="22"/>
        <v>2.8500619578686548E-2</v>
      </c>
      <c r="E614" s="11" t="s">
        <v>450</v>
      </c>
      <c r="F614" s="12">
        <v>18161.75</v>
      </c>
      <c r="G614" s="11">
        <v>9.4375540000000008E-3</v>
      </c>
      <c r="H614" s="13">
        <v>9.4000000000000004E-3</v>
      </c>
      <c r="J614" s="15"/>
      <c r="K614" s="11"/>
      <c r="L614" s="11"/>
      <c r="M614" s="11"/>
      <c r="N614" s="11"/>
    </row>
    <row r="615" spans="1:14" ht="13.2">
      <c r="A615" s="40">
        <v>44540</v>
      </c>
      <c r="B615">
        <v>121.05</v>
      </c>
      <c r="C615" s="11">
        <f t="shared" si="21"/>
        <v>-1.6494845360824906E-3</v>
      </c>
      <c r="D615" s="13">
        <f t="shared" si="22"/>
        <v>-1.6494845360824906E-3</v>
      </c>
      <c r="E615" s="40">
        <v>44540</v>
      </c>
      <c r="F615" s="12">
        <v>17991.95</v>
      </c>
      <c r="G615" s="11">
        <v>2.5632519999999998E-3</v>
      </c>
      <c r="H615" s="13">
        <v>2.5999999999999999E-3</v>
      </c>
      <c r="J615" s="15"/>
      <c r="K615" s="11"/>
      <c r="L615" s="11"/>
      <c r="M615" s="11"/>
      <c r="N615" s="11"/>
    </row>
    <row r="616" spans="1:14" ht="13.2">
      <c r="A616" s="40">
        <v>44510</v>
      </c>
      <c r="B616">
        <v>121.25</v>
      </c>
      <c r="C616" s="11">
        <f t="shared" si="21"/>
        <v>-2.057613168724326E-3</v>
      </c>
      <c r="D616" s="13">
        <f t="shared" si="22"/>
        <v>-2.057613168724326E-3</v>
      </c>
      <c r="E616" s="40">
        <v>44510</v>
      </c>
      <c r="F616" s="12">
        <v>17945.95</v>
      </c>
      <c r="G616" s="11">
        <v>2.8359560000000002E-3</v>
      </c>
      <c r="H616" s="13">
        <v>2.8E-3</v>
      </c>
      <c r="J616" s="15"/>
      <c r="K616" s="11"/>
      <c r="L616" s="11"/>
      <c r="M616" s="11"/>
      <c r="N616" s="11"/>
    </row>
    <row r="617" spans="1:14" ht="13.2">
      <c r="A617" s="27">
        <v>44418</v>
      </c>
      <c r="B617">
        <v>121.5</v>
      </c>
      <c r="C617" s="11">
        <f t="shared" si="21"/>
        <v>-2.8723840787853172E-3</v>
      </c>
      <c r="D617" s="13">
        <f t="shared" si="22"/>
        <v>-2.8723840787853172E-3</v>
      </c>
      <c r="E617" s="27">
        <v>44418</v>
      </c>
      <c r="F617" s="12">
        <v>17895.2</v>
      </c>
      <c r="G617" s="11">
        <v>5.8936450000000003E-3</v>
      </c>
      <c r="H617" s="13">
        <v>5.8999999999999999E-3</v>
      </c>
      <c r="J617" s="15"/>
      <c r="K617" s="11"/>
      <c r="L617" s="11"/>
      <c r="M617" s="11"/>
      <c r="N617" s="11"/>
    </row>
    <row r="618" spans="1:14" ht="13.2">
      <c r="A618" s="27">
        <v>44387</v>
      </c>
      <c r="B618">
        <v>121.85</v>
      </c>
      <c r="C618" s="11">
        <f t="shared" si="21"/>
        <v>6.1932287365813465E-3</v>
      </c>
      <c r="D618" s="13">
        <f t="shared" si="22"/>
        <v>6.1932287365813465E-3</v>
      </c>
      <c r="E618" s="27">
        <v>44387</v>
      </c>
      <c r="F618" s="12">
        <v>17790.349999999999</v>
      </c>
      <c r="G618" s="11">
        <v>8.1803239999999992E-3</v>
      </c>
      <c r="H618" s="13">
        <v>8.2000000000000007E-3</v>
      </c>
      <c r="J618" s="15"/>
      <c r="K618" s="11"/>
      <c r="L618" s="11"/>
      <c r="M618" s="11"/>
      <c r="N618" s="11"/>
    </row>
    <row r="619" spans="1:14" ht="13.2">
      <c r="A619" s="27">
        <v>44357</v>
      </c>
      <c r="B619">
        <v>121.1</v>
      </c>
      <c r="C619" s="11">
        <f t="shared" si="21"/>
        <v>-2.2204279370205859E-2</v>
      </c>
      <c r="D619" s="13">
        <f t="shared" si="22"/>
        <v>-2.2204279370205859E-2</v>
      </c>
      <c r="E619" s="27">
        <v>44357</v>
      </c>
      <c r="F619" s="12">
        <v>17646</v>
      </c>
      <c r="G619" s="11">
        <v>-9.8921010000000004E-3</v>
      </c>
      <c r="H619" s="13">
        <v>-9.9000000000000008E-3</v>
      </c>
      <c r="J619" s="15"/>
      <c r="K619" s="11"/>
      <c r="L619" s="11"/>
      <c r="M619" s="11"/>
      <c r="N619" s="11"/>
    </row>
    <row r="620" spans="1:14" ht="13.2">
      <c r="A620" s="27">
        <v>44326</v>
      </c>
      <c r="B620">
        <v>123.85</v>
      </c>
      <c r="C620" s="11">
        <f t="shared" si="21"/>
        <v>-3.6202735317779622E-3</v>
      </c>
      <c r="D620" s="13">
        <f t="shared" si="22"/>
        <v>-3.6202735317779622E-3</v>
      </c>
      <c r="E620" s="27">
        <v>44326</v>
      </c>
      <c r="F620" s="12">
        <v>17822.3</v>
      </c>
      <c r="G620" s="11">
        <v>7.407617E-3</v>
      </c>
      <c r="H620" s="13">
        <v>7.4000000000000003E-3</v>
      </c>
      <c r="J620" s="15"/>
      <c r="K620" s="11"/>
      <c r="L620" s="11"/>
      <c r="M620" s="11"/>
      <c r="N620" s="11"/>
    </row>
    <row r="621" spans="1:14" ht="13.2">
      <c r="A621" s="27">
        <v>44296</v>
      </c>
      <c r="B621">
        <v>124.3</v>
      </c>
      <c r="C621" s="11">
        <f t="shared" si="21"/>
        <v>-8.0385852090036902E-4</v>
      </c>
      <c r="D621" s="13">
        <f t="shared" si="22"/>
        <v>-8.0385852090036902E-4</v>
      </c>
      <c r="E621" s="27">
        <v>44296</v>
      </c>
      <c r="F621" s="12">
        <v>17691.25</v>
      </c>
      <c r="G621" s="11">
        <v>9.0805130000000001E-3</v>
      </c>
      <c r="H621" s="13">
        <v>9.1000000000000004E-3</v>
      </c>
      <c r="J621" s="15"/>
      <c r="K621" s="11"/>
      <c r="L621" s="11"/>
      <c r="M621" s="11"/>
      <c r="N621" s="11"/>
    </row>
    <row r="622" spans="1:14" ht="13.2">
      <c r="A622" s="27">
        <v>44206</v>
      </c>
      <c r="B622">
        <v>124.4</v>
      </c>
      <c r="C622" s="11">
        <f t="shared" si="21"/>
        <v>-8.0321285140561027E-4</v>
      </c>
      <c r="D622" s="13">
        <f t="shared" si="22"/>
        <v>-8.0321285140561027E-4</v>
      </c>
      <c r="E622" s="27">
        <v>44206</v>
      </c>
      <c r="F622" s="12">
        <v>17532.05</v>
      </c>
      <c r="G622" s="11">
        <v>-4.8870060000000002E-3</v>
      </c>
      <c r="H622" s="13">
        <v>-4.8999999999999998E-3</v>
      </c>
      <c r="J622" s="15"/>
      <c r="K622" s="11"/>
      <c r="L622" s="11"/>
      <c r="M622" s="11"/>
      <c r="N622" s="11"/>
    </row>
    <row r="623" spans="1:14" ht="13.2">
      <c r="A623" s="11" t="s">
        <v>451</v>
      </c>
      <c r="B623">
        <v>124.5</v>
      </c>
      <c r="C623" s="11">
        <f t="shared" si="21"/>
        <v>5.3299492385786795E-2</v>
      </c>
      <c r="D623" s="13">
        <f t="shared" si="22"/>
        <v>5.3299492385786795E-2</v>
      </c>
      <c r="E623" s="11" t="s">
        <v>451</v>
      </c>
      <c r="F623" s="12">
        <v>17618.150000000001</v>
      </c>
      <c r="G623" s="11">
        <v>-5.2593539999999999E-3</v>
      </c>
      <c r="H623" s="13">
        <v>-5.3E-3</v>
      </c>
      <c r="J623" s="15"/>
      <c r="K623" s="11"/>
      <c r="L623" s="11"/>
      <c r="M623" s="11"/>
      <c r="N623" s="11"/>
    </row>
    <row r="624" spans="1:14" ht="13.2">
      <c r="A624" s="11" t="s">
        <v>452</v>
      </c>
      <c r="B624">
        <v>118.2</v>
      </c>
      <c r="C624" s="11">
        <f t="shared" si="21"/>
        <v>-4.2283298097245403E-4</v>
      </c>
      <c r="D624" s="13">
        <f t="shared" si="22"/>
        <v>-4.2283298097245403E-4</v>
      </c>
      <c r="E624" s="11" t="s">
        <v>452</v>
      </c>
      <c r="F624" s="12">
        <v>17711.3</v>
      </c>
      <c r="G624" s="11">
        <v>-2.1015740000000002E-3</v>
      </c>
      <c r="H624" s="13">
        <v>-2.0999999999999999E-3</v>
      </c>
      <c r="J624" s="15"/>
      <c r="K624" s="11"/>
      <c r="L624" s="11"/>
      <c r="M624" s="11"/>
      <c r="N624" s="11"/>
    </row>
    <row r="625" spans="1:14" ht="13.2">
      <c r="A625" s="11" t="s">
        <v>453</v>
      </c>
      <c r="B625">
        <v>118.25</v>
      </c>
      <c r="C625" s="11">
        <f t="shared" si="21"/>
        <v>-5.0483803113167136E-3</v>
      </c>
      <c r="D625" s="13">
        <f t="shared" si="22"/>
        <v>-5.0483803113167136E-3</v>
      </c>
      <c r="E625" s="11" t="s">
        <v>453</v>
      </c>
      <c r="F625" s="12">
        <v>17748.599999999999</v>
      </c>
      <c r="G625" s="11">
        <v>-5.9646819999999998E-3</v>
      </c>
      <c r="H625" s="13">
        <v>-6.0000000000000001E-3</v>
      </c>
      <c r="J625" s="15"/>
      <c r="K625" s="11"/>
      <c r="L625" s="11"/>
      <c r="M625" s="11"/>
      <c r="N625" s="11"/>
    </row>
    <row r="626" spans="1:14" ht="13.2">
      <c r="A626" s="11" t="s">
        <v>454</v>
      </c>
      <c r="B626">
        <v>118.85</v>
      </c>
      <c r="C626" s="11">
        <f t="shared" si="21"/>
        <v>7.2033898305083888E-3</v>
      </c>
      <c r="D626" s="13">
        <f t="shared" si="22"/>
        <v>7.2033898305083888E-3</v>
      </c>
      <c r="E626" s="11" t="s">
        <v>454</v>
      </c>
      <c r="F626" s="12">
        <v>17855.099999999999</v>
      </c>
      <c r="G626" s="11">
        <v>1.0642299999999999E-4</v>
      </c>
      <c r="H626" s="13">
        <v>1E-4</v>
      </c>
      <c r="J626" s="15"/>
      <c r="K626" s="11"/>
      <c r="L626" s="11"/>
      <c r="M626" s="11"/>
      <c r="N626" s="11"/>
    </row>
    <row r="627" spans="1:14" ht="13.2">
      <c r="A627" s="11" t="s">
        <v>455</v>
      </c>
      <c r="B627">
        <v>118</v>
      </c>
      <c r="C627" s="11">
        <f t="shared" si="21"/>
        <v>-3.3783783783783994E-3</v>
      </c>
      <c r="D627" s="13">
        <f t="shared" si="22"/>
        <v>-3.3783783783783994E-3</v>
      </c>
      <c r="E627" s="11" t="s">
        <v>455</v>
      </c>
      <c r="F627" s="12">
        <v>17853.2</v>
      </c>
      <c r="G627" s="11">
        <v>1.69725E-3</v>
      </c>
      <c r="H627" s="13">
        <v>1.6999999999999999E-3</v>
      </c>
      <c r="J627" s="15"/>
      <c r="K627" s="11"/>
      <c r="L627" s="11"/>
      <c r="M627" s="11"/>
      <c r="N627" s="11"/>
    </row>
    <row r="628" spans="1:14" ht="13.2">
      <c r="A628" s="11" t="s">
        <v>456</v>
      </c>
      <c r="B628">
        <v>118.4</v>
      </c>
      <c r="C628" s="11">
        <f t="shared" si="21"/>
        <v>4.2247570764697429E-4</v>
      </c>
      <c r="D628" s="13">
        <f t="shared" si="22"/>
        <v>4.2247570764697429E-4</v>
      </c>
      <c r="E628" s="11" t="s">
        <v>456</v>
      </c>
      <c r="F628" s="12">
        <v>17822.95</v>
      </c>
      <c r="G628" s="11">
        <v>1.5746596000000002E-2</v>
      </c>
      <c r="H628" s="13">
        <v>1.5699999999999999E-2</v>
      </c>
      <c r="J628" s="15"/>
      <c r="K628" s="11"/>
      <c r="L628" s="11"/>
      <c r="M628" s="11"/>
      <c r="N628" s="11"/>
    </row>
    <row r="629" spans="1:14" ht="13.2">
      <c r="A629" s="11" t="s">
        <v>457</v>
      </c>
      <c r="B629">
        <v>118.35</v>
      </c>
      <c r="C629" s="11">
        <f t="shared" si="21"/>
        <v>1.6927634363097521E-3</v>
      </c>
      <c r="D629" s="13">
        <f t="shared" si="22"/>
        <v>1.6927634363097521E-3</v>
      </c>
      <c r="E629" s="11" t="s">
        <v>457</v>
      </c>
      <c r="F629" s="12">
        <v>17546.650000000001</v>
      </c>
      <c r="G629" s="11">
        <v>-8.7404599999999996E-4</v>
      </c>
      <c r="H629" s="13">
        <v>-8.9999999999999998E-4</v>
      </c>
      <c r="J629" s="15"/>
      <c r="K629" s="11"/>
      <c r="L629" s="11"/>
      <c r="M629" s="11"/>
      <c r="N629" s="11"/>
    </row>
    <row r="630" spans="1:14" ht="13.2">
      <c r="A630" s="11" t="s">
        <v>458</v>
      </c>
      <c r="B630">
        <v>118.15</v>
      </c>
      <c r="C630" s="11">
        <f>B630/B631-1</f>
        <v>5.5319148936170404E-3</v>
      </c>
      <c r="D630" s="13">
        <f t="shared" si="22"/>
        <v>5.5319148936170404E-3</v>
      </c>
      <c r="E630" s="11" t="s">
        <v>458</v>
      </c>
      <c r="F630" s="12">
        <v>17562</v>
      </c>
      <c r="G630" s="11">
        <v>9.4901970000000006E-3</v>
      </c>
      <c r="H630" s="13">
        <v>9.4999999999999998E-3</v>
      </c>
      <c r="J630" s="15"/>
      <c r="K630" s="11"/>
      <c r="L630" s="11"/>
      <c r="M630" s="11"/>
      <c r="N630" s="11"/>
    </row>
    <row r="631" spans="1:14" ht="13.2">
      <c r="A631" s="11" t="s">
        <v>459</v>
      </c>
      <c r="B631">
        <v>117.5</v>
      </c>
      <c r="C631" s="11">
        <f t="shared" ref="C631:C694" si="23">B631/B632-1</f>
        <v>-9.2748735244518876E-3</v>
      </c>
      <c r="D631" s="13">
        <f t="shared" si="22"/>
        <v>-9.2748735244518876E-3</v>
      </c>
      <c r="E631" s="11" t="s">
        <v>459</v>
      </c>
      <c r="F631" s="12">
        <v>17396.900000000001</v>
      </c>
      <c r="G631" s="11">
        <v>-1.0705055E-2</v>
      </c>
      <c r="H631" s="13">
        <v>-1.0699999999999999E-2</v>
      </c>
      <c r="J631" s="15"/>
      <c r="K631" s="11"/>
      <c r="L631" s="11"/>
      <c r="M631" s="11"/>
      <c r="N631" s="11"/>
    </row>
    <row r="632" spans="1:14" ht="13.2">
      <c r="A632" s="11" t="s">
        <v>460</v>
      </c>
      <c r="B632">
        <v>118.6</v>
      </c>
      <c r="C632" s="11">
        <f t="shared" si="23"/>
        <v>-2.2661722290894137E-2</v>
      </c>
      <c r="D632" s="13">
        <f t="shared" si="22"/>
        <v>-2.2661722290894137E-2</v>
      </c>
      <c r="E632" s="11" t="s">
        <v>460</v>
      </c>
      <c r="F632" s="12">
        <v>17585.150000000001</v>
      </c>
      <c r="G632" s="11">
        <v>-2.5156699999999998E-3</v>
      </c>
      <c r="H632" s="13">
        <v>-2.5000000000000001E-3</v>
      </c>
      <c r="J632" s="15"/>
      <c r="K632" s="11"/>
      <c r="L632" s="11"/>
      <c r="M632" s="11"/>
      <c r="N632" s="11"/>
    </row>
    <row r="633" spans="1:14" ht="13.2">
      <c r="A633" s="11" t="s">
        <v>461</v>
      </c>
      <c r="B633">
        <v>121.35</v>
      </c>
      <c r="C633" s="11">
        <f t="shared" si="23"/>
        <v>-9.7919216646267238E-3</v>
      </c>
      <c r="D633" s="13">
        <f t="shared" si="22"/>
        <v>-9.7919216646267238E-3</v>
      </c>
      <c r="E633" s="11" t="s">
        <v>461</v>
      </c>
      <c r="F633" s="12">
        <v>17629.5</v>
      </c>
      <c r="G633" s="11">
        <v>6.2815900000000001E-3</v>
      </c>
      <c r="H633" s="13">
        <v>6.3E-3</v>
      </c>
      <c r="J633" s="15"/>
      <c r="K633" s="11"/>
      <c r="L633" s="11"/>
      <c r="M633" s="11"/>
      <c r="N633" s="11"/>
    </row>
    <row r="634" spans="1:14" ht="13.2">
      <c r="A634" s="11" t="s">
        <v>462</v>
      </c>
      <c r="B634">
        <v>122.55</v>
      </c>
      <c r="C634" s="11">
        <f t="shared" si="23"/>
        <v>1.9126819126819017E-2</v>
      </c>
      <c r="D634" s="13">
        <f t="shared" si="22"/>
        <v>1.9126819126819017E-2</v>
      </c>
      <c r="E634" s="11" t="s">
        <v>462</v>
      </c>
      <c r="F634" s="12">
        <v>17519.45</v>
      </c>
      <c r="G634" s="11">
        <v>8.0235900000000006E-3</v>
      </c>
      <c r="H634" s="13">
        <v>8.0000000000000002E-3</v>
      </c>
      <c r="J634" s="15"/>
      <c r="K634" s="11"/>
      <c r="L634" s="11"/>
      <c r="M634" s="11"/>
      <c r="N634" s="11"/>
    </row>
    <row r="635" spans="1:14" ht="13.2">
      <c r="A635" s="11" t="s">
        <v>463</v>
      </c>
      <c r="B635">
        <v>120.25</v>
      </c>
      <c r="C635" s="11">
        <f t="shared" si="23"/>
        <v>-6.1983471074380514E-3</v>
      </c>
      <c r="D635" s="13">
        <f t="shared" si="22"/>
        <v>-6.1983471074380514E-3</v>
      </c>
      <c r="E635" s="11" t="s">
        <v>463</v>
      </c>
      <c r="F635" s="12">
        <v>17380</v>
      </c>
      <c r="G635" s="11">
        <v>1.4231960000000001E-3</v>
      </c>
      <c r="H635" s="13">
        <v>1.4E-3</v>
      </c>
      <c r="J635" s="15"/>
      <c r="K635" s="11"/>
      <c r="L635" s="11"/>
      <c r="M635" s="11"/>
      <c r="N635" s="11"/>
    </row>
    <row r="636" spans="1:14" ht="13.2">
      <c r="A636" s="11" t="s">
        <v>464</v>
      </c>
      <c r="B636">
        <v>121</v>
      </c>
      <c r="C636" s="11">
        <f t="shared" si="23"/>
        <v>2.1528070915998176E-2</v>
      </c>
      <c r="D636" s="13">
        <f t="shared" si="22"/>
        <v>2.1528070915998176E-2</v>
      </c>
      <c r="E636" s="11" t="s">
        <v>464</v>
      </c>
      <c r="F636" s="12">
        <v>17355.3</v>
      </c>
      <c r="G636" s="11">
        <v>-8.0314299999999998E-4</v>
      </c>
      <c r="H636" s="13">
        <v>-8.0000000000000004E-4</v>
      </c>
      <c r="J636" s="15"/>
      <c r="K636" s="11"/>
      <c r="L636" s="11"/>
      <c r="M636" s="11"/>
      <c r="N636" s="11"/>
    </row>
    <row r="637" spans="1:14" ht="13.2">
      <c r="A637" s="27">
        <v>44448</v>
      </c>
      <c r="B637">
        <v>118.45</v>
      </c>
      <c r="C637" s="11">
        <f t="shared" si="23"/>
        <v>-4.2034468263976166E-3</v>
      </c>
      <c r="D637" s="13">
        <f t="shared" si="22"/>
        <v>-4.2034468263976166E-3</v>
      </c>
      <c r="E637" s="27">
        <v>44448</v>
      </c>
      <c r="F637" s="12">
        <v>17369.25</v>
      </c>
      <c r="G637" s="11">
        <v>9.0759800000000002E-4</v>
      </c>
      <c r="H637" s="13">
        <v>8.9999999999999998E-4</v>
      </c>
      <c r="J637" s="15"/>
      <c r="K637" s="11"/>
      <c r="L637" s="11"/>
      <c r="M637" s="11"/>
      <c r="N637" s="11"/>
    </row>
    <row r="638" spans="1:14" ht="13.2">
      <c r="A638" s="27">
        <v>44417</v>
      </c>
      <c r="B638">
        <v>118.95</v>
      </c>
      <c r="C638" s="11">
        <f t="shared" si="23"/>
        <v>1.9280205655527016E-2</v>
      </c>
      <c r="D638" s="13">
        <f t="shared" si="22"/>
        <v>1.9280205655527016E-2</v>
      </c>
      <c r="E638" s="27">
        <v>44417</v>
      </c>
      <c r="F638" s="12">
        <v>17353.5</v>
      </c>
      <c r="G638" s="11">
        <v>-4.9533200000000002E-4</v>
      </c>
      <c r="H638" s="13">
        <v>-5.0000000000000001E-4</v>
      </c>
      <c r="J638" s="15"/>
      <c r="K638" s="11"/>
      <c r="L638" s="11"/>
      <c r="M638" s="11"/>
      <c r="N638" s="11"/>
    </row>
    <row r="639" spans="1:14" ht="13.2">
      <c r="A639" s="27">
        <v>44386</v>
      </c>
      <c r="B639">
        <v>116.7</v>
      </c>
      <c r="C639" s="11">
        <f t="shared" si="23"/>
        <v>-4.6908315565031833E-3</v>
      </c>
      <c r="D639" s="13">
        <f t="shared" si="22"/>
        <v>-4.6908315565031833E-3</v>
      </c>
      <c r="E639" s="27">
        <v>44386</v>
      </c>
      <c r="F639" s="12">
        <v>17362.099999999999</v>
      </c>
      <c r="G639" s="11">
        <v>-9.0345200000000001E-4</v>
      </c>
      <c r="H639" s="13">
        <v>-8.9999999999999998E-4</v>
      </c>
      <c r="J639" s="15"/>
      <c r="K639" s="11"/>
      <c r="L639" s="11"/>
      <c r="M639" s="11"/>
      <c r="N639" s="11"/>
    </row>
    <row r="640" spans="1:14" ht="13.2">
      <c r="A640" s="27">
        <v>44356</v>
      </c>
      <c r="B640">
        <v>117.25</v>
      </c>
      <c r="C640" s="11">
        <f t="shared" si="23"/>
        <v>4.7129391602398485E-3</v>
      </c>
      <c r="D640" s="13">
        <f t="shared" si="22"/>
        <v>4.7129391602398485E-3</v>
      </c>
      <c r="E640" s="27">
        <v>44356</v>
      </c>
      <c r="F640" s="12">
        <v>17377.8</v>
      </c>
      <c r="G640" s="11">
        <v>3.12868E-3</v>
      </c>
      <c r="H640" s="13">
        <v>3.0999999999999999E-3</v>
      </c>
      <c r="J640" s="15"/>
      <c r="K640" s="11"/>
      <c r="L640" s="11"/>
      <c r="M640" s="11"/>
      <c r="N640" s="11"/>
    </row>
    <row r="641" spans="1:14" ht="13.2">
      <c r="A641" s="27">
        <v>44264</v>
      </c>
      <c r="B641">
        <v>116.7</v>
      </c>
      <c r="C641" s="11">
        <f t="shared" si="23"/>
        <v>-5.5389859394971985E-3</v>
      </c>
      <c r="D641" s="13">
        <f t="shared" si="22"/>
        <v>-5.5389859394971985E-3</v>
      </c>
      <c r="E641" s="27">
        <v>44264</v>
      </c>
      <c r="F641" s="12">
        <v>17323.599999999999</v>
      </c>
      <c r="G641" s="11">
        <v>5.1902759999999997E-3</v>
      </c>
      <c r="H641" s="13">
        <v>5.1999999999999998E-3</v>
      </c>
      <c r="J641" s="15"/>
      <c r="K641" s="11"/>
      <c r="L641" s="11"/>
      <c r="M641" s="11"/>
      <c r="N641" s="11"/>
    </row>
    <row r="642" spans="1:14" ht="13.2">
      <c r="A642" s="27">
        <v>44236</v>
      </c>
      <c r="B642">
        <v>117.35</v>
      </c>
      <c r="C642" s="11">
        <f t="shared" si="23"/>
        <v>2.5338575797291263E-2</v>
      </c>
      <c r="D642" s="13">
        <f t="shared" si="22"/>
        <v>2.5338575797291263E-2</v>
      </c>
      <c r="E642" s="27">
        <v>44236</v>
      </c>
      <c r="F642" s="12">
        <v>17234.150000000001</v>
      </c>
      <c r="G642" s="11">
        <v>9.2467609999999992E-3</v>
      </c>
      <c r="H642" s="13">
        <v>9.1999999999999998E-3</v>
      </c>
      <c r="J642" s="15"/>
      <c r="K642" s="11"/>
      <c r="L642" s="11"/>
      <c r="M642" s="11"/>
      <c r="N642" s="11"/>
    </row>
    <row r="643" spans="1:14" ht="13.2">
      <c r="A643" s="27">
        <v>44205</v>
      </c>
      <c r="B643">
        <v>114.45</v>
      </c>
      <c r="C643" s="11">
        <f t="shared" si="23"/>
        <v>-2.614379084967311E-3</v>
      </c>
      <c r="D643" s="13">
        <f t="shared" si="22"/>
        <v>-2.614379084967311E-3</v>
      </c>
      <c r="E643" s="27">
        <v>44205</v>
      </c>
      <c r="F643" s="12">
        <v>17076.25</v>
      </c>
      <c r="G643" s="11">
        <v>-3.2657799999999998E-3</v>
      </c>
      <c r="H643" s="13">
        <v>-3.3E-3</v>
      </c>
      <c r="J643" s="15"/>
      <c r="K643" s="11"/>
      <c r="L643" s="11"/>
      <c r="M643" s="11"/>
      <c r="N643" s="11"/>
    </row>
    <row r="644" spans="1:14" ht="13.2">
      <c r="A644" s="11" t="s">
        <v>465</v>
      </c>
      <c r="B644">
        <v>114.75</v>
      </c>
      <c r="C644" s="11">
        <f t="shared" si="23"/>
        <v>1.1458792419568153E-2</v>
      </c>
      <c r="D644" s="13">
        <f t="shared" si="22"/>
        <v>1.1458792419568153E-2</v>
      </c>
      <c r="E644" s="11" t="s">
        <v>465</v>
      </c>
      <c r="F644" s="12">
        <v>17132.2</v>
      </c>
      <c r="G644" s="11">
        <v>1.1880539000000001E-2</v>
      </c>
      <c r="H644" s="13">
        <v>1.1900000000000001E-2</v>
      </c>
      <c r="J644" s="15"/>
      <c r="K644" s="11"/>
      <c r="L644" s="11"/>
      <c r="M644" s="11"/>
      <c r="N644" s="11"/>
    </row>
    <row r="645" spans="1:14" ht="13.2">
      <c r="A645" s="11" t="s">
        <v>466</v>
      </c>
      <c r="B645">
        <v>113.45</v>
      </c>
      <c r="C645" s="11">
        <f t="shared" si="23"/>
        <v>-6.1322820849759596E-3</v>
      </c>
      <c r="D645" s="13">
        <f t="shared" ref="D645:D708" si="24">C645</f>
        <v>-6.1322820849759596E-3</v>
      </c>
      <c r="E645" s="11" t="s">
        <v>466</v>
      </c>
      <c r="F645" s="12">
        <v>16931.05</v>
      </c>
      <c r="G645" s="11">
        <v>1.3519742E-2</v>
      </c>
      <c r="H645" s="13">
        <v>1.35E-2</v>
      </c>
      <c r="J645" s="15"/>
      <c r="K645" s="11"/>
      <c r="L645" s="11"/>
      <c r="M645" s="11"/>
      <c r="N645" s="11"/>
    </row>
    <row r="646" spans="1:14" ht="13.2">
      <c r="A646" s="11" t="s">
        <v>467</v>
      </c>
      <c r="B646">
        <v>114.15</v>
      </c>
      <c r="C646" s="11">
        <f t="shared" si="23"/>
        <v>7.0577856197620026E-3</v>
      </c>
      <c r="D646" s="13">
        <f t="shared" si="24"/>
        <v>7.0577856197620026E-3</v>
      </c>
      <c r="E646" s="11" t="s">
        <v>467</v>
      </c>
      <c r="F646" s="12">
        <v>16705.2</v>
      </c>
      <c r="G646" s="11">
        <v>4.1053319999999997E-3</v>
      </c>
      <c r="H646" s="13">
        <v>4.1000000000000003E-3</v>
      </c>
      <c r="J646" s="15"/>
      <c r="K646" s="11"/>
      <c r="L646" s="11"/>
      <c r="M646" s="11"/>
      <c r="N646" s="11"/>
    </row>
    <row r="647" spans="1:14" ht="13.2">
      <c r="A647" s="11" t="s">
        <v>468</v>
      </c>
      <c r="B647">
        <v>113.35</v>
      </c>
      <c r="C647" s="11">
        <f t="shared" si="23"/>
        <v>-1.761338617349173E-3</v>
      </c>
      <c r="D647" s="13">
        <f t="shared" si="24"/>
        <v>-1.761338617349173E-3</v>
      </c>
      <c r="E647" s="11" t="s">
        <v>468</v>
      </c>
      <c r="F647" s="12">
        <v>16636.900000000001</v>
      </c>
      <c r="G647" s="11">
        <v>1.3526E-4</v>
      </c>
      <c r="H647" s="13">
        <v>1E-4</v>
      </c>
      <c r="J647" s="15"/>
      <c r="K647" s="11"/>
      <c r="L647" s="11"/>
      <c r="M647" s="11"/>
      <c r="N647" s="11"/>
    </row>
    <row r="648" spans="1:14" ht="13.2">
      <c r="A648" s="11" t="s">
        <v>469</v>
      </c>
      <c r="B648">
        <v>113.55</v>
      </c>
      <c r="C648" s="11">
        <f t="shared" si="23"/>
        <v>4.4228217602830799E-3</v>
      </c>
      <c r="D648" s="13">
        <f t="shared" si="24"/>
        <v>4.4228217602830799E-3</v>
      </c>
      <c r="E648" s="11" t="s">
        <v>469</v>
      </c>
      <c r="F648" s="12">
        <v>16634.650000000001</v>
      </c>
      <c r="G648" s="11">
        <v>6.0452599999999998E-4</v>
      </c>
      <c r="H648" s="13">
        <v>5.9999999999999995E-4</v>
      </c>
      <c r="J648" s="15"/>
      <c r="K648" s="11"/>
      <c r="L648" s="11"/>
      <c r="M648" s="11"/>
      <c r="N648" s="11"/>
    </row>
    <row r="649" spans="1:14" ht="13.2">
      <c r="A649" s="11" t="s">
        <v>470</v>
      </c>
      <c r="B649">
        <v>113.05</v>
      </c>
      <c r="C649" s="11">
        <f t="shared" si="23"/>
        <v>8.0249665626392908E-3</v>
      </c>
      <c r="D649" s="13">
        <f t="shared" si="24"/>
        <v>8.0249665626392908E-3</v>
      </c>
      <c r="E649" s="11" t="s">
        <v>470</v>
      </c>
      <c r="F649" s="12">
        <v>16624.599999999999</v>
      </c>
      <c r="G649" s="11">
        <v>7.7683379999999996E-3</v>
      </c>
      <c r="H649" s="13">
        <v>7.7999999999999996E-3</v>
      </c>
      <c r="J649" s="15"/>
      <c r="K649" s="11"/>
      <c r="L649" s="11"/>
      <c r="M649" s="11"/>
      <c r="N649" s="11"/>
    </row>
    <row r="650" spans="1:14" ht="13.2">
      <c r="A650" s="11" t="s">
        <v>471</v>
      </c>
      <c r="B650">
        <v>112.15</v>
      </c>
      <c r="C650" s="11">
        <f t="shared" si="23"/>
        <v>-7.9610791685094107E-3</v>
      </c>
      <c r="D650" s="13">
        <f t="shared" si="24"/>
        <v>-7.9610791685094107E-3</v>
      </c>
      <c r="E650" s="11" t="s">
        <v>471</v>
      </c>
      <c r="F650" s="12">
        <v>16496.45</v>
      </c>
      <c r="G650" s="11">
        <v>2.793228E-3</v>
      </c>
      <c r="H650" s="13">
        <v>2.8E-3</v>
      </c>
      <c r="J650" s="15"/>
      <c r="K650" s="11"/>
      <c r="L650" s="11"/>
      <c r="M650" s="11"/>
      <c r="N650" s="11"/>
    </row>
    <row r="651" spans="1:14" ht="13.2">
      <c r="A651" s="11" t="s">
        <v>472</v>
      </c>
      <c r="B651">
        <v>113.05</v>
      </c>
      <c r="C651" s="11">
        <f t="shared" si="23"/>
        <v>-3.1691648822269824E-2</v>
      </c>
      <c r="D651" s="13">
        <f t="shared" si="24"/>
        <v>-3.1691648822269824E-2</v>
      </c>
      <c r="E651" s="11" t="s">
        <v>472</v>
      </c>
      <c r="F651" s="12">
        <v>16450.5</v>
      </c>
      <c r="G651" s="11">
        <v>-7.1429220000000003E-3</v>
      </c>
      <c r="H651" s="13">
        <v>-7.1000000000000004E-3</v>
      </c>
      <c r="J651" s="15"/>
      <c r="K651" s="11"/>
      <c r="L651" s="11"/>
      <c r="M651" s="11"/>
      <c r="N651" s="11"/>
    </row>
    <row r="652" spans="1:14" ht="13.2">
      <c r="A652" s="11" t="s">
        <v>473</v>
      </c>
      <c r="B652">
        <v>116.75</v>
      </c>
      <c r="C652" s="11">
        <f t="shared" si="23"/>
        <v>-1.3102282333051551E-2</v>
      </c>
      <c r="D652" s="13">
        <f t="shared" si="24"/>
        <v>-1.3102282333051551E-2</v>
      </c>
      <c r="E652" s="11" t="s">
        <v>473</v>
      </c>
      <c r="F652" s="12">
        <v>16568.849999999999</v>
      </c>
      <c r="G652" s="11">
        <v>-2.753602E-3</v>
      </c>
      <c r="H652" s="13">
        <v>-2.8E-3</v>
      </c>
      <c r="J652" s="15"/>
      <c r="K652" s="11"/>
      <c r="L652" s="11"/>
      <c r="M652" s="11"/>
      <c r="N652" s="11"/>
    </row>
    <row r="653" spans="1:14" ht="13.2">
      <c r="A653" s="11" t="s">
        <v>474</v>
      </c>
      <c r="B653">
        <v>118.3</v>
      </c>
      <c r="C653" s="11">
        <f t="shared" si="23"/>
        <v>-1.2663571127058404E-3</v>
      </c>
      <c r="D653" s="13">
        <f t="shared" si="24"/>
        <v>-1.2663571127058404E-3</v>
      </c>
      <c r="E653" s="11" t="s">
        <v>474</v>
      </c>
      <c r="F653" s="12">
        <v>16614.599999999999</v>
      </c>
      <c r="G653" s="11">
        <v>3.1123489999999999E-3</v>
      </c>
      <c r="H653" s="13">
        <v>3.0999999999999999E-3</v>
      </c>
      <c r="J653" s="15"/>
      <c r="K653" s="11"/>
      <c r="L653" s="11"/>
      <c r="M653" s="11"/>
      <c r="N653" s="11"/>
    </row>
    <row r="654" spans="1:14" ht="13.2">
      <c r="A654" s="11" t="s">
        <v>475</v>
      </c>
      <c r="B654">
        <v>118.45</v>
      </c>
      <c r="C654" s="11">
        <f t="shared" si="23"/>
        <v>-2.3495465787304104E-2</v>
      </c>
      <c r="D654" s="13">
        <f t="shared" si="24"/>
        <v>-2.3495465787304104E-2</v>
      </c>
      <c r="E654" s="11" t="s">
        <v>475</v>
      </c>
      <c r="F654" s="12">
        <v>16563.05</v>
      </c>
      <c r="G654" s="11">
        <v>2.0539529999999999E-3</v>
      </c>
      <c r="H654" s="13">
        <v>2.0999999999999999E-3</v>
      </c>
      <c r="J654" s="15"/>
      <c r="K654" s="11"/>
      <c r="L654" s="11"/>
      <c r="M654" s="11"/>
      <c r="N654" s="11"/>
    </row>
    <row r="655" spans="1:14" ht="13.2">
      <c r="A655" s="11" t="s">
        <v>476</v>
      </c>
      <c r="B655">
        <v>121.3</v>
      </c>
      <c r="C655" s="11">
        <f t="shared" si="23"/>
        <v>-2.4919614147909996E-2</v>
      </c>
      <c r="D655" s="13">
        <f t="shared" si="24"/>
        <v>-2.4919614147909996E-2</v>
      </c>
      <c r="E655" s="11" t="s">
        <v>476</v>
      </c>
      <c r="F655" s="12">
        <v>16529.099999999999</v>
      </c>
      <c r="G655" s="11">
        <v>1.006453E-2</v>
      </c>
      <c r="H655" s="13">
        <v>1.01E-2</v>
      </c>
      <c r="J655" s="15"/>
      <c r="K655" s="11"/>
      <c r="L655" s="11"/>
      <c r="M655" s="11"/>
      <c r="N655" s="11"/>
    </row>
    <row r="656" spans="1:14" ht="13.2">
      <c r="A656" s="27">
        <v>44538</v>
      </c>
      <c r="B656">
        <v>124.4</v>
      </c>
      <c r="C656" s="11">
        <f t="shared" si="23"/>
        <v>1.5924867292772538E-2</v>
      </c>
      <c r="D656" s="13">
        <f t="shared" si="24"/>
        <v>1.5924867292772538E-2</v>
      </c>
      <c r="E656" s="27">
        <v>44538</v>
      </c>
      <c r="F656" s="12">
        <v>16364.4</v>
      </c>
      <c r="G656" s="11">
        <v>5.0453709999999999E-3</v>
      </c>
      <c r="H656" s="13">
        <v>5.0000000000000001E-3</v>
      </c>
      <c r="J656" s="15"/>
      <c r="K656" s="11"/>
      <c r="L656" s="11"/>
      <c r="M656" s="11"/>
      <c r="N656" s="11"/>
    </row>
    <row r="657" spans="1:14" ht="13.2">
      <c r="A657" s="27">
        <v>44508</v>
      </c>
      <c r="B657">
        <v>122.45</v>
      </c>
      <c r="C657" s="11">
        <f t="shared" si="23"/>
        <v>1.0313531353135286E-2</v>
      </c>
      <c r="D657" s="13">
        <f t="shared" si="24"/>
        <v>1.0313531353135286E-2</v>
      </c>
      <c r="E657" s="27">
        <v>44508</v>
      </c>
      <c r="F657" s="12">
        <v>16282.25</v>
      </c>
      <c r="G657" s="11">
        <v>1.32063E-4</v>
      </c>
      <c r="H657" s="13">
        <v>1E-4</v>
      </c>
      <c r="J657" s="15"/>
      <c r="K657" s="11"/>
      <c r="L657" s="11"/>
      <c r="M657" s="11"/>
      <c r="N657" s="11"/>
    </row>
    <row r="658" spans="1:14" ht="13.2">
      <c r="A658" s="27">
        <v>44477</v>
      </c>
      <c r="B658">
        <v>121.2</v>
      </c>
      <c r="C658" s="11">
        <f t="shared" si="23"/>
        <v>-3.5415837644249937E-2</v>
      </c>
      <c r="D658" s="13">
        <f t="shared" si="24"/>
        <v>-3.5415837644249937E-2</v>
      </c>
      <c r="E658" s="27">
        <v>44477</v>
      </c>
      <c r="F658" s="12">
        <v>16280.1</v>
      </c>
      <c r="G658" s="11">
        <v>1.3439330000000001E-3</v>
      </c>
      <c r="H658" s="13">
        <v>1.2999999999999999E-3</v>
      </c>
      <c r="J658" s="15"/>
      <c r="K658" s="11"/>
      <c r="L658" s="11"/>
      <c r="M658" s="11"/>
      <c r="N658" s="11"/>
    </row>
    <row r="659" spans="1:14" ht="13.2">
      <c r="A659" s="27">
        <v>44447</v>
      </c>
      <c r="B659">
        <v>125.65</v>
      </c>
      <c r="C659" s="11">
        <f t="shared" si="23"/>
        <v>-5.5401662049860967E-3</v>
      </c>
      <c r="D659" s="13">
        <f t="shared" si="24"/>
        <v>-5.5401662049860967E-3</v>
      </c>
      <c r="E659" s="27">
        <v>44447</v>
      </c>
      <c r="F659" s="12">
        <v>16258.25</v>
      </c>
      <c r="G659" s="11">
        <v>1.234743E-3</v>
      </c>
      <c r="H659" s="13">
        <v>1.1999999999999999E-3</v>
      </c>
      <c r="J659" s="15"/>
      <c r="K659" s="11"/>
      <c r="L659" s="11"/>
      <c r="M659" s="11"/>
      <c r="N659" s="11"/>
    </row>
    <row r="660" spans="1:14" ht="13.2">
      <c r="A660" s="27">
        <v>44355</v>
      </c>
      <c r="B660">
        <v>126.35</v>
      </c>
      <c r="C660" s="11">
        <f t="shared" si="23"/>
        <v>3.9729837107667088E-3</v>
      </c>
      <c r="D660" s="13">
        <f t="shared" si="24"/>
        <v>3.9729837107667088E-3</v>
      </c>
      <c r="E660" s="27">
        <v>44355</v>
      </c>
      <c r="F660" s="12">
        <v>16238.2</v>
      </c>
      <c r="G660" s="11">
        <v>-3.4612689999999999E-3</v>
      </c>
      <c r="H660" s="13">
        <v>-3.5000000000000001E-3</v>
      </c>
      <c r="J660" s="15"/>
      <c r="K660" s="11"/>
      <c r="L660" s="11"/>
      <c r="M660" s="11"/>
      <c r="N660" s="11"/>
    </row>
    <row r="661" spans="1:14" ht="13.2">
      <c r="A661" s="27">
        <v>44324</v>
      </c>
      <c r="B661">
        <v>125.85</v>
      </c>
      <c r="C661" s="11">
        <f t="shared" si="23"/>
        <v>-1.2553942722636435E-2</v>
      </c>
      <c r="D661" s="13">
        <f t="shared" si="24"/>
        <v>-1.2553942722636435E-2</v>
      </c>
      <c r="E661" s="27">
        <v>44324</v>
      </c>
      <c r="F661" s="12">
        <v>16294.6</v>
      </c>
      <c r="G661" s="11">
        <v>2.2018850000000002E-3</v>
      </c>
      <c r="H661" s="13">
        <v>2.2000000000000001E-3</v>
      </c>
      <c r="J661" s="15"/>
      <c r="K661" s="11"/>
      <c r="L661" s="11"/>
      <c r="M661" s="11"/>
      <c r="N661" s="11"/>
    </row>
    <row r="662" spans="1:14" ht="13.2">
      <c r="A662" s="27">
        <v>44294</v>
      </c>
      <c r="B662">
        <v>127.45</v>
      </c>
      <c r="C662" s="11">
        <f t="shared" si="23"/>
        <v>-1.9992310649750156E-2</v>
      </c>
      <c r="D662" s="13">
        <f t="shared" si="24"/>
        <v>-1.9992310649750156E-2</v>
      </c>
      <c r="E662" s="27">
        <v>44294</v>
      </c>
      <c r="F662" s="12">
        <v>16258.8</v>
      </c>
      <c r="G662" s="11">
        <v>7.938255E-3</v>
      </c>
      <c r="H662" s="13">
        <v>7.9000000000000008E-3</v>
      </c>
      <c r="J662" s="15"/>
      <c r="K662" s="11"/>
      <c r="L662" s="11"/>
      <c r="M662" s="11"/>
      <c r="N662" s="11"/>
    </row>
    <row r="663" spans="1:14" ht="13.2">
      <c r="A663" s="27">
        <v>44263</v>
      </c>
      <c r="B663">
        <v>130.05000000000001</v>
      </c>
      <c r="C663" s="11">
        <f t="shared" si="23"/>
        <v>-1.5518546555639556E-2</v>
      </c>
      <c r="D663" s="13">
        <f t="shared" si="24"/>
        <v>-1.5518546555639556E-2</v>
      </c>
      <c r="E663" s="27">
        <v>44263</v>
      </c>
      <c r="F663" s="12">
        <v>16130.75</v>
      </c>
      <c r="G663" s="11">
        <v>1.5460981E-2</v>
      </c>
      <c r="H663" s="13">
        <v>1.55E-2</v>
      </c>
      <c r="J663" s="15"/>
      <c r="K663" s="11"/>
      <c r="L663" s="11"/>
      <c r="M663" s="11"/>
      <c r="N663" s="11"/>
    </row>
    <row r="664" spans="1:14" ht="13.2">
      <c r="A664" s="27">
        <v>44235</v>
      </c>
      <c r="B664">
        <v>132.1</v>
      </c>
      <c r="C664" s="11">
        <f t="shared" si="23"/>
        <v>3.1225604996096834E-2</v>
      </c>
      <c r="D664" s="13">
        <f t="shared" si="24"/>
        <v>3.1225604996096834E-2</v>
      </c>
      <c r="E664" s="27">
        <v>44235</v>
      </c>
      <c r="F664" s="12">
        <v>15885.15</v>
      </c>
      <c r="G664" s="11">
        <v>7.7459629999999998E-3</v>
      </c>
      <c r="H664" s="13">
        <v>7.7000000000000002E-3</v>
      </c>
      <c r="J664" s="15"/>
      <c r="K664" s="11"/>
      <c r="L664" s="11"/>
      <c r="M664" s="11"/>
      <c r="N664" s="11"/>
    </row>
    <row r="665" spans="1:14" ht="13.2">
      <c r="A665" s="11" t="s">
        <v>477</v>
      </c>
      <c r="B665">
        <v>128.1</v>
      </c>
      <c r="C665" s="11">
        <f t="shared" si="23"/>
        <v>2.1938571998404433E-2</v>
      </c>
      <c r="D665" s="13">
        <f t="shared" si="24"/>
        <v>2.1938571998404433E-2</v>
      </c>
      <c r="E665" s="11" t="s">
        <v>477</v>
      </c>
      <c r="F665" s="12">
        <v>15763.05</v>
      </c>
      <c r="G665" s="11">
        <v>-9.76015E-4</v>
      </c>
      <c r="H665" s="13">
        <v>-1E-3</v>
      </c>
      <c r="J665" s="15"/>
      <c r="K665" s="11"/>
      <c r="L665" s="11"/>
      <c r="M665" s="11"/>
      <c r="N665" s="11"/>
    </row>
    <row r="666" spans="1:14" ht="13.2">
      <c r="A666" s="11" t="s">
        <v>478</v>
      </c>
      <c r="B666">
        <v>125.35</v>
      </c>
      <c r="C666" s="11">
        <f t="shared" si="23"/>
        <v>8.8531187122735666E-3</v>
      </c>
      <c r="D666" s="13">
        <f t="shared" si="24"/>
        <v>8.8531187122735666E-3</v>
      </c>
      <c r="E666" s="11" t="s">
        <v>478</v>
      </c>
      <c r="F666" s="12">
        <v>15778.45</v>
      </c>
      <c r="G666" s="11">
        <v>4.3954570000000002E-3</v>
      </c>
      <c r="H666" s="13">
        <v>4.4000000000000003E-3</v>
      </c>
      <c r="J666" s="15"/>
      <c r="K666" s="11"/>
      <c r="L666" s="11"/>
      <c r="M666" s="11"/>
      <c r="N666" s="11"/>
    </row>
    <row r="667" spans="1:14" ht="13.2">
      <c r="A667" s="11" t="s">
        <v>479</v>
      </c>
      <c r="B667">
        <v>124.25</v>
      </c>
      <c r="C667" s="11">
        <f t="shared" si="23"/>
        <v>-2.0882584712372032E-2</v>
      </c>
      <c r="D667" s="13">
        <f t="shared" si="24"/>
        <v>-2.0882584712372032E-2</v>
      </c>
      <c r="E667" s="11" t="s">
        <v>479</v>
      </c>
      <c r="F667" s="12">
        <v>15709.4</v>
      </c>
      <c r="G667" s="11">
        <v>-2.3529110000000001E-3</v>
      </c>
      <c r="H667" s="13">
        <v>-2.3999999999999998E-3</v>
      </c>
      <c r="J667" s="15"/>
      <c r="K667" s="11"/>
      <c r="L667" s="11"/>
      <c r="M667" s="11"/>
      <c r="N667" s="11"/>
    </row>
    <row r="668" spans="1:14" ht="13.2">
      <c r="A668" s="11" t="s">
        <v>480</v>
      </c>
      <c r="B668">
        <v>126.9</v>
      </c>
      <c r="C668" s="11">
        <f t="shared" si="23"/>
        <v>7.8864353312302349E-4</v>
      </c>
      <c r="D668" s="13">
        <f t="shared" si="24"/>
        <v>7.8864353312302349E-4</v>
      </c>
      <c r="E668" s="11" t="s">
        <v>480</v>
      </c>
      <c r="F668" s="12">
        <v>15746.45</v>
      </c>
      <c r="G668" s="11">
        <v>-4.9290810000000001E-3</v>
      </c>
      <c r="H668" s="13">
        <v>-4.8999999999999998E-3</v>
      </c>
      <c r="J668" s="15"/>
      <c r="K668" s="11"/>
      <c r="L668" s="11"/>
      <c r="M668" s="11"/>
      <c r="N668" s="11"/>
    </row>
    <row r="669" spans="1:14" ht="13.2">
      <c r="A669" s="11" t="s">
        <v>481</v>
      </c>
      <c r="B669">
        <v>126.8</v>
      </c>
      <c r="C669" s="11">
        <f t="shared" si="23"/>
        <v>-6.2695924764890609E-3</v>
      </c>
      <c r="D669" s="13">
        <f t="shared" si="24"/>
        <v>-6.2695924764890609E-3</v>
      </c>
      <c r="E669" s="11" t="s">
        <v>481</v>
      </c>
      <c r="F669" s="12">
        <v>15824.45</v>
      </c>
      <c r="G669" s="11">
        <v>-1.99293E-3</v>
      </c>
      <c r="H669" s="13">
        <v>-2E-3</v>
      </c>
      <c r="J669" s="15"/>
      <c r="K669" s="11"/>
      <c r="L669" s="11"/>
      <c r="M669" s="11"/>
      <c r="N669" s="11"/>
    </row>
    <row r="670" spans="1:14" ht="13.2">
      <c r="A670" s="11" t="s">
        <v>482</v>
      </c>
      <c r="B670">
        <v>127.6</v>
      </c>
      <c r="C670" s="11">
        <f t="shared" si="23"/>
        <v>-9.3167701863355878E-3</v>
      </c>
      <c r="D670" s="13">
        <f t="shared" si="24"/>
        <v>-9.3167701863355878E-3</v>
      </c>
      <c r="E670" s="11" t="s">
        <v>482</v>
      </c>
      <c r="F670" s="12">
        <v>15856.05</v>
      </c>
      <c r="G670" s="11">
        <v>2.022238E-3</v>
      </c>
      <c r="H670" s="13">
        <v>2E-3</v>
      </c>
      <c r="J670" s="15"/>
      <c r="K670" s="11"/>
      <c r="L670" s="11"/>
      <c r="M670" s="11"/>
      <c r="N670" s="11"/>
    </row>
    <row r="671" spans="1:14" ht="13.2">
      <c r="A671" s="11" t="s">
        <v>483</v>
      </c>
      <c r="B671">
        <v>128.80000000000001</v>
      </c>
      <c r="C671" s="11">
        <f t="shared" si="23"/>
        <v>-8.8495575221236855E-3</v>
      </c>
      <c r="D671" s="13">
        <f t="shared" si="24"/>
        <v>-8.8495575221236855E-3</v>
      </c>
      <c r="E671" s="11" t="s">
        <v>483</v>
      </c>
      <c r="F671" s="12">
        <v>15824.05</v>
      </c>
      <c r="G671" s="11">
        <v>1.227922E-2</v>
      </c>
      <c r="H671" s="13">
        <v>1.23E-2</v>
      </c>
      <c r="J671" s="15"/>
      <c r="K671" s="11"/>
      <c r="L671" s="11"/>
      <c r="M671" s="11"/>
      <c r="N671" s="11"/>
    </row>
    <row r="672" spans="1:14" ht="13.2">
      <c r="A672" s="11" t="s">
        <v>484</v>
      </c>
      <c r="B672">
        <v>129.94999999999999</v>
      </c>
      <c r="C672" s="11">
        <f t="shared" si="23"/>
        <v>-2.6956196181205705E-2</v>
      </c>
      <c r="D672" s="13">
        <f t="shared" si="24"/>
        <v>-2.6956196181205705E-2</v>
      </c>
      <c r="E672" s="11" t="s">
        <v>484</v>
      </c>
      <c r="F672" s="12">
        <v>15632.1</v>
      </c>
      <c r="G672" s="11">
        <v>-7.6369319999999999E-3</v>
      </c>
      <c r="H672" s="13">
        <v>-7.6E-3</v>
      </c>
      <c r="J672" s="15"/>
      <c r="K672" s="11"/>
      <c r="L672" s="11"/>
      <c r="M672" s="11"/>
      <c r="N672" s="11"/>
    </row>
    <row r="673" spans="1:14" ht="13.2">
      <c r="A673" s="11" t="s">
        <v>485</v>
      </c>
      <c r="B673">
        <v>133.55000000000001</v>
      </c>
      <c r="C673" s="11">
        <f t="shared" si="23"/>
        <v>-2.2327964860907601E-2</v>
      </c>
      <c r="D673" s="13">
        <f t="shared" si="24"/>
        <v>-2.2327964860907601E-2</v>
      </c>
      <c r="E673" s="11" t="s">
        <v>485</v>
      </c>
      <c r="F673" s="12">
        <v>15752.4</v>
      </c>
      <c r="G673" s="11">
        <v>-1.0738912999999999E-2</v>
      </c>
      <c r="H673" s="13">
        <v>-1.0699999999999999E-2</v>
      </c>
      <c r="J673" s="15"/>
      <c r="K673" s="11"/>
      <c r="L673" s="11"/>
      <c r="M673" s="11"/>
      <c r="N673" s="11"/>
    </row>
    <row r="674" spans="1:14" ht="13.2">
      <c r="A674" s="11" t="s">
        <v>486</v>
      </c>
      <c r="B674">
        <v>136.6</v>
      </c>
      <c r="C674" s="11">
        <f t="shared" si="23"/>
        <v>2.9777610252544218E-2</v>
      </c>
      <c r="D674" s="13">
        <f t="shared" si="24"/>
        <v>2.9777610252544218E-2</v>
      </c>
      <c r="E674" s="11" t="s">
        <v>486</v>
      </c>
      <c r="F674" s="12">
        <v>15923.4</v>
      </c>
      <c r="G674" s="31">
        <v>-5.0238000000000002E-5</v>
      </c>
      <c r="H674" s="13">
        <v>-1E-4</v>
      </c>
      <c r="J674" s="15"/>
      <c r="K674" s="11"/>
      <c r="L674" s="11"/>
      <c r="M674" s="11"/>
      <c r="N674" s="11"/>
    </row>
    <row r="675" spans="1:14" ht="13.2">
      <c r="A675" s="11" t="s">
        <v>487</v>
      </c>
      <c r="B675">
        <v>132.65</v>
      </c>
      <c r="C675" s="11">
        <f t="shared" si="23"/>
        <v>4.4899566758566323E-2</v>
      </c>
      <c r="D675" s="13">
        <f t="shared" si="24"/>
        <v>4.4899566758566323E-2</v>
      </c>
      <c r="E675" s="11" t="s">
        <v>487</v>
      </c>
      <c r="F675" s="12">
        <v>15924.2</v>
      </c>
      <c r="G675" s="11">
        <v>4.4310720000000003E-3</v>
      </c>
      <c r="H675" s="13">
        <v>4.4000000000000003E-3</v>
      </c>
      <c r="J675" s="15"/>
      <c r="K675" s="11"/>
      <c r="L675" s="11"/>
      <c r="M675" s="11"/>
      <c r="N675" s="11"/>
    </row>
    <row r="676" spans="1:14" ht="13.2">
      <c r="A676" s="11" t="s">
        <v>488</v>
      </c>
      <c r="B676">
        <v>126.95</v>
      </c>
      <c r="C676" s="11">
        <f t="shared" si="23"/>
        <v>-3.5321821036107259E-3</v>
      </c>
      <c r="D676" s="13">
        <f t="shared" si="24"/>
        <v>-3.5321821036107259E-3</v>
      </c>
      <c r="E676" s="11" t="s">
        <v>488</v>
      </c>
      <c r="F676" s="12">
        <v>15853.95</v>
      </c>
      <c r="G676" s="11">
        <v>2.6308550000000001E-3</v>
      </c>
      <c r="H676" s="13">
        <v>2.5999999999999999E-3</v>
      </c>
      <c r="J676" s="15"/>
      <c r="K676" s="11"/>
      <c r="L676" s="11"/>
      <c r="M676" s="11"/>
      <c r="N676" s="11"/>
    </row>
    <row r="677" spans="1:14" ht="13.2">
      <c r="A677" s="11" t="s">
        <v>489</v>
      </c>
      <c r="B677">
        <v>127.4</v>
      </c>
      <c r="C677" s="11">
        <f t="shared" si="23"/>
        <v>-3.5197497066874472E-3</v>
      </c>
      <c r="D677" s="13">
        <f t="shared" si="24"/>
        <v>-3.5197497066874472E-3</v>
      </c>
      <c r="E677" s="11" t="s">
        <v>489</v>
      </c>
      <c r="F677" s="12">
        <v>15812.35</v>
      </c>
      <c r="G677" s="11">
        <v>7.6309849999999999E-3</v>
      </c>
      <c r="H677" s="13">
        <v>7.6E-3</v>
      </c>
      <c r="J677" s="15"/>
      <c r="K677" s="11"/>
      <c r="L677" s="11"/>
      <c r="M677" s="11"/>
      <c r="N677" s="11"/>
    </row>
    <row r="678" spans="1:14" ht="13.2">
      <c r="A678" s="27">
        <v>44537</v>
      </c>
      <c r="B678">
        <v>127.85</v>
      </c>
      <c r="C678" s="11">
        <f t="shared" si="23"/>
        <v>-9.6824167312160592E-3</v>
      </c>
      <c r="D678" s="13">
        <f t="shared" si="24"/>
        <v>-9.6824167312160592E-3</v>
      </c>
      <c r="E678" s="27">
        <v>44537</v>
      </c>
      <c r="F678" s="12">
        <v>15692.6</v>
      </c>
      <c r="G678" s="11">
        <v>1.7846E-4</v>
      </c>
      <c r="H678" s="13">
        <v>2.0000000000000001E-4</v>
      </c>
      <c r="J678" s="15"/>
      <c r="K678" s="11"/>
      <c r="L678" s="11"/>
      <c r="M678" s="11"/>
      <c r="N678" s="11"/>
    </row>
    <row r="679" spans="1:14" ht="13.2">
      <c r="A679" s="27">
        <v>44446</v>
      </c>
      <c r="B679">
        <v>129.1</v>
      </c>
      <c r="C679" s="11">
        <f t="shared" si="23"/>
        <v>2.7184466019416487E-3</v>
      </c>
      <c r="D679" s="13">
        <f t="shared" si="24"/>
        <v>2.7184466019416487E-3</v>
      </c>
      <c r="E679" s="27">
        <v>44446</v>
      </c>
      <c r="F679" s="12">
        <v>15689.8</v>
      </c>
      <c r="G679" s="11">
        <v>-2.4224469999999999E-3</v>
      </c>
      <c r="H679" s="13">
        <v>-2.3999999999999998E-3</v>
      </c>
      <c r="J679" s="15"/>
      <c r="K679" s="11"/>
      <c r="L679" s="11"/>
      <c r="M679" s="11"/>
      <c r="N679" s="11"/>
    </row>
    <row r="680" spans="1:14" ht="13.2">
      <c r="A680" s="27">
        <v>44415</v>
      </c>
      <c r="B680">
        <v>128.75</v>
      </c>
      <c r="C680" s="11">
        <f t="shared" si="23"/>
        <v>-2.3246803564510587E-3</v>
      </c>
      <c r="D680" s="13">
        <f t="shared" si="24"/>
        <v>-2.3246803564510587E-3</v>
      </c>
      <c r="E680" s="27">
        <v>44415</v>
      </c>
      <c r="F680" s="12">
        <v>15727.9</v>
      </c>
      <c r="G680" s="11">
        <v>-9.5562560000000008E-3</v>
      </c>
      <c r="H680" s="13">
        <v>-9.5999999999999992E-3</v>
      </c>
      <c r="J680" s="15"/>
      <c r="K680" s="11"/>
      <c r="L680" s="11"/>
      <c r="M680" s="11"/>
      <c r="N680" s="11"/>
    </row>
    <row r="681" spans="1:14" ht="13.2">
      <c r="A681" s="27">
        <v>44384</v>
      </c>
      <c r="B681">
        <v>129.05000000000001</v>
      </c>
      <c r="C681" s="11">
        <f t="shared" si="23"/>
        <v>2.719502719502831E-3</v>
      </c>
      <c r="D681" s="13">
        <f t="shared" si="24"/>
        <v>2.719502719502831E-3</v>
      </c>
      <c r="E681" s="27">
        <v>44384</v>
      </c>
      <c r="F681" s="12">
        <v>15879.65</v>
      </c>
      <c r="G681" s="11">
        <v>3.8815920000000001E-3</v>
      </c>
      <c r="H681" s="13">
        <v>3.8999999999999998E-3</v>
      </c>
      <c r="J681" s="15"/>
      <c r="K681" s="11"/>
      <c r="L681" s="11"/>
      <c r="M681" s="11"/>
      <c r="N681" s="11"/>
    </row>
    <row r="682" spans="1:14" ht="13.2">
      <c r="A682" s="27">
        <v>44354</v>
      </c>
      <c r="B682">
        <v>128.69999999999999</v>
      </c>
      <c r="C682" s="11">
        <f t="shared" si="23"/>
        <v>-1.9428571428571462E-2</v>
      </c>
      <c r="D682" s="13">
        <f t="shared" si="24"/>
        <v>-1.9428571428571462E-2</v>
      </c>
      <c r="E682" s="27">
        <v>44354</v>
      </c>
      <c r="F682" s="12">
        <v>15818.25</v>
      </c>
      <c r="G682" s="11">
        <v>-1.016777E-3</v>
      </c>
      <c r="H682" s="13">
        <v>-1E-3</v>
      </c>
      <c r="J682" s="15"/>
      <c r="K682" s="11"/>
      <c r="L682" s="11"/>
      <c r="M682" s="11"/>
      <c r="N682" s="11"/>
    </row>
    <row r="683" spans="1:14" ht="13.2">
      <c r="A683" s="27">
        <v>44323</v>
      </c>
      <c r="B683">
        <v>131.25</v>
      </c>
      <c r="C683" s="11">
        <f t="shared" si="23"/>
        <v>0</v>
      </c>
      <c r="D683" s="13">
        <f t="shared" si="24"/>
        <v>0</v>
      </c>
      <c r="E683" s="27">
        <v>44323</v>
      </c>
      <c r="F683" s="12">
        <v>15834.35</v>
      </c>
      <c r="G683" s="11">
        <v>7.1332260000000003E-3</v>
      </c>
      <c r="H683" s="13">
        <v>7.1000000000000004E-3</v>
      </c>
      <c r="J683" s="15"/>
      <c r="K683" s="11"/>
      <c r="L683" s="11"/>
      <c r="M683" s="11"/>
      <c r="N683" s="11"/>
    </row>
    <row r="684" spans="1:14" ht="13.2">
      <c r="A684" s="27">
        <v>44234</v>
      </c>
      <c r="B684">
        <v>131.25</v>
      </c>
      <c r="C684" s="11">
        <f t="shared" si="23"/>
        <v>2.1798365122615904E-2</v>
      </c>
      <c r="D684" s="13">
        <f t="shared" si="24"/>
        <v>2.1798365122615904E-2</v>
      </c>
      <c r="E684" s="27">
        <v>44234</v>
      </c>
      <c r="F684" s="12">
        <v>15722.2</v>
      </c>
      <c r="G684" s="11">
        <v>2.6913269999999999E-3</v>
      </c>
      <c r="H684" s="13">
        <v>2.7000000000000001E-3</v>
      </c>
      <c r="J684" s="15"/>
      <c r="K684" s="11"/>
      <c r="L684" s="11"/>
      <c r="M684" s="11"/>
      <c r="N684" s="11"/>
    </row>
    <row r="685" spans="1:14" ht="13.2">
      <c r="A685" s="27">
        <v>44203</v>
      </c>
      <c r="B685">
        <v>128.44999999999999</v>
      </c>
      <c r="C685" s="11">
        <f t="shared" si="23"/>
        <v>-2.2822365918600207E-2</v>
      </c>
      <c r="D685" s="13">
        <f t="shared" si="24"/>
        <v>-2.2822365918600207E-2</v>
      </c>
      <c r="E685" s="27">
        <v>44203</v>
      </c>
      <c r="F685" s="12">
        <v>15680</v>
      </c>
      <c r="G685" s="11">
        <v>-2.6396969999999999E-3</v>
      </c>
      <c r="H685" s="13">
        <v>-2.5999999999999999E-3</v>
      </c>
      <c r="J685" s="15"/>
      <c r="K685" s="11"/>
      <c r="L685" s="11"/>
      <c r="M685" s="11"/>
      <c r="N685" s="11"/>
    </row>
    <row r="686" spans="1:14" ht="13.2">
      <c r="A686" s="11" t="s">
        <v>490</v>
      </c>
      <c r="B686">
        <v>131.44999999999999</v>
      </c>
      <c r="C686" s="11">
        <f t="shared" si="23"/>
        <v>2.7354435326299331E-2</v>
      </c>
      <c r="D686" s="13">
        <f t="shared" si="24"/>
        <v>2.7354435326299331E-2</v>
      </c>
      <c r="E686" s="11" t="s">
        <v>490</v>
      </c>
      <c r="F686" s="12">
        <v>15721.5</v>
      </c>
      <c r="G686" s="11">
        <v>-1.7112799999999999E-3</v>
      </c>
      <c r="H686" s="13">
        <v>-1.6999999999999999E-3</v>
      </c>
      <c r="J686" s="15"/>
      <c r="K686" s="11"/>
      <c r="L686" s="11"/>
      <c r="M686" s="11"/>
      <c r="N686" s="11"/>
    </row>
    <row r="687" spans="1:14" ht="13.2">
      <c r="A687" s="11" t="s">
        <v>491</v>
      </c>
      <c r="B687">
        <v>127.95</v>
      </c>
      <c r="C687" s="11">
        <f t="shared" si="23"/>
        <v>-1.9500780031199705E-3</v>
      </c>
      <c r="D687" s="13">
        <f t="shared" si="24"/>
        <v>-1.9500780031199705E-3</v>
      </c>
      <c r="E687" s="11" t="s">
        <v>491</v>
      </c>
      <c r="F687" s="12">
        <v>15748.45</v>
      </c>
      <c r="G687" s="11">
        <v>-4.1891400000000001E-3</v>
      </c>
      <c r="H687" s="13">
        <v>-4.1999999999999997E-3</v>
      </c>
      <c r="J687" s="15"/>
      <c r="K687" s="11"/>
      <c r="L687" s="11"/>
      <c r="M687" s="11"/>
      <c r="N687" s="11"/>
    </row>
    <row r="688" spans="1:14" ht="13.2">
      <c r="A688" s="11" t="s">
        <v>492</v>
      </c>
      <c r="B688">
        <v>128.19999999999999</v>
      </c>
      <c r="C688" s="11">
        <f t="shared" si="23"/>
        <v>-3.898635477583845E-4</v>
      </c>
      <c r="D688" s="13">
        <f t="shared" si="24"/>
        <v>-3.898635477583845E-4</v>
      </c>
      <c r="E688" s="11" t="s">
        <v>492</v>
      </c>
      <c r="F688" s="12">
        <v>15814.7</v>
      </c>
      <c r="G688" s="11">
        <v>-2.878247E-3</v>
      </c>
      <c r="H688" s="13">
        <v>-2.8999999999999998E-3</v>
      </c>
      <c r="J688" s="15"/>
      <c r="K688" s="11"/>
      <c r="L688" s="11"/>
      <c r="M688" s="11"/>
      <c r="N688" s="11"/>
    </row>
    <row r="689" spans="1:14" ht="13.2">
      <c r="A689" s="11" t="s">
        <v>493</v>
      </c>
      <c r="B689">
        <v>128.25</v>
      </c>
      <c r="C689" s="11">
        <f t="shared" si="23"/>
        <v>-1.9495412844036775E-2</v>
      </c>
      <c r="D689" s="13">
        <f t="shared" si="24"/>
        <v>-1.9495412844036775E-2</v>
      </c>
      <c r="E689" s="11" t="s">
        <v>493</v>
      </c>
      <c r="F689" s="12">
        <v>15860.35</v>
      </c>
      <c r="G689" s="11">
        <v>4.4267259999999998E-3</v>
      </c>
      <c r="H689" s="13">
        <v>4.4000000000000003E-3</v>
      </c>
      <c r="J689" s="15"/>
      <c r="K689" s="11"/>
      <c r="L689" s="11"/>
      <c r="M689" s="11"/>
      <c r="N689" s="11"/>
    </row>
    <row r="690" spans="1:14" ht="13.2">
      <c r="A690" s="11" t="s">
        <v>494</v>
      </c>
      <c r="B690">
        <v>130.80000000000001</v>
      </c>
      <c r="C690" s="11">
        <f t="shared" si="23"/>
        <v>-1.728024042073617E-2</v>
      </c>
      <c r="D690" s="13">
        <f t="shared" si="24"/>
        <v>-1.728024042073617E-2</v>
      </c>
      <c r="E690" s="11" t="s">
        <v>494</v>
      </c>
      <c r="F690" s="12">
        <v>15790.45</v>
      </c>
      <c r="G690" s="11">
        <v>6.5978410000000001E-3</v>
      </c>
      <c r="H690" s="13">
        <v>6.6E-3</v>
      </c>
      <c r="J690" s="15"/>
      <c r="K690" s="11"/>
      <c r="L690" s="11"/>
      <c r="M690" s="11"/>
      <c r="N690" s="11"/>
    </row>
    <row r="691" spans="1:14" ht="13.2">
      <c r="A691" s="11" t="s">
        <v>495</v>
      </c>
      <c r="B691">
        <v>133.1</v>
      </c>
      <c r="C691" s="11">
        <f t="shared" si="23"/>
        <v>4.31034482758621E-2</v>
      </c>
      <c r="D691" s="13">
        <f t="shared" si="24"/>
        <v>4.31034482758621E-2</v>
      </c>
      <c r="E691" s="11" t="s">
        <v>495</v>
      </c>
      <c r="F691" s="12">
        <v>15686.95</v>
      </c>
      <c r="G691" s="11">
        <v>-5.4397619999999999E-3</v>
      </c>
      <c r="H691" s="13">
        <v>-5.4000000000000003E-3</v>
      </c>
      <c r="J691" s="15"/>
      <c r="K691" s="11"/>
      <c r="L691" s="11"/>
      <c r="M691" s="11"/>
      <c r="N691" s="11"/>
    </row>
    <row r="692" spans="1:14" ht="13.2">
      <c r="A692" s="11" t="s">
        <v>496</v>
      </c>
      <c r="B692">
        <v>127.6</v>
      </c>
      <c r="C692" s="11">
        <f t="shared" si="23"/>
        <v>-1.619121048573624E-2</v>
      </c>
      <c r="D692" s="13">
        <f t="shared" si="24"/>
        <v>-1.619121048573624E-2</v>
      </c>
      <c r="E692" s="11" t="s">
        <v>496</v>
      </c>
      <c r="F692" s="12">
        <v>15772.75</v>
      </c>
      <c r="G692" s="11">
        <v>1.6670369999999999E-3</v>
      </c>
      <c r="H692" s="13">
        <v>1.6999999999999999E-3</v>
      </c>
      <c r="J692" s="15"/>
      <c r="K692" s="11"/>
      <c r="L692" s="11"/>
      <c r="M692" s="11"/>
      <c r="N692" s="11"/>
    </row>
    <row r="693" spans="1:14" ht="13.2">
      <c r="A693" s="11" t="s">
        <v>497</v>
      </c>
      <c r="B693">
        <v>129.69999999999999</v>
      </c>
      <c r="C693" s="11">
        <f t="shared" si="23"/>
        <v>1.6457680250783646E-2</v>
      </c>
      <c r="D693" s="13">
        <f t="shared" si="24"/>
        <v>1.6457680250783646E-2</v>
      </c>
      <c r="E693" s="11" t="s">
        <v>497</v>
      </c>
      <c r="F693" s="12">
        <v>15746.5</v>
      </c>
      <c r="G693" s="11">
        <v>4.0265630000000004E-3</v>
      </c>
      <c r="H693" s="13">
        <v>4.0000000000000001E-3</v>
      </c>
      <c r="J693" s="15"/>
      <c r="K693" s="11"/>
      <c r="L693" s="11"/>
      <c r="M693" s="11"/>
      <c r="N693" s="11"/>
    </row>
    <row r="694" spans="1:14" ht="13.2">
      <c r="A694" s="11" t="s">
        <v>498</v>
      </c>
      <c r="B694">
        <v>127.6</v>
      </c>
      <c r="C694" s="11">
        <f t="shared" si="23"/>
        <v>-7.8308535630389198E-4</v>
      </c>
      <c r="D694" s="13">
        <f t="shared" si="24"/>
        <v>-7.8308535630389198E-4</v>
      </c>
      <c r="E694" s="11" t="s">
        <v>498</v>
      </c>
      <c r="F694" s="12">
        <v>15683.35</v>
      </c>
      <c r="G694" s="11">
        <v>-5.1301999999999999E-4</v>
      </c>
      <c r="H694" s="13">
        <v>-5.0000000000000001E-4</v>
      </c>
      <c r="J694" s="15"/>
      <c r="K694" s="11"/>
      <c r="L694" s="11"/>
      <c r="M694" s="11"/>
      <c r="N694" s="11"/>
    </row>
    <row r="695" spans="1:14" ht="13.2">
      <c r="A695" s="11" t="s">
        <v>499</v>
      </c>
      <c r="B695">
        <v>127.7</v>
      </c>
      <c r="C695" s="11">
        <f t="shared" ref="C695:C746" si="25">B695/B696-1</f>
        <v>-4.2884990253411193E-3</v>
      </c>
      <c r="D695" s="13">
        <f t="shared" si="24"/>
        <v>-4.2884990253411193E-3</v>
      </c>
      <c r="E695" s="11" t="s">
        <v>499</v>
      </c>
      <c r="F695" s="12">
        <v>15691.4</v>
      </c>
      <c r="G695" s="11">
        <v>-4.8295389999999999E-3</v>
      </c>
      <c r="H695" s="13">
        <v>-4.7999999999999996E-3</v>
      </c>
      <c r="J695" s="15"/>
      <c r="K695" s="11"/>
      <c r="L695" s="11"/>
      <c r="M695" s="11"/>
      <c r="N695" s="11"/>
    </row>
    <row r="696" spans="1:14" ht="13.2">
      <c r="A696" s="11" t="s">
        <v>500</v>
      </c>
      <c r="B696">
        <v>128.25</v>
      </c>
      <c r="C696" s="11">
        <f t="shared" si="25"/>
        <v>-2.8409090909090939E-2</v>
      </c>
      <c r="D696" s="13">
        <f t="shared" si="24"/>
        <v>-2.8409090909090939E-2</v>
      </c>
      <c r="E696" s="11" t="s">
        <v>500</v>
      </c>
      <c r="F696" s="12">
        <v>15767.55</v>
      </c>
      <c r="G696" s="11">
        <v>-6.4086200000000003E-3</v>
      </c>
      <c r="H696" s="13">
        <v>-6.4000000000000003E-3</v>
      </c>
      <c r="J696" s="15"/>
      <c r="K696" s="11"/>
      <c r="L696" s="11"/>
      <c r="M696" s="11"/>
      <c r="N696" s="11"/>
    </row>
    <row r="697" spans="1:14" ht="13.2">
      <c r="A697" s="11" t="s">
        <v>501</v>
      </c>
      <c r="B697">
        <v>132</v>
      </c>
      <c r="C697" s="11">
        <f t="shared" si="25"/>
        <v>5.600000000000005E-2</v>
      </c>
      <c r="D697" s="13">
        <f t="shared" si="24"/>
        <v>5.600000000000005E-2</v>
      </c>
      <c r="E697" s="11" t="s">
        <v>501</v>
      </c>
      <c r="F697" s="12">
        <v>15869.25</v>
      </c>
      <c r="G697" s="11">
        <v>3.6301889999999998E-3</v>
      </c>
      <c r="H697" s="13">
        <v>3.5999999999999999E-3</v>
      </c>
      <c r="J697" s="15"/>
      <c r="K697" s="11"/>
      <c r="L697" s="11"/>
      <c r="M697" s="11"/>
      <c r="N697" s="11"/>
    </row>
    <row r="698" spans="1:14" ht="13.2">
      <c r="A698" s="11" t="s">
        <v>502</v>
      </c>
      <c r="B698">
        <v>125</v>
      </c>
      <c r="C698" s="11">
        <f t="shared" si="25"/>
        <v>-1.4195583596214534E-2</v>
      </c>
      <c r="D698" s="13">
        <f t="shared" si="24"/>
        <v>-1.4195583596214534E-2</v>
      </c>
      <c r="E698" s="11" t="s">
        <v>502</v>
      </c>
      <c r="F698" s="12">
        <v>15811.85</v>
      </c>
      <c r="G698" s="11">
        <v>7.9117200000000003E-4</v>
      </c>
      <c r="H698" s="13">
        <v>8.0000000000000004E-4</v>
      </c>
      <c r="J698" s="15"/>
      <c r="K698" s="11"/>
      <c r="L698" s="11"/>
      <c r="M698" s="11"/>
      <c r="N698" s="11"/>
    </row>
    <row r="699" spans="1:14" ht="13.2">
      <c r="A699" s="27">
        <v>44506</v>
      </c>
      <c r="B699">
        <v>126.8</v>
      </c>
      <c r="C699" s="11">
        <f t="shared" si="25"/>
        <v>-1.5145631067961185E-2</v>
      </c>
      <c r="D699" s="13">
        <f t="shared" si="24"/>
        <v>-1.5145631067961185E-2</v>
      </c>
      <c r="E699" s="27">
        <v>44506</v>
      </c>
      <c r="F699" s="12">
        <v>15799.35</v>
      </c>
      <c r="G699" s="11">
        <v>3.9141549999999999E-3</v>
      </c>
      <c r="H699" s="13">
        <v>3.8999999999999998E-3</v>
      </c>
      <c r="J699" s="15"/>
      <c r="K699" s="11"/>
      <c r="L699" s="11"/>
      <c r="M699" s="11"/>
      <c r="N699" s="11"/>
    </row>
    <row r="700" spans="1:14" ht="13.2">
      <c r="A700" s="27">
        <v>44475</v>
      </c>
      <c r="B700">
        <v>128.75</v>
      </c>
      <c r="C700" s="11">
        <f t="shared" si="25"/>
        <v>8.6173129651390123E-3</v>
      </c>
      <c r="D700" s="13">
        <f t="shared" si="24"/>
        <v>8.6173129651390123E-3</v>
      </c>
      <c r="E700" s="27">
        <v>44475</v>
      </c>
      <c r="F700" s="12">
        <v>15737.75</v>
      </c>
      <c r="G700" s="11">
        <v>6.5492620000000001E-3</v>
      </c>
      <c r="H700" s="13">
        <v>6.4999999999999997E-3</v>
      </c>
      <c r="J700" s="15"/>
      <c r="K700" s="11"/>
      <c r="L700" s="11"/>
      <c r="M700" s="11"/>
      <c r="N700" s="11"/>
    </row>
    <row r="701" spans="1:14" ht="13.2">
      <c r="A701" s="27">
        <v>44445</v>
      </c>
      <c r="B701">
        <v>127.65</v>
      </c>
      <c r="C701" s="11">
        <f t="shared" si="25"/>
        <v>2.9435483870967838E-2</v>
      </c>
      <c r="D701" s="13">
        <f t="shared" si="24"/>
        <v>2.9435483870967838E-2</v>
      </c>
      <c r="E701" s="27">
        <v>44445</v>
      </c>
      <c r="F701" s="12">
        <v>15635.35</v>
      </c>
      <c r="G701" s="11">
        <v>-6.6549770000000003E-3</v>
      </c>
      <c r="H701" s="13">
        <v>-6.7000000000000002E-3</v>
      </c>
      <c r="J701" s="15"/>
      <c r="K701" s="11"/>
      <c r="L701" s="11"/>
      <c r="M701" s="11"/>
      <c r="N701" s="11"/>
    </row>
    <row r="702" spans="1:14" ht="13.2">
      <c r="A702" s="27">
        <v>44414</v>
      </c>
      <c r="B702">
        <v>124</v>
      </c>
      <c r="C702" s="11">
        <f t="shared" si="25"/>
        <v>-1.5091342335186719E-2</v>
      </c>
      <c r="D702" s="13">
        <f t="shared" si="24"/>
        <v>-1.5091342335186719E-2</v>
      </c>
      <c r="E702" s="27">
        <v>44414</v>
      </c>
      <c r="F702" s="12">
        <v>15740.1</v>
      </c>
      <c r="G702" s="11">
        <v>-7.3325699999999996E-4</v>
      </c>
      <c r="H702" s="13">
        <v>-6.9999999999999999E-4</v>
      </c>
      <c r="J702" s="15"/>
      <c r="K702" s="11"/>
      <c r="L702" s="11"/>
      <c r="M702" s="11"/>
      <c r="N702" s="11"/>
    </row>
    <row r="703" spans="1:14" ht="13.2">
      <c r="A703" s="27">
        <v>44383</v>
      </c>
      <c r="B703">
        <v>125.9</v>
      </c>
      <c r="C703" s="11">
        <f t="shared" si="25"/>
        <v>1.4504431909750259E-2</v>
      </c>
      <c r="D703" s="13">
        <f t="shared" si="24"/>
        <v>1.4504431909750259E-2</v>
      </c>
      <c r="E703" s="27">
        <v>44383</v>
      </c>
      <c r="F703" s="12">
        <v>15751.65</v>
      </c>
      <c r="G703" s="11">
        <v>5.1945569999999998E-3</v>
      </c>
      <c r="H703" s="13">
        <v>5.1999999999999998E-3</v>
      </c>
      <c r="J703" s="15"/>
      <c r="K703" s="11"/>
      <c r="L703" s="11"/>
      <c r="M703" s="11"/>
      <c r="N703" s="11"/>
    </row>
    <row r="704" spans="1:14" ht="13.2">
      <c r="A704" s="27">
        <v>44292</v>
      </c>
      <c r="B704">
        <v>124.1</v>
      </c>
      <c r="C704" s="11">
        <f t="shared" si="25"/>
        <v>2.4349979364424179E-2</v>
      </c>
      <c r="D704" s="13">
        <f t="shared" si="24"/>
        <v>2.4349979364424179E-2</v>
      </c>
      <c r="E704" s="27">
        <v>44292</v>
      </c>
      <c r="F704" s="12">
        <v>15670.25</v>
      </c>
      <c r="G704" s="11">
        <v>-1.281042E-3</v>
      </c>
      <c r="H704" s="13">
        <v>-1.2999999999999999E-3</v>
      </c>
      <c r="J704" s="15"/>
      <c r="K704" s="11"/>
      <c r="L704" s="11"/>
      <c r="M704" s="11"/>
      <c r="N704" s="11"/>
    </row>
    <row r="705" spans="1:14" ht="13.2">
      <c r="A705" s="27">
        <v>44261</v>
      </c>
      <c r="B705">
        <v>121.15</v>
      </c>
      <c r="C705" s="11">
        <f t="shared" si="25"/>
        <v>4.1442188147533532E-3</v>
      </c>
      <c r="D705" s="13">
        <f t="shared" si="24"/>
        <v>4.1442188147533532E-3</v>
      </c>
      <c r="E705" s="27">
        <v>44261</v>
      </c>
      <c r="F705" s="12">
        <v>15690.35</v>
      </c>
      <c r="G705" s="11">
        <v>7.3284880000000002E-3</v>
      </c>
      <c r="H705" s="13">
        <v>7.3000000000000001E-3</v>
      </c>
      <c r="J705" s="15"/>
      <c r="K705" s="11"/>
      <c r="L705" s="11"/>
      <c r="M705" s="11"/>
      <c r="N705" s="11"/>
    </row>
    <row r="706" spans="1:14" ht="13.2">
      <c r="A706" s="27">
        <v>44233</v>
      </c>
      <c r="B706">
        <v>120.65</v>
      </c>
      <c r="C706" s="11">
        <f t="shared" si="25"/>
        <v>1.2448132780082943E-3</v>
      </c>
      <c r="D706" s="13">
        <f t="shared" si="24"/>
        <v>1.2448132780082943E-3</v>
      </c>
      <c r="E706" s="27">
        <v>44233</v>
      </c>
      <c r="F706" s="12">
        <v>15576.2</v>
      </c>
      <c r="G706" s="31">
        <v>8.66782E-5</v>
      </c>
      <c r="H706" s="13">
        <v>1E-4</v>
      </c>
      <c r="J706" s="15"/>
      <c r="K706" s="11"/>
      <c r="L706" s="11"/>
      <c r="M706" s="11"/>
      <c r="N706" s="11"/>
    </row>
    <row r="707" spans="1:14" ht="13.2">
      <c r="A707" s="27">
        <v>44202</v>
      </c>
      <c r="B707">
        <v>120.5</v>
      </c>
      <c r="C707" s="11">
        <f t="shared" si="25"/>
        <v>-1.9129019129019098E-2</v>
      </c>
      <c r="D707" s="13">
        <f t="shared" si="24"/>
        <v>-1.9129019129019098E-2</v>
      </c>
      <c r="E707" s="27">
        <v>44202</v>
      </c>
      <c r="F707" s="12">
        <v>15574.85</v>
      </c>
      <c r="G707" s="11">
        <v>-5.1017800000000002E-4</v>
      </c>
      <c r="H707" s="13">
        <v>-5.0000000000000001E-4</v>
      </c>
      <c r="J707" s="15"/>
      <c r="K707" s="11"/>
      <c r="L707" s="11"/>
      <c r="M707" s="11"/>
      <c r="N707" s="11"/>
    </row>
    <row r="708" spans="1:14" ht="13.2">
      <c r="A708" s="11" t="s">
        <v>503</v>
      </c>
      <c r="B708">
        <v>122.85</v>
      </c>
      <c r="C708" s="11">
        <f t="shared" si="25"/>
        <v>4.08663669799747E-3</v>
      </c>
      <c r="D708" s="13">
        <f t="shared" si="24"/>
        <v>4.08663669799747E-3</v>
      </c>
      <c r="E708" s="11" t="s">
        <v>503</v>
      </c>
      <c r="F708" s="12">
        <v>15582.8</v>
      </c>
      <c r="G708" s="11">
        <v>9.5331259999999994E-3</v>
      </c>
      <c r="H708" s="13">
        <v>9.4999999999999998E-3</v>
      </c>
      <c r="J708" s="15"/>
      <c r="K708" s="11"/>
      <c r="L708" s="11"/>
      <c r="M708" s="11"/>
      <c r="N708" s="11"/>
    </row>
    <row r="709" spans="1:14" ht="13.2">
      <c r="A709" s="11" t="s">
        <v>504</v>
      </c>
      <c r="B709">
        <v>122.35</v>
      </c>
      <c r="C709" s="11">
        <f t="shared" si="25"/>
        <v>1.7463617463617354E-2</v>
      </c>
      <c r="D709" s="13">
        <f t="shared" ref="D709:D746" si="26">C709</f>
        <v>1.7463617463617354E-2</v>
      </c>
      <c r="E709" s="11" t="s">
        <v>504</v>
      </c>
      <c r="F709" s="12">
        <v>15435.65</v>
      </c>
      <c r="G709" s="11">
        <v>6.3763830000000002E-3</v>
      </c>
      <c r="H709" s="13">
        <v>6.4000000000000003E-3</v>
      </c>
      <c r="J709" s="15"/>
      <c r="K709" s="11"/>
      <c r="L709" s="11"/>
      <c r="M709" s="11"/>
      <c r="N709" s="11"/>
    </row>
    <row r="710" spans="1:14" ht="13.2">
      <c r="A710" s="11" t="s">
        <v>505</v>
      </c>
      <c r="B710">
        <v>120.25</v>
      </c>
      <c r="C710" s="11">
        <f t="shared" si="25"/>
        <v>2.501042100875317E-3</v>
      </c>
      <c r="D710" s="13">
        <f t="shared" si="26"/>
        <v>2.501042100875317E-3</v>
      </c>
      <c r="E710" s="11" t="s">
        <v>505</v>
      </c>
      <c r="F710" s="12">
        <v>15337.85</v>
      </c>
      <c r="G710" s="11">
        <v>2.37886E-3</v>
      </c>
      <c r="H710" s="13">
        <v>2.3999999999999998E-3</v>
      </c>
      <c r="J710" s="15"/>
      <c r="K710" s="11"/>
      <c r="L710" s="11"/>
      <c r="M710" s="11"/>
      <c r="N710" s="11"/>
    </row>
    <row r="711" spans="1:14" ht="13.2">
      <c r="A711" s="11" t="s">
        <v>506</v>
      </c>
      <c r="B711">
        <v>119.95</v>
      </c>
      <c r="C711" s="11">
        <f t="shared" si="25"/>
        <v>1.670146137787043E-3</v>
      </c>
      <c r="D711" s="13">
        <f t="shared" si="26"/>
        <v>1.670146137787043E-3</v>
      </c>
      <c r="E711" s="11" t="s">
        <v>506</v>
      </c>
      <c r="F711" s="12">
        <v>15301.45</v>
      </c>
      <c r="G711" s="11">
        <v>6.1150220000000003E-3</v>
      </c>
      <c r="H711" s="13">
        <v>6.1000000000000004E-3</v>
      </c>
      <c r="J711" s="15"/>
      <c r="K711" s="11"/>
      <c r="L711" s="11"/>
      <c r="M711" s="11"/>
      <c r="N711" s="11"/>
    </row>
    <row r="712" spans="1:14" ht="13.2">
      <c r="A712" s="11" t="s">
        <v>507</v>
      </c>
      <c r="B712">
        <v>119.75</v>
      </c>
      <c r="C712" s="11">
        <f t="shared" si="25"/>
        <v>-8.281573498964856E-3</v>
      </c>
      <c r="D712" s="13">
        <f t="shared" si="26"/>
        <v>-8.281573498964856E-3</v>
      </c>
      <c r="E712" s="11" t="s">
        <v>507</v>
      </c>
      <c r="F712" s="12">
        <v>15208.45</v>
      </c>
      <c r="G712" s="11">
        <v>7.0734400000000005E-4</v>
      </c>
      <c r="H712" s="13">
        <v>6.9999999999999999E-4</v>
      </c>
      <c r="J712" s="15"/>
      <c r="K712" s="11"/>
      <c r="L712" s="11"/>
      <c r="M712" s="11"/>
      <c r="N712" s="11"/>
    </row>
    <row r="713" spans="1:14" ht="13.2">
      <c r="A713" s="11" t="s">
        <v>508</v>
      </c>
      <c r="B713">
        <v>120.75</v>
      </c>
      <c r="C713" s="11">
        <f t="shared" si="25"/>
        <v>-8.6206896551723755E-3</v>
      </c>
      <c r="D713" s="13">
        <f t="shared" si="26"/>
        <v>-8.6206896551723755E-3</v>
      </c>
      <c r="E713" s="11" t="s">
        <v>508</v>
      </c>
      <c r="F713" s="12">
        <v>15197.7</v>
      </c>
      <c r="G713" s="11">
        <v>1.476083E-3</v>
      </c>
      <c r="H713" s="13">
        <v>1.5E-3</v>
      </c>
      <c r="J713" s="15"/>
      <c r="K713" s="11"/>
      <c r="L713" s="11"/>
      <c r="M713" s="11"/>
      <c r="N713" s="11"/>
    </row>
    <row r="714" spans="1:14" ht="13.2">
      <c r="A714" s="11" t="s">
        <v>509</v>
      </c>
      <c r="B714">
        <v>121.8</v>
      </c>
      <c r="C714" s="11">
        <f t="shared" si="25"/>
        <v>2.4821203197307629E-2</v>
      </c>
      <c r="D714" s="13">
        <f t="shared" si="26"/>
        <v>2.4821203197307629E-2</v>
      </c>
      <c r="E714" s="11" t="s">
        <v>509</v>
      </c>
      <c r="F714" s="12">
        <v>15175.3</v>
      </c>
      <c r="G714" s="11">
        <v>1.8063135000000001E-2</v>
      </c>
      <c r="H714" s="13">
        <v>1.8100000000000002E-2</v>
      </c>
      <c r="J714" s="15"/>
      <c r="K714" s="11"/>
      <c r="L714" s="11"/>
      <c r="M714" s="11"/>
      <c r="N714" s="11"/>
    </row>
    <row r="715" spans="1:14" ht="13.2">
      <c r="A715" s="11" t="s">
        <v>510</v>
      </c>
      <c r="B715">
        <v>118.85</v>
      </c>
      <c r="C715" s="11">
        <f t="shared" si="25"/>
        <v>-5.8552906733584376E-3</v>
      </c>
      <c r="D715" s="13">
        <f t="shared" si="26"/>
        <v>-5.8552906733584376E-3</v>
      </c>
      <c r="E715" s="11" t="s">
        <v>510</v>
      </c>
      <c r="F715" s="12">
        <v>14906.05</v>
      </c>
      <c r="G715" s="11">
        <v>-8.2567370000000001E-3</v>
      </c>
      <c r="H715" s="13">
        <v>-8.3000000000000001E-3</v>
      </c>
      <c r="J715" s="15"/>
      <c r="K715" s="11"/>
      <c r="L715" s="11"/>
      <c r="M715" s="11"/>
      <c r="N715" s="11"/>
    </row>
    <row r="716" spans="1:14" ht="13.2">
      <c r="A716" s="11" t="s">
        <v>511</v>
      </c>
      <c r="B716">
        <v>119.55</v>
      </c>
      <c r="C716" s="11">
        <f t="shared" si="25"/>
        <v>1.4855687606112111E-2</v>
      </c>
      <c r="D716" s="13">
        <f t="shared" si="26"/>
        <v>1.4855687606112111E-2</v>
      </c>
      <c r="E716" s="11" t="s">
        <v>511</v>
      </c>
      <c r="F716" s="12">
        <v>15030.15</v>
      </c>
      <c r="G716" s="11">
        <v>-5.1594839999999998E-3</v>
      </c>
      <c r="H716" s="13">
        <v>-5.1999999999999998E-3</v>
      </c>
      <c r="J716" s="15"/>
      <c r="K716" s="11"/>
      <c r="L716" s="11"/>
      <c r="M716" s="11"/>
      <c r="N716" s="11"/>
    </row>
    <row r="717" spans="1:14" ht="13.2">
      <c r="A717" s="11" t="s">
        <v>512</v>
      </c>
      <c r="B717">
        <v>117.8</v>
      </c>
      <c r="C717" s="11">
        <f t="shared" si="25"/>
        <v>-4.2426813746287984E-4</v>
      </c>
      <c r="D717" s="13">
        <f t="shared" si="26"/>
        <v>-4.2426813746287984E-4</v>
      </c>
      <c r="E717" s="11" t="s">
        <v>512</v>
      </c>
      <c r="F717" s="12">
        <v>15108.1</v>
      </c>
      <c r="G717" s="11">
        <v>1.2393496E-2</v>
      </c>
      <c r="H717" s="13">
        <v>1.24E-2</v>
      </c>
      <c r="J717" s="15"/>
      <c r="K717" s="11"/>
      <c r="L717" s="11"/>
      <c r="M717" s="11"/>
      <c r="N717" s="11"/>
    </row>
    <row r="718" spans="1:14" ht="13.2">
      <c r="A718" s="11" t="s">
        <v>513</v>
      </c>
      <c r="B718">
        <v>117.85</v>
      </c>
      <c r="C718" s="11">
        <f t="shared" si="25"/>
        <v>-1.6941973739941218E-3</v>
      </c>
      <c r="D718" s="13">
        <f t="shared" si="26"/>
        <v>-1.6941973739941218E-3</v>
      </c>
      <c r="E718" s="11" t="s">
        <v>513</v>
      </c>
      <c r="F718" s="12">
        <v>14923.15</v>
      </c>
      <c r="G718" s="11">
        <v>1.671572E-2</v>
      </c>
      <c r="H718" s="13">
        <v>1.67E-2</v>
      </c>
      <c r="J718" s="15"/>
      <c r="K718" s="11"/>
      <c r="L718" s="11"/>
      <c r="M718" s="11"/>
      <c r="N718" s="11"/>
    </row>
    <row r="719" spans="1:14" ht="13.2">
      <c r="A719" s="11" t="s">
        <v>514</v>
      </c>
      <c r="B719">
        <v>118.05</v>
      </c>
      <c r="C719" s="11">
        <f t="shared" si="25"/>
        <v>-1.7069109075770195E-2</v>
      </c>
      <c r="D719" s="13">
        <f t="shared" si="26"/>
        <v>-1.7069109075770195E-2</v>
      </c>
      <c r="E719" s="11" t="s">
        <v>514</v>
      </c>
      <c r="F719" s="12">
        <v>14677.8</v>
      </c>
      <c r="G719" s="11">
        <v>-1.2724119999999999E-3</v>
      </c>
      <c r="H719" s="13">
        <v>-1.2999999999999999E-3</v>
      </c>
      <c r="J719" s="15"/>
      <c r="K719" s="11"/>
      <c r="L719" s="11"/>
      <c r="M719" s="11"/>
      <c r="N719" s="11"/>
    </row>
    <row r="720" spans="1:14" ht="13.2">
      <c r="A720" s="27">
        <v>44535</v>
      </c>
      <c r="B720">
        <v>120.1</v>
      </c>
      <c r="C720" s="11">
        <f t="shared" si="25"/>
        <v>-2.9102667744543287E-2</v>
      </c>
      <c r="D720" s="13">
        <f t="shared" si="26"/>
        <v>-2.9102667744543287E-2</v>
      </c>
      <c r="E720" s="27">
        <v>44535</v>
      </c>
      <c r="F720" s="12">
        <v>14696.5</v>
      </c>
      <c r="G720" s="11">
        <v>-1.0386681E-2</v>
      </c>
      <c r="H720" s="13">
        <v>-1.04E-2</v>
      </c>
      <c r="J720" s="15"/>
      <c r="K720" s="11"/>
      <c r="L720" s="11"/>
      <c r="M720" s="11"/>
      <c r="N720" s="11"/>
    </row>
    <row r="721" spans="1:14" ht="13.2">
      <c r="A721" s="27">
        <v>44505</v>
      </c>
      <c r="B721">
        <v>123.7</v>
      </c>
      <c r="C721" s="11">
        <f t="shared" si="25"/>
        <v>4.037005887300249E-2</v>
      </c>
      <c r="D721" s="13">
        <f t="shared" si="26"/>
        <v>4.037005887300249E-2</v>
      </c>
      <c r="E721" s="27">
        <v>44505</v>
      </c>
      <c r="F721" s="12">
        <v>14850.75</v>
      </c>
      <c r="G721" s="11">
        <v>-6.1302270000000002E-3</v>
      </c>
      <c r="H721" s="13">
        <v>-6.1000000000000004E-3</v>
      </c>
      <c r="J721" s="15"/>
      <c r="K721" s="11"/>
      <c r="L721" s="11"/>
      <c r="M721" s="11"/>
      <c r="N721" s="11"/>
    </row>
    <row r="722" spans="1:14" ht="13.2">
      <c r="A722" s="27">
        <v>44474</v>
      </c>
      <c r="B722">
        <v>118.9</v>
      </c>
      <c r="C722" s="11">
        <f t="shared" si="25"/>
        <v>-1.327800829875514E-2</v>
      </c>
      <c r="D722" s="13">
        <f t="shared" si="26"/>
        <v>-1.327800829875514E-2</v>
      </c>
      <c r="E722" s="27">
        <v>44474</v>
      </c>
      <c r="F722" s="12">
        <v>14942.35</v>
      </c>
      <c r="G722" s="11">
        <v>8.0414760000000005E-3</v>
      </c>
      <c r="H722" s="13">
        <v>8.0000000000000002E-3</v>
      </c>
      <c r="J722" s="15"/>
      <c r="K722" s="11"/>
      <c r="L722" s="11"/>
      <c r="M722" s="11"/>
      <c r="N722" s="11"/>
    </row>
    <row r="723" spans="1:14" ht="13.2">
      <c r="A723" s="27">
        <v>44382</v>
      </c>
      <c r="B723">
        <v>120.5</v>
      </c>
      <c r="C723" s="11">
        <f t="shared" si="25"/>
        <v>4.464672735153874E-2</v>
      </c>
      <c r="D723" s="13">
        <f t="shared" si="26"/>
        <v>4.464672735153874E-2</v>
      </c>
      <c r="E723" s="27">
        <v>44382</v>
      </c>
      <c r="F723" s="12">
        <v>14823.15</v>
      </c>
      <c r="G723" s="11">
        <v>6.6792079999999998E-3</v>
      </c>
      <c r="H723" s="13">
        <v>6.7000000000000002E-3</v>
      </c>
      <c r="J723" s="15"/>
      <c r="K723" s="11"/>
      <c r="L723" s="11"/>
      <c r="M723" s="11"/>
      <c r="N723" s="11"/>
    </row>
    <row r="724" spans="1:14" ht="13.2">
      <c r="A724" s="27">
        <v>44352</v>
      </c>
      <c r="B724">
        <v>115.35</v>
      </c>
      <c r="C724" s="11">
        <f t="shared" si="25"/>
        <v>3.9657503379900705E-2</v>
      </c>
      <c r="D724" s="13">
        <f t="shared" si="26"/>
        <v>3.9657503379900705E-2</v>
      </c>
      <c r="E724" s="27">
        <v>44352</v>
      </c>
      <c r="F724" s="12">
        <v>14724.8</v>
      </c>
      <c r="G724" s="11">
        <v>7.3163969999999997E-3</v>
      </c>
      <c r="H724" s="13">
        <v>7.3000000000000001E-3</v>
      </c>
      <c r="J724" s="15"/>
      <c r="K724" s="11"/>
      <c r="L724" s="11"/>
      <c r="M724" s="11"/>
      <c r="N724" s="11"/>
    </row>
    <row r="725" spans="1:14" ht="13.2">
      <c r="A725" s="27">
        <v>44321</v>
      </c>
      <c r="B725">
        <v>110.95</v>
      </c>
      <c r="C725" s="11">
        <f t="shared" si="25"/>
        <v>3.7885874649204787E-2</v>
      </c>
      <c r="D725" s="13">
        <f t="shared" si="26"/>
        <v>3.7885874649204787E-2</v>
      </c>
      <c r="E725" s="27">
        <v>44321</v>
      </c>
      <c r="F725" s="12">
        <v>14617.85</v>
      </c>
      <c r="G725" s="11">
        <v>8.3709860000000004E-3</v>
      </c>
      <c r="H725" s="13">
        <v>8.3999999999999995E-3</v>
      </c>
      <c r="J725" s="15"/>
      <c r="K725" s="11"/>
      <c r="L725" s="11"/>
      <c r="M725" s="11"/>
      <c r="N725" s="11"/>
    </row>
    <row r="726" spans="1:14" ht="13.2">
      <c r="A726" s="27">
        <v>44291</v>
      </c>
      <c r="B726">
        <v>106.9</v>
      </c>
      <c r="C726" s="11">
        <f t="shared" si="25"/>
        <v>-3.7278657968312645E-3</v>
      </c>
      <c r="D726" s="13">
        <f t="shared" si="26"/>
        <v>-3.7278657968312645E-3</v>
      </c>
      <c r="E726" s="27">
        <v>44291</v>
      </c>
      <c r="F726" s="12">
        <v>14496.5</v>
      </c>
      <c r="G726" s="11">
        <v>-9.4060810000000002E-3</v>
      </c>
      <c r="H726" s="13">
        <v>-9.4000000000000004E-3</v>
      </c>
      <c r="J726" s="15"/>
      <c r="K726" s="11"/>
      <c r="L726" s="11"/>
      <c r="M726" s="11"/>
      <c r="N726" s="11"/>
    </row>
    <row r="727" spans="1:14" ht="13.2">
      <c r="A727" s="27">
        <v>44260</v>
      </c>
      <c r="B727">
        <v>107.3</v>
      </c>
      <c r="C727" s="11">
        <f t="shared" si="25"/>
        <v>-4.638218923933235E-3</v>
      </c>
      <c r="D727" s="13">
        <f t="shared" si="26"/>
        <v>-4.638218923933235E-3</v>
      </c>
      <c r="E727" s="27">
        <v>44260</v>
      </c>
      <c r="F727" s="12">
        <v>14634.15</v>
      </c>
      <c r="G727" s="11">
        <v>2.0845999999999999E-4</v>
      </c>
      <c r="H727" s="13">
        <v>2.0000000000000001E-4</v>
      </c>
      <c r="J727" s="15"/>
      <c r="K727" s="11"/>
      <c r="L727" s="11"/>
      <c r="M727" s="11"/>
      <c r="N727" s="11"/>
    </row>
    <row r="728" spans="1:14" ht="13.2">
      <c r="A728" s="11" t="s">
        <v>515</v>
      </c>
      <c r="B728">
        <v>107.8</v>
      </c>
      <c r="C728" s="11">
        <f t="shared" si="25"/>
        <v>-5.0761421319797106E-3</v>
      </c>
      <c r="D728" s="13">
        <f t="shared" si="26"/>
        <v>-5.0761421319797106E-3</v>
      </c>
      <c r="E728" s="11" t="s">
        <v>515</v>
      </c>
      <c r="F728" s="12">
        <v>14631.1</v>
      </c>
      <c r="G728" s="11">
        <v>-1.7710759999999999E-2</v>
      </c>
      <c r="H728" s="13">
        <v>-1.77E-2</v>
      </c>
      <c r="J728" s="15"/>
      <c r="K728" s="11"/>
      <c r="L728" s="11"/>
      <c r="M728" s="11"/>
      <c r="N728" s="11"/>
    </row>
    <row r="729" spans="1:14" ht="13.2">
      <c r="A729" s="11" t="s">
        <v>516</v>
      </c>
      <c r="B729">
        <v>108.35</v>
      </c>
      <c r="C729" s="11">
        <f t="shared" si="25"/>
        <v>-6.874427131072447E-3</v>
      </c>
      <c r="D729" s="13">
        <f t="shared" si="26"/>
        <v>-6.874427131072447E-3</v>
      </c>
      <c r="E729" s="11" t="s">
        <v>516</v>
      </c>
      <c r="F729" s="12">
        <v>14894.9</v>
      </c>
      <c r="G729" s="11">
        <v>2.041771E-3</v>
      </c>
      <c r="H729" s="13">
        <v>2E-3</v>
      </c>
      <c r="J729" s="15"/>
      <c r="K729" s="11"/>
      <c r="L729" s="11"/>
      <c r="M729" s="11"/>
      <c r="N729" s="11"/>
    </row>
    <row r="730" spans="1:14" ht="13.2">
      <c r="A730" s="11" t="s">
        <v>517</v>
      </c>
      <c r="B730">
        <v>109.1</v>
      </c>
      <c r="C730" s="11">
        <f t="shared" si="25"/>
        <v>7.8521939953810627E-3</v>
      </c>
      <c r="D730" s="13">
        <f t="shared" si="26"/>
        <v>7.8521939953810627E-3</v>
      </c>
      <c r="E730" s="11" t="s">
        <v>517</v>
      </c>
      <c r="F730" s="12">
        <v>14864.55</v>
      </c>
      <c r="G730" s="11">
        <v>1.4433855000000001E-2</v>
      </c>
      <c r="H730" s="13">
        <v>1.44E-2</v>
      </c>
      <c r="J730" s="15"/>
      <c r="K730" s="11"/>
      <c r="L730" s="11"/>
      <c r="M730" s="11"/>
      <c r="N730" s="11"/>
    </row>
    <row r="731" spans="1:14" ht="13.2">
      <c r="A731" s="11" t="s">
        <v>518</v>
      </c>
      <c r="B731">
        <v>108.25</v>
      </c>
      <c r="C731" s="11">
        <f t="shared" si="25"/>
        <v>2.0263901979264975E-2</v>
      </c>
      <c r="D731" s="13">
        <f t="shared" si="26"/>
        <v>2.0263901979264975E-2</v>
      </c>
      <c r="E731" s="11" t="s">
        <v>518</v>
      </c>
      <c r="F731" s="12">
        <v>14653.05</v>
      </c>
      <c r="G731" s="11">
        <v>1.1601657E-2</v>
      </c>
      <c r="H731" s="13">
        <v>1.1599999999999999E-2</v>
      </c>
      <c r="J731" s="15"/>
      <c r="K731" s="11"/>
      <c r="L731" s="11"/>
      <c r="M731" s="11"/>
      <c r="N731" s="11"/>
    </row>
    <row r="732" spans="1:14" ht="13.2">
      <c r="A732" s="11" t="s">
        <v>519</v>
      </c>
      <c r="B732">
        <v>106.1</v>
      </c>
      <c r="C732" s="11">
        <f t="shared" si="25"/>
        <v>-4.2233693101830783E-3</v>
      </c>
      <c r="D732" s="13">
        <f t="shared" si="26"/>
        <v>-4.2233693101830783E-3</v>
      </c>
      <c r="E732" s="11" t="s">
        <v>519</v>
      </c>
      <c r="F732" s="12">
        <v>14485</v>
      </c>
      <c r="G732" s="11">
        <v>1.0016491000000001E-2</v>
      </c>
      <c r="H732" s="13">
        <v>0.01</v>
      </c>
      <c r="J732" s="15"/>
      <c r="K732" s="11"/>
      <c r="L732" s="11"/>
      <c r="M732" s="11"/>
      <c r="N732" s="11"/>
    </row>
    <row r="733" spans="1:14" ht="13.2">
      <c r="A733" s="11" t="s">
        <v>520</v>
      </c>
      <c r="B733">
        <v>106.55</v>
      </c>
      <c r="C733" s="11">
        <f t="shared" si="25"/>
        <v>2.7978774722624111E-2</v>
      </c>
      <c r="D733" s="13">
        <f t="shared" si="26"/>
        <v>2.7978774722624111E-2</v>
      </c>
      <c r="E733" s="11" t="s">
        <v>520</v>
      </c>
      <c r="F733" s="12">
        <v>14341.35</v>
      </c>
      <c r="G733" s="11">
        <v>-4.4980790000000003E-3</v>
      </c>
      <c r="H733" s="13">
        <v>-4.4999999999999997E-3</v>
      </c>
      <c r="J733" s="15"/>
      <c r="K733" s="11"/>
      <c r="L733" s="11"/>
      <c r="M733" s="11"/>
      <c r="N733" s="11"/>
    </row>
    <row r="734" spans="1:14" ht="13.2">
      <c r="A734" s="11" t="s">
        <v>521</v>
      </c>
      <c r="B734">
        <v>103.65</v>
      </c>
      <c r="C734" s="11">
        <f t="shared" si="25"/>
        <v>-1.925854597977783E-3</v>
      </c>
      <c r="D734" s="13">
        <f t="shared" si="26"/>
        <v>-1.925854597977783E-3</v>
      </c>
      <c r="E734" s="11" t="s">
        <v>521</v>
      </c>
      <c r="F734" s="12">
        <v>14406.15</v>
      </c>
      <c r="G734" s="11">
        <v>7.6767579999999997E-3</v>
      </c>
      <c r="H734" s="13">
        <v>7.7000000000000002E-3</v>
      </c>
      <c r="J734" s="15"/>
      <c r="K734" s="11"/>
      <c r="L734" s="11"/>
      <c r="M734" s="11"/>
      <c r="N734" s="11"/>
    </row>
    <row r="735" spans="1:14" ht="13.2">
      <c r="A735" s="11" t="s">
        <v>522</v>
      </c>
      <c r="B735">
        <v>103.85</v>
      </c>
      <c r="C735" s="11">
        <f t="shared" si="25"/>
        <v>1.0214007782101131E-2</v>
      </c>
      <c r="D735" s="13">
        <f t="shared" si="26"/>
        <v>1.0214007782101131E-2</v>
      </c>
      <c r="E735" s="11" t="s">
        <v>522</v>
      </c>
      <c r="F735" s="12">
        <v>14296.4</v>
      </c>
      <c r="G735" s="11">
        <v>-4.3908369999999999E-3</v>
      </c>
      <c r="H735" s="13">
        <v>-4.4000000000000003E-3</v>
      </c>
      <c r="J735" s="15"/>
      <c r="K735" s="11"/>
      <c r="L735" s="11"/>
      <c r="M735" s="11"/>
      <c r="N735" s="11"/>
    </row>
    <row r="736" spans="1:14" ht="13.2">
      <c r="A736" s="11" t="s">
        <v>523</v>
      </c>
      <c r="B736">
        <v>102.8</v>
      </c>
      <c r="C736" s="11">
        <f t="shared" si="25"/>
        <v>-5.3842613897837177E-2</v>
      </c>
      <c r="D736" s="13">
        <f t="shared" si="26"/>
        <v>-5.3842613897837177E-2</v>
      </c>
      <c r="E736" s="11" t="s">
        <v>523</v>
      </c>
      <c r="F736" s="12">
        <v>14359.45</v>
      </c>
      <c r="G736" s="11">
        <v>-1.7677017999999999E-2</v>
      </c>
      <c r="H736" s="13">
        <v>-1.77E-2</v>
      </c>
      <c r="J736" s="15"/>
      <c r="K736" s="11"/>
      <c r="L736" s="11"/>
      <c r="M736" s="11"/>
      <c r="N736" s="11"/>
    </row>
    <row r="737" spans="1:14" ht="13.2">
      <c r="A737" s="11" t="s">
        <v>524</v>
      </c>
      <c r="B737">
        <v>108.65</v>
      </c>
      <c r="C737" s="11">
        <f t="shared" si="25"/>
        <v>-1.8373909049149706E-3</v>
      </c>
      <c r="D737" s="13">
        <f t="shared" si="26"/>
        <v>-1.8373909049149706E-3</v>
      </c>
      <c r="E737" s="11" t="s">
        <v>524</v>
      </c>
      <c r="F737" s="12">
        <v>14617.85</v>
      </c>
      <c r="G737" s="11">
        <v>2.496322E-3</v>
      </c>
      <c r="H737" s="13">
        <v>2.5000000000000001E-3</v>
      </c>
      <c r="J737" s="15"/>
      <c r="K737" s="11"/>
      <c r="L737" s="11"/>
      <c r="M737" s="11"/>
      <c r="N737" s="11"/>
    </row>
    <row r="738" spans="1:14" ht="13.2">
      <c r="A738" s="11" t="s">
        <v>525</v>
      </c>
      <c r="B738">
        <v>108.85</v>
      </c>
      <c r="C738" s="11">
        <f t="shared" si="25"/>
        <v>-7.7484047402006651E-3</v>
      </c>
      <c r="D738" s="13">
        <f t="shared" si="26"/>
        <v>-7.7484047402006651E-3</v>
      </c>
      <c r="E738" s="11" t="s">
        <v>525</v>
      </c>
      <c r="F738" s="12">
        <v>14581.45</v>
      </c>
      <c r="G738" s="11">
        <v>5.2844579999999997E-3</v>
      </c>
      <c r="H738" s="13">
        <v>5.3E-3</v>
      </c>
      <c r="J738" s="15"/>
      <c r="K738" s="11"/>
      <c r="L738" s="11"/>
      <c r="M738" s="11"/>
      <c r="N738" s="11"/>
    </row>
    <row r="739" spans="1:14" ht="13.2">
      <c r="A739" s="11" t="s">
        <v>526</v>
      </c>
      <c r="B739">
        <v>109.7</v>
      </c>
      <c r="C739" s="11">
        <f t="shared" si="25"/>
        <v>1.6211208893005979E-2</v>
      </c>
      <c r="D739" s="13">
        <f t="shared" si="26"/>
        <v>1.6211208893005979E-2</v>
      </c>
      <c r="E739" s="11" t="s">
        <v>526</v>
      </c>
      <c r="F739" s="12">
        <v>14504.8</v>
      </c>
      <c r="G739" s="11">
        <v>1.3556195E-2</v>
      </c>
      <c r="H739" s="13">
        <v>1.3599999999999999E-2</v>
      </c>
      <c r="J739" s="15"/>
      <c r="K739" s="11"/>
      <c r="L739" s="11"/>
      <c r="M739" s="11"/>
      <c r="N739" s="11"/>
    </row>
    <row r="740" spans="1:14" ht="13.2">
      <c r="A740" s="27">
        <v>44534</v>
      </c>
      <c r="B740">
        <v>107.95</v>
      </c>
      <c r="C740" s="11">
        <f t="shared" si="25"/>
        <v>-6.8593615185504775E-2</v>
      </c>
      <c r="D740" s="13">
        <f t="shared" si="26"/>
        <v>-6.8593615185504775E-2</v>
      </c>
      <c r="E740" s="27">
        <v>44534</v>
      </c>
      <c r="F740" s="12">
        <v>14310.8</v>
      </c>
      <c r="G740" s="11">
        <v>-3.5325601999999998E-2</v>
      </c>
      <c r="H740" s="13">
        <v>-3.5299999999999998E-2</v>
      </c>
      <c r="J740" s="15"/>
      <c r="K740" s="11"/>
      <c r="L740" s="11"/>
      <c r="M740" s="11"/>
      <c r="N740" s="11"/>
    </row>
    <row r="741" spans="1:14" ht="13.2">
      <c r="A741" s="27">
        <v>44443</v>
      </c>
      <c r="B741">
        <v>115.9</v>
      </c>
      <c r="C741" s="11">
        <f t="shared" si="25"/>
        <v>-6.0034305317323566E-3</v>
      </c>
      <c r="D741" s="13">
        <f t="shared" si="26"/>
        <v>-6.0034305317323566E-3</v>
      </c>
      <c r="E741" s="27">
        <v>44443</v>
      </c>
      <c r="F741" s="12">
        <v>14834.85</v>
      </c>
      <c r="G741" s="11">
        <v>-2.6186989999999999E-3</v>
      </c>
      <c r="H741" s="13">
        <v>-2.5999999999999999E-3</v>
      </c>
      <c r="J741" s="15"/>
      <c r="K741" s="11"/>
      <c r="L741" s="11"/>
      <c r="M741" s="11"/>
      <c r="N741" s="11"/>
    </row>
    <row r="742" spans="1:14" ht="13.2">
      <c r="A742" s="27">
        <v>44412</v>
      </c>
      <c r="B742">
        <v>116.6</v>
      </c>
      <c r="C742" s="11">
        <f t="shared" si="25"/>
        <v>6.4738886491151337E-3</v>
      </c>
      <c r="D742" s="13">
        <f t="shared" si="26"/>
        <v>6.4738886491151337E-3</v>
      </c>
      <c r="E742" s="27">
        <v>44412</v>
      </c>
      <c r="F742" s="12">
        <v>14873.8</v>
      </c>
      <c r="G742" s="11">
        <v>3.694569E-3</v>
      </c>
      <c r="H742" s="13">
        <v>3.7000000000000002E-3</v>
      </c>
      <c r="J742" s="15"/>
      <c r="K742" s="11"/>
      <c r="L742" s="11"/>
      <c r="M742" s="11"/>
      <c r="N742" s="11"/>
    </row>
    <row r="743" spans="1:14" ht="13.2">
      <c r="A743" s="27">
        <v>44381</v>
      </c>
      <c r="B743">
        <v>115.85</v>
      </c>
      <c r="C743" s="11">
        <f t="shared" si="25"/>
        <v>8.2680591818971028E-3</v>
      </c>
      <c r="D743" s="13">
        <f t="shared" si="26"/>
        <v>8.2680591818971028E-3</v>
      </c>
      <c r="E743" s="27">
        <v>44381</v>
      </c>
      <c r="F743" s="12">
        <v>14819.05</v>
      </c>
      <c r="G743" s="11">
        <v>9.2314500000000004E-3</v>
      </c>
      <c r="H743" s="13">
        <v>9.1999999999999998E-3</v>
      </c>
      <c r="J743" s="15"/>
      <c r="K743" s="11"/>
      <c r="L743" s="11"/>
      <c r="M743" s="11"/>
      <c r="N743" s="11"/>
    </row>
    <row r="744" spans="1:14" ht="13.2">
      <c r="A744" s="27">
        <v>44351</v>
      </c>
      <c r="B744">
        <v>114.9</v>
      </c>
      <c r="C744" s="11">
        <f t="shared" si="25"/>
        <v>1.3071895424836555E-3</v>
      </c>
      <c r="D744" s="13">
        <f t="shared" si="26"/>
        <v>1.3071895424836555E-3</v>
      </c>
      <c r="E744" s="27">
        <v>44351</v>
      </c>
      <c r="F744" s="12">
        <v>14683.5</v>
      </c>
      <c r="G744" s="11">
        <v>3.122054E-3</v>
      </c>
      <c r="H744" s="13">
        <v>3.0999999999999999E-3</v>
      </c>
      <c r="J744" s="15"/>
      <c r="K744" s="11"/>
      <c r="L744" s="11"/>
      <c r="M744" s="11"/>
      <c r="N744" s="11"/>
    </row>
    <row r="745" spans="1:14" ht="13.2">
      <c r="A745" s="27">
        <v>44320</v>
      </c>
      <c r="B745">
        <v>114.75</v>
      </c>
      <c r="C745" s="11">
        <f t="shared" si="25"/>
        <v>-2.0486555697823317E-2</v>
      </c>
      <c r="D745" s="13">
        <f t="shared" si="26"/>
        <v>-2.0486555697823317E-2</v>
      </c>
      <c r="E745" s="27">
        <v>44320</v>
      </c>
      <c r="F745" s="12">
        <v>14637.8</v>
      </c>
      <c r="G745" s="11">
        <v>-1.5439873E-2</v>
      </c>
      <c r="H745" s="13">
        <v>-1.54E-2</v>
      </c>
      <c r="J745" s="15"/>
      <c r="K745" s="11"/>
      <c r="L745" s="11"/>
      <c r="M745" s="11"/>
      <c r="N745" s="11"/>
    </row>
    <row r="746" spans="1:14" ht="13.2">
      <c r="A746" s="27">
        <v>44200</v>
      </c>
      <c r="B746">
        <v>117.15</v>
      </c>
      <c r="C746" s="11">
        <f t="shared" si="25"/>
        <v>1.9138755980861344E-2</v>
      </c>
      <c r="D746" s="13">
        <f t="shared" si="26"/>
        <v>1.9138755980861344E-2</v>
      </c>
      <c r="E746" s="27">
        <v>44200</v>
      </c>
      <c r="F746" s="12">
        <v>14867.35</v>
      </c>
      <c r="G746" s="11">
        <f>0.012</f>
        <v>1.2E-2</v>
      </c>
      <c r="H746" s="13">
        <v>1.2E-2</v>
      </c>
      <c r="J746" s="15"/>
      <c r="K746" s="11"/>
      <c r="L746" s="11"/>
      <c r="M746" s="11"/>
      <c r="N746" s="11"/>
    </row>
    <row r="747" spans="1:14" ht="13.2">
      <c r="A747" s="11"/>
      <c r="B747">
        <v>114.95</v>
      </c>
      <c r="J747" s="15"/>
      <c r="K747" s="11"/>
      <c r="L747" s="11"/>
      <c r="M747" s="11"/>
      <c r="N747" s="11"/>
    </row>
    <row r="748" spans="1:14" ht="13.2">
      <c r="A748" s="11"/>
      <c r="J748" s="15"/>
      <c r="K748" s="11"/>
      <c r="L748" s="11"/>
      <c r="M748" s="11"/>
      <c r="N748" s="11"/>
    </row>
    <row r="749" spans="1:14" ht="13.2">
      <c r="A749" s="11"/>
      <c r="J749" s="15"/>
      <c r="K749" s="11"/>
      <c r="L749" s="11"/>
      <c r="M749" s="11"/>
      <c r="N749" s="11"/>
    </row>
    <row r="750" spans="1:14" ht="13.2">
      <c r="A750" s="11"/>
      <c r="J750" s="15"/>
      <c r="K750" s="11"/>
      <c r="L750" s="11"/>
      <c r="M750" s="11"/>
      <c r="N750" s="11"/>
    </row>
    <row r="751" spans="1:14" ht="13.2">
      <c r="A751" s="11"/>
      <c r="J751" s="15"/>
      <c r="K751" s="11"/>
      <c r="L751" s="11"/>
      <c r="M751" s="11"/>
      <c r="N751" s="11"/>
    </row>
    <row r="752" spans="1:14" ht="13.2">
      <c r="A752" s="11"/>
      <c r="J752" s="15"/>
      <c r="K752" s="11"/>
      <c r="L752" s="11"/>
      <c r="M752" s="11"/>
      <c r="N752" s="11"/>
    </row>
    <row r="753" spans="1:14" ht="13.2">
      <c r="A753" s="11"/>
      <c r="J753" s="15"/>
      <c r="K753" s="11"/>
      <c r="L753" s="11"/>
      <c r="M753" s="11"/>
      <c r="N753" s="11"/>
    </row>
    <row r="754" spans="1:14" ht="13.2">
      <c r="A754" s="11"/>
      <c r="J754" s="15"/>
      <c r="K754" s="11"/>
      <c r="L754" s="11"/>
      <c r="M754" s="11"/>
      <c r="N754" s="11"/>
    </row>
    <row r="755" spans="1:14" ht="13.2">
      <c r="A755" s="11"/>
      <c r="J755" s="15"/>
      <c r="K755" s="11"/>
      <c r="L755" s="11"/>
      <c r="M755" s="11"/>
      <c r="N755" s="11"/>
    </row>
    <row r="756" spans="1:14" ht="13.2">
      <c r="A756" s="11"/>
      <c r="J756" s="15"/>
      <c r="K756" s="11"/>
      <c r="L756" s="11"/>
      <c r="M756" s="11"/>
      <c r="N756" s="11"/>
    </row>
    <row r="757" spans="1:14" ht="13.2">
      <c r="A757" s="11"/>
      <c r="J757" s="15"/>
      <c r="K757" s="11"/>
      <c r="L757" s="11"/>
      <c r="M757" s="11"/>
      <c r="N757" s="11"/>
    </row>
    <row r="758" spans="1:14" ht="13.2">
      <c r="A758" s="11"/>
      <c r="J758" s="15"/>
      <c r="K758" s="11"/>
      <c r="L758" s="11"/>
      <c r="M758" s="11"/>
      <c r="N758" s="11"/>
    </row>
    <row r="759" spans="1:14" ht="13.2">
      <c r="A759" s="11"/>
      <c r="J759" s="15"/>
      <c r="K759" s="11"/>
      <c r="L759" s="11"/>
      <c r="M759" s="11"/>
      <c r="N759" s="11"/>
    </row>
    <row r="760" spans="1:14" ht="13.2">
      <c r="A760" s="11"/>
      <c r="J760" s="15"/>
      <c r="K760" s="11"/>
      <c r="L760" s="11"/>
      <c r="M760" s="11"/>
      <c r="N760" s="11"/>
    </row>
    <row r="761" spans="1:14" ht="13.2">
      <c r="A761" s="11"/>
      <c r="J761" s="15"/>
      <c r="K761" s="11"/>
      <c r="L761" s="11"/>
      <c r="M761" s="11"/>
      <c r="N761" s="11"/>
    </row>
    <row r="762" spans="1:14" ht="13.2">
      <c r="A762" s="11"/>
      <c r="J762" s="15"/>
      <c r="K762" s="11"/>
      <c r="L762" s="11"/>
      <c r="M762" s="11"/>
      <c r="N762" s="11"/>
    </row>
    <row r="763" spans="1:14" ht="13.2">
      <c r="A763" s="11"/>
      <c r="J763" s="15"/>
      <c r="K763" s="11"/>
      <c r="L763" s="11"/>
      <c r="M763" s="11"/>
      <c r="N763" s="11"/>
    </row>
    <row r="764" spans="1:14" ht="13.2">
      <c r="A764" s="11"/>
      <c r="J764" s="15"/>
      <c r="K764" s="11"/>
      <c r="L764" s="11"/>
      <c r="M764" s="11"/>
      <c r="N764" s="11"/>
    </row>
    <row r="765" spans="1:14" ht="13.2">
      <c r="A765" s="11"/>
      <c r="J765" s="15"/>
      <c r="K765" s="11"/>
      <c r="L765" s="11"/>
      <c r="M765" s="11"/>
      <c r="N765" s="11"/>
    </row>
    <row r="766" spans="1:14" ht="13.2">
      <c r="A766" s="11"/>
      <c r="J766" s="15"/>
      <c r="K766" s="11"/>
      <c r="L766" s="11"/>
      <c r="M766" s="11"/>
      <c r="N766" s="11"/>
    </row>
    <row r="767" spans="1:14" ht="13.2">
      <c r="A767" s="11"/>
      <c r="J767" s="15"/>
      <c r="K767" s="11"/>
      <c r="L767" s="11"/>
      <c r="M767" s="11"/>
      <c r="N767" s="11"/>
    </row>
    <row r="768" spans="1:14" ht="13.2">
      <c r="A768" s="11"/>
      <c r="J768" s="15"/>
      <c r="K768" s="11"/>
      <c r="L768" s="11"/>
      <c r="M768" s="11"/>
      <c r="N768" s="11"/>
    </row>
    <row r="769" spans="1:14" ht="13.2">
      <c r="A769" s="11"/>
      <c r="J769" s="15"/>
      <c r="K769" s="11"/>
      <c r="L769" s="11"/>
      <c r="M769" s="11"/>
      <c r="N769" s="11"/>
    </row>
    <row r="770" spans="1:14" ht="13.2">
      <c r="A770" s="11"/>
      <c r="J770" s="15"/>
      <c r="K770" s="11"/>
      <c r="L770" s="11"/>
      <c r="M770" s="11"/>
      <c r="N770" s="11"/>
    </row>
    <row r="771" spans="1:14" ht="13.2">
      <c r="A771" s="11"/>
      <c r="J771" s="15"/>
      <c r="K771" s="11"/>
      <c r="L771" s="11"/>
      <c r="M771" s="11"/>
      <c r="N771" s="11"/>
    </row>
    <row r="772" spans="1:14" ht="13.2">
      <c r="A772" s="11"/>
      <c r="J772" s="15"/>
      <c r="K772" s="11"/>
      <c r="L772" s="11"/>
      <c r="M772" s="11"/>
      <c r="N772" s="11"/>
    </row>
    <row r="773" spans="1:14" ht="13.2">
      <c r="A773" s="11"/>
      <c r="J773" s="15"/>
      <c r="K773" s="11"/>
      <c r="L773" s="11"/>
      <c r="M773" s="11"/>
      <c r="N773" s="11"/>
    </row>
    <row r="774" spans="1:14" ht="13.2">
      <c r="A774" s="11"/>
      <c r="J774" s="15"/>
      <c r="K774" s="11"/>
      <c r="L774" s="11"/>
      <c r="M774" s="11"/>
      <c r="N774" s="11"/>
    </row>
    <row r="775" spans="1:14" ht="13.2">
      <c r="A775" s="11"/>
      <c r="J775" s="15"/>
      <c r="K775" s="11"/>
      <c r="L775" s="11"/>
      <c r="M775" s="11"/>
      <c r="N775" s="11"/>
    </row>
    <row r="776" spans="1:14" ht="13.2">
      <c r="A776" s="11"/>
      <c r="J776" s="15"/>
      <c r="K776" s="11"/>
      <c r="L776" s="11"/>
      <c r="M776" s="11"/>
      <c r="N776" s="11"/>
    </row>
    <row r="777" spans="1:14" ht="13.2">
      <c r="A777" s="11"/>
      <c r="J777" s="15"/>
      <c r="K777" s="11"/>
      <c r="L777" s="11"/>
      <c r="M777" s="11"/>
      <c r="N777" s="11"/>
    </row>
    <row r="778" spans="1:14" ht="13.2">
      <c r="A778" s="11"/>
      <c r="J778" s="15"/>
      <c r="K778" s="11"/>
      <c r="L778" s="11"/>
      <c r="M778" s="11"/>
      <c r="N778" s="11"/>
    </row>
    <row r="779" spans="1:14" ht="13.2">
      <c r="A779" s="11"/>
      <c r="J779" s="15"/>
      <c r="K779" s="11"/>
      <c r="L779" s="11"/>
      <c r="M779" s="11"/>
      <c r="N779" s="11"/>
    </row>
    <row r="780" spans="1:14" ht="13.2">
      <c r="A780" s="11"/>
      <c r="J780" s="15"/>
      <c r="K780" s="11"/>
      <c r="L780" s="11"/>
      <c r="M780" s="11"/>
      <c r="N780" s="11"/>
    </row>
    <row r="781" spans="1:14" ht="13.2">
      <c r="A781" s="11"/>
      <c r="J781" s="15"/>
      <c r="K781" s="11"/>
      <c r="L781" s="11"/>
      <c r="M781" s="11"/>
      <c r="N781" s="11"/>
    </row>
    <row r="782" spans="1:14" ht="13.2">
      <c r="A782" s="11"/>
      <c r="J782" s="15"/>
      <c r="K782" s="11"/>
      <c r="L782" s="11"/>
      <c r="M782" s="11"/>
      <c r="N782" s="11"/>
    </row>
    <row r="783" spans="1:14" ht="13.2">
      <c r="A783" s="11"/>
      <c r="J783" s="15"/>
      <c r="K783" s="11"/>
      <c r="L783" s="11"/>
      <c r="M783" s="11"/>
      <c r="N783" s="11"/>
    </row>
    <row r="784" spans="1:14" ht="13.2">
      <c r="A784" s="11"/>
      <c r="J784" s="15"/>
      <c r="K784" s="11"/>
      <c r="L784" s="11"/>
      <c r="M784" s="11"/>
      <c r="N784" s="11"/>
    </row>
    <row r="785" spans="1:14" ht="13.2">
      <c r="A785" s="11"/>
      <c r="J785" s="15"/>
      <c r="K785" s="11"/>
      <c r="L785" s="11"/>
      <c r="M785" s="11"/>
      <c r="N785" s="11"/>
    </row>
    <row r="786" spans="1:14" ht="13.2">
      <c r="A786" s="11"/>
      <c r="J786" s="15"/>
      <c r="K786" s="11"/>
      <c r="L786" s="11"/>
      <c r="M786" s="11"/>
      <c r="N786" s="11"/>
    </row>
    <row r="787" spans="1:14" ht="13.2">
      <c r="A787" s="11"/>
      <c r="J787" s="15"/>
      <c r="K787" s="11"/>
      <c r="L787" s="11"/>
      <c r="M787" s="11"/>
      <c r="N787" s="11"/>
    </row>
    <row r="788" spans="1:14" ht="13.2">
      <c r="A788" s="11"/>
      <c r="J788" s="15"/>
      <c r="K788" s="11"/>
      <c r="L788" s="11"/>
      <c r="M788" s="11"/>
      <c r="N788" s="11"/>
    </row>
    <row r="789" spans="1:14" ht="13.2">
      <c r="A789" s="11"/>
      <c r="J789" s="15"/>
      <c r="K789" s="11"/>
      <c r="L789" s="11"/>
      <c r="M789" s="11"/>
      <c r="N789" s="11"/>
    </row>
    <row r="790" spans="1:14" ht="13.2">
      <c r="A790" s="11"/>
      <c r="J790" s="15"/>
      <c r="K790" s="11"/>
      <c r="L790" s="11"/>
      <c r="M790" s="11"/>
      <c r="N790" s="11"/>
    </row>
    <row r="791" spans="1:14" ht="13.2">
      <c r="A791" s="11"/>
      <c r="J791" s="15"/>
      <c r="K791" s="11"/>
      <c r="L791" s="11"/>
      <c r="M791" s="11"/>
      <c r="N791" s="11"/>
    </row>
    <row r="792" spans="1:14" ht="13.2">
      <c r="A792" s="11"/>
      <c r="J792" s="15"/>
      <c r="K792" s="11"/>
      <c r="L792" s="11"/>
      <c r="M792" s="11"/>
      <c r="N792" s="11"/>
    </row>
    <row r="793" spans="1:14" ht="13.2">
      <c r="A793" s="11"/>
      <c r="J793" s="15"/>
      <c r="K793" s="11"/>
      <c r="L793" s="11"/>
      <c r="M793" s="11"/>
      <c r="N793" s="11"/>
    </row>
    <row r="794" spans="1:14" ht="13.2">
      <c r="A794" s="11"/>
      <c r="J794" s="15"/>
      <c r="K794" s="11"/>
      <c r="L794" s="11"/>
      <c r="M794" s="11"/>
      <c r="N794" s="11"/>
    </row>
    <row r="795" spans="1:14" ht="13.2">
      <c r="A795" s="11"/>
      <c r="J795" s="15"/>
      <c r="K795" s="11"/>
      <c r="L795" s="11"/>
      <c r="M795" s="11"/>
      <c r="N795" s="11"/>
    </row>
    <row r="796" spans="1:14" ht="13.2">
      <c r="A796" s="11"/>
      <c r="J796" s="15"/>
      <c r="K796" s="11"/>
      <c r="L796" s="11"/>
      <c r="M796" s="11"/>
      <c r="N796" s="11"/>
    </row>
    <row r="797" spans="1:14" ht="13.2">
      <c r="A797" s="11"/>
      <c r="J797" s="15"/>
      <c r="K797" s="11"/>
      <c r="L797" s="11"/>
      <c r="M797" s="11"/>
      <c r="N797" s="11"/>
    </row>
    <row r="798" spans="1:14" ht="13.2">
      <c r="A798" s="11"/>
      <c r="J798" s="15"/>
      <c r="K798" s="11"/>
      <c r="L798" s="11"/>
      <c r="M798" s="11"/>
      <c r="N798" s="11"/>
    </row>
    <row r="799" spans="1:14" ht="13.2">
      <c r="A799" s="11"/>
      <c r="J799" s="15"/>
      <c r="K799" s="11"/>
      <c r="L799" s="11"/>
      <c r="M799" s="11"/>
      <c r="N799" s="11"/>
    </row>
    <row r="800" spans="1:14" ht="13.2">
      <c r="A800" s="11"/>
      <c r="J800" s="15"/>
      <c r="K800" s="11"/>
      <c r="L800" s="11"/>
      <c r="M800" s="11"/>
      <c r="N800" s="11"/>
    </row>
    <row r="801" spans="1:14" ht="13.2">
      <c r="A801" s="11"/>
      <c r="J801" s="15"/>
      <c r="K801" s="11"/>
      <c r="L801" s="11"/>
      <c r="M801" s="11"/>
      <c r="N801" s="11"/>
    </row>
    <row r="802" spans="1:14" ht="13.2">
      <c r="A802" s="11"/>
      <c r="J802" s="15"/>
      <c r="K802" s="11"/>
      <c r="L802" s="11"/>
      <c r="M802" s="11"/>
      <c r="N802" s="11"/>
    </row>
    <row r="803" spans="1:14" ht="13.2">
      <c r="A803" s="11"/>
      <c r="J803" s="15"/>
      <c r="K803" s="11"/>
      <c r="L803" s="11"/>
      <c r="M803" s="11"/>
      <c r="N803" s="11"/>
    </row>
    <row r="804" spans="1:14" ht="13.2">
      <c r="A804" s="11"/>
      <c r="J804" s="15"/>
      <c r="K804" s="11"/>
      <c r="L804" s="11"/>
      <c r="M804" s="11"/>
      <c r="N804" s="11"/>
    </row>
    <row r="805" spans="1:14" ht="13.2">
      <c r="A805" s="11"/>
      <c r="J805" s="15"/>
      <c r="K805" s="11"/>
      <c r="L805" s="11"/>
      <c r="M805" s="11"/>
      <c r="N805" s="11"/>
    </row>
    <row r="806" spans="1:14" ht="13.2">
      <c r="A806" s="11"/>
      <c r="J806" s="15"/>
      <c r="K806" s="11"/>
      <c r="L806" s="11"/>
      <c r="M806" s="11"/>
      <c r="N806" s="11"/>
    </row>
    <row r="807" spans="1:14" ht="13.2">
      <c r="A807" s="11"/>
      <c r="J807" s="15"/>
      <c r="K807" s="11"/>
      <c r="L807" s="11"/>
      <c r="M807" s="11"/>
      <c r="N807" s="11"/>
    </row>
    <row r="808" spans="1:14" ht="13.2">
      <c r="A808" s="11"/>
      <c r="J808" s="15"/>
      <c r="K808" s="11"/>
      <c r="L808" s="11"/>
      <c r="M808" s="11"/>
      <c r="N808" s="11"/>
    </row>
    <row r="809" spans="1:14" ht="13.2">
      <c r="A809" s="11"/>
      <c r="J809" s="15"/>
      <c r="K809" s="11"/>
      <c r="L809" s="11"/>
      <c r="M809" s="11"/>
      <c r="N809" s="11"/>
    </row>
    <row r="810" spans="1:14" ht="13.2">
      <c r="A810" s="11"/>
      <c r="J810" s="15"/>
      <c r="K810" s="11"/>
      <c r="L810" s="11"/>
      <c r="M810" s="11"/>
      <c r="N810" s="11"/>
    </row>
    <row r="811" spans="1:14" ht="13.2">
      <c r="A811" s="11"/>
      <c r="J811" s="15"/>
      <c r="K811" s="11"/>
      <c r="L811" s="11"/>
      <c r="M811" s="11"/>
      <c r="N811" s="11"/>
    </row>
    <row r="812" spans="1:14" ht="13.2">
      <c r="A812" s="11"/>
      <c r="J812" s="15"/>
      <c r="K812" s="11"/>
      <c r="L812" s="11"/>
      <c r="M812" s="11"/>
      <c r="N812" s="11"/>
    </row>
    <row r="813" spans="1:14" ht="13.2">
      <c r="A813" s="11"/>
      <c r="J813" s="15"/>
      <c r="K813" s="11"/>
      <c r="L813" s="11"/>
      <c r="M813" s="11"/>
      <c r="N813" s="11"/>
    </row>
    <row r="814" spans="1:14" ht="13.2">
      <c r="A814" s="11"/>
      <c r="J814" s="15"/>
      <c r="K814" s="11"/>
      <c r="L814" s="11"/>
      <c r="M814" s="11"/>
      <c r="N814" s="11"/>
    </row>
    <row r="815" spans="1:14" ht="13.2">
      <c r="A815" s="11"/>
      <c r="J815" s="15"/>
      <c r="K815" s="11"/>
      <c r="L815" s="11"/>
      <c r="M815" s="11"/>
      <c r="N815" s="11"/>
    </row>
    <row r="816" spans="1:14" ht="13.2">
      <c r="A816" s="11"/>
      <c r="J816" s="15"/>
      <c r="K816" s="11"/>
      <c r="L816" s="11"/>
      <c r="M816" s="11"/>
      <c r="N816" s="11"/>
    </row>
    <row r="817" spans="1:14" ht="13.2">
      <c r="A817" s="11"/>
      <c r="J817" s="15"/>
      <c r="K817" s="11"/>
      <c r="L817" s="11"/>
      <c r="M817" s="11"/>
      <c r="N817" s="11"/>
    </row>
    <row r="818" spans="1:14" ht="13.2">
      <c r="A818" s="11"/>
      <c r="J818" s="15"/>
      <c r="K818" s="11"/>
      <c r="L818" s="11"/>
      <c r="M818" s="11"/>
      <c r="N818" s="11"/>
    </row>
    <row r="819" spans="1:14" ht="13.2">
      <c r="A819" s="11"/>
      <c r="J819" s="15"/>
      <c r="K819" s="11"/>
      <c r="L819" s="11"/>
      <c r="M819" s="11"/>
      <c r="N819" s="11"/>
    </row>
    <row r="820" spans="1:14" ht="13.2">
      <c r="A820" s="11"/>
      <c r="J820" s="15"/>
      <c r="K820" s="11"/>
      <c r="L820" s="11"/>
      <c r="M820" s="11"/>
      <c r="N820" s="11"/>
    </row>
    <row r="821" spans="1:14" ht="13.2">
      <c r="A821" s="11"/>
      <c r="J821" s="15"/>
      <c r="K821" s="11"/>
      <c r="L821" s="11"/>
      <c r="M821" s="11"/>
      <c r="N821" s="11"/>
    </row>
    <row r="822" spans="1:14" ht="13.2">
      <c r="A822" s="11"/>
      <c r="J822" s="15"/>
      <c r="K822" s="11"/>
      <c r="L822" s="11"/>
      <c r="M822" s="11"/>
      <c r="N822" s="11"/>
    </row>
    <row r="823" spans="1:14" ht="13.2">
      <c r="A823" s="11"/>
      <c r="J823" s="15"/>
      <c r="K823" s="11"/>
      <c r="L823" s="11"/>
      <c r="M823" s="11"/>
      <c r="N823" s="11"/>
    </row>
    <row r="824" spans="1:14" ht="13.2">
      <c r="A824" s="11"/>
      <c r="J824" s="15"/>
      <c r="K824" s="11"/>
      <c r="L824" s="11"/>
      <c r="M824" s="11"/>
      <c r="N824" s="11"/>
    </row>
    <row r="825" spans="1:14" ht="13.2">
      <c r="A825" s="11"/>
      <c r="J825" s="15"/>
      <c r="K825" s="11"/>
      <c r="L825" s="11"/>
      <c r="M825" s="11"/>
      <c r="N825" s="11"/>
    </row>
    <row r="826" spans="1:14" ht="13.2">
      <c r="A826" s="11"/>
      <c r="J826" s="15"/>
      <c r="K826" s="11"/>
      <c r="L826" s="11"/>
      <c r="M826" s="11"/>
      <c r="N826" s="11"/>
    </row>
    <row r="827" spans="1:14" ht="13.2">
      <c r="A827" s="11"/>
      <c r="J827" s="15"/>
      <c r="K827" s="11"/>
      <c r="L827" s="11"/>
      <c r="M827" s="11"/>
      <c r="N827" s="11"/>
    </row>
    <row r="828" spans="1:14" ht="13.2">
      <c r="A828" s="11"/>
      <c r="J828" s="15"/>
      <c r="K828" s="11"/>
      <c r="L828" s="11"/>
      <c r="M828" s="11"/>
      <c r="N828" s="11"/>
    </row>
    <row r="829" spans="1:14" ht="13.2">
      <c r="A829" s="11"/>
      <c r="J829" s="15"/>
      <c r="K829" s="11"/>
      <c r="L829" s="11"/>
      <c r="M829" s="11"/>
      <c r="N829" s="11"/>
    </row>
    <row r="830" spans="1:14" ht="13.2">
      <c r="A830" s="11"/>
      <c r="J830" s="15"/>
      <c r="K830" s="11"/>
      <c r="L830" s="11"/>
      <c r="M830" s="11"/>
      <c r="N830" s="11"/>
    </row>
    <row r="831" spans="1:14" ht="13.2">
      <c r="A831" s="11"/>
      <c r="J831" s="15"/>
      <c r="K831" s="11"/>
      <c r="L831" s="11"/>
      <c r="M831" s="11"/>
      <c r="N831" s="11"/>
    </row>
    <row r="832" spans="1:14" ht="13.2">
      <c r="A832" s="11"/>
      <c r="J832" s="15"/>
      <c r="K832" s="11"/>
      <c r="L832" s="11"/>
      <c r="M832" s="11"/>
      <c r="N832" s="11"/>
    </row>
    <row r="833" spans="1:14" ht="13.2">
      <c r="A833" s="11"/>
      <c r="J833" s="15"/>
      <c r="K833" s="11"/>
      <c r="L833" s="11"/>
      <c r="M833" s="11"/>
      <c r="N833" s="11"/>
    </row>
    <row r="834" spans="1:14" ht="13.2">
      <c r="A834" s="11"/>
      <c r="J834" s="15"/>
      <c r="K834" s="11"/>
      <c r="L834" s="11"/>
      <c r="M834" s="11"/>
      <c r="N834" s="11"/>
    </row>
    <row r="835" spans="1:14" ht="13.2">
      <c r="A835" s="11"/>
      <c r="J835" s="15"/>
      <c r="K835" s="11"/>
      <c r="L835" s="11"/>
      <c r="M835" s="11"/>
      <c r="N835" s="11"/>
    </row>
    <row r="836" spans="1:14" ht="13.2">
      <c r="A836" s="11"/>
      <c r="J836" s="15"/>
      <c r="K836" s="11"/>
      <c r="L836" s="11"/>
      <c r="M836" s="11"/>
      <c r="N836" s="11"/>
    </row>
    <row r="837" spans="1:14" ht="13.2">
      <c r="A837" s="11"/>
      <c r="J837" s="15"/>
      <c r="K837" s="11"/>
      <c r="L837" s="11"/>
      <c r="M837" s="11"/>
      <c r="N837" s="11"/>
    </row>
    <row r="838" spans="1:14" ht="13.2">
      <c r="A838" s="11"/>
      <c r="J838" s="15"/>
      <c r="K838" s="11"/>
      <c r="L838" s="11"/>
      <c r="M838" s="11"/>
      <c r="N838" s="11"/>
    </row>
    <row r="839" spans="1:14" ht="13.2">
      <c r="A839" s="11"/>
      <c r="J839" s="15"/>
      <c r="K839" s="11"/>
      <c r="L839" s="11"/>
      <c r="M839" s="11"/>
      <c r="N839" s="11"/>
    </row>
    <row r="840" spans="1:14" ht="13.2">
      <c r="A840" s="11"/>
      <c r="J840" s="15"/>
      <c r="K840" s="11"/>
      <c r="L840" s="11"/>
      <c r="M840" s="11"/>
      <c r="N840" s="11"/>
    </row>
    <row r="841" spans="1:14" ht="13.2">
      <c r="A841" s="11"/>
      <c r="J841" s="15"/>
      <c r="K841" s="11"/>
      <c r="L841" s="11"/>
      <c r="M841" s="11"/>
      <c r="N841" s="11"/>
    </row>
    <row r="842" spans="1:14" ht="13.2">
      <c r="A842" s="11"/>
      <c r="J842" s="15"/>
      <c r="K842" s="11"/>
      <c r="L842" s="11"/>
      <c r="M842" s="11"/>
      <c r="N842" s="11"/>
    </row>
    <row r="843" spans="1:14" ht="13.2">
      <c r="A843" s="11"/>
      <c r="J843" s="15"/>
      <c r="K843" s="11"/>
      <c r="L843" s="11"/>
      <c r="M843" s="11"/>
      <c r="N843" s="11"/>
    </row>
    <row r="844" spans="1:14" ht="13.2">
      <c r="A844" s="11"/>
      <c r="J844" s="15"/>
      <c r="K844" s="11"/>
      <c r="L844" s="11"/>
      <c r="M844" s="11"/>
      <c r="N844" s="11"/>
    </row>
    <row r="845" spans="1:14" ht="13.2">
      <c r="A845" s="11"/>
      <c r="J845" s="15"/>
      <c r="K845" s="11"/>
      <c r="L845" s="11"/>
      <c r="M845" s="11"/>
      <c r="N845" s="11"/>
    </row>
    <row r="846" spans="1:14" ht="13.2">
      <c r="A846" s="11"/>
      <c r="J846" s="15"/>
      <c r="K846" s="11"/>
      <c r="L846" s="11"/>
      <c r="M846" s="11"/>
      <c r="N846" s="11"/>
    </row>
    <row r="847" spans="1:14" ht="13.2">
      <c r="A847" s="11"/>
      <c r="J847" s="15"/>
      <c r="K847" s="11"/>
      <c r="L847" s="11"/>
      <c r="M847" s="11"/>
      <c r="N847" s="11"/>
    </row>
    <row r="848" spans="1:14" ht="13.2">
      <c r="A848" s="11"/>
      <c r="J848" s="15"/>
      <c r="K848" s="11"/>
      <c r="L848" s="11"/>
      <c r="M848" s="11"/>
      <c r="N848" s="11"/>
    </row>
    <row r="849" spans="1:14" ht="13.2">
      <c r="A849" s="11"/>
      <c r="J849" s="15"/>
      <c r="K849" s="11"/>
      <c r="L849" s="11"/>
      <c r="M849" s="11"/>
      <c r="N849" s="11"/>
    </row>
    <row r="850" spans="1:14" ht="13.2">
      <c r="A850" s="11"/>
      <c r="J850" s="15"/>
      <c r="K850" s="11"/>
      <c r="L850" s="11"/>
      <c r="M850" s="11"/>
      <c r="N850" s="11"/>
    </row>
    <row r="851" spans="1:14" ht="13.2">
      <c r="A851" s="11"/>
      <c r="J851" s="15"/>
      <c r="K851" s="11"/>
      <c r="L851" s="11"/>
      <c r="M851" s="11"/>
      <c r="N851" s="11"/>
    </row>
    <row r="852" spans="1:14" ht="13.2">
      <c r="A852" s="11"/>
      <c r="J852" s="15"/>
      <c r="K852" s="11"/>
      <c r="L852" s="11"/>
      <c r="M852" s="11"/>
      <c r="N852" s="11"/>
    </row>
    <row r="853" spans="1:14" ht="13.2">
      <c r="A853" s="11"/>
      <c r="J853" s="15"/>
      <c r="K853" s="11"/>
      <c r="L853" s="11"/>
      <c r="M853" s="11"/>
      <c r="N853" s="11"/>
    </row>
    <row r="854" spans="1:14" ht="13.2">
      <c r="A854" s="11"/>
      <c r="J854" s="15"/>
      <c r="K854" s="11"/>
      <c r="L854" s="11"/>
      <c r="M854" s="11"/>
      <c r="N854" s="11"/>
    </row>
    <row r="855" spans="1:14" ht="13.2">
      <c r="A855" s="11"/>
      <c r="J855" s="15"/>
      <c r="K855" s="11"/>
      <c r="L855" s="11"/>
      <c r="M855" s="11"/>
      <c r="N855" s="11"/>
    </row>
    <row r="856" spans="1:14" ht="13.2">
      <c r="A856" s="11"/>
      <c r="J856" s="15"/>
      <c r="K856" s="11"/>
      <c r="L856" s="11"/>
      <c r="M856" s="11"/>
      <c r="N856" s="11"/>
    </row>
    <row r="857" spans="1:14" ht="13.2">
      <c r="A857" s="11"/>
      <c r="J857" s="15"/>
      <c r="K857" s="11"/>
      <c r="L857" s="11"/>
      <c r="M857" s="11"/>
      <c r="N857" s="11"/>
    </row>
    <row r="858" spans="1:14" ht="13.2">
      <c r="A858" s="11"/>
      <c r="J858" s="15"/>
      <c r="K858" s="11"/>
      <c r="L858" s="11"/>
      <c r="M858" s="11"/>
      <c r="N858" s="11"/>
    </row>
    <row r="859" spans="1:14" ht="13.2">
      <c r="A859" s="11"/>
      <c r="J859" s="15"/>
      <c r="K859" s="11"/>
      <c r="L859" s="11"/>
      <c r="M859" s="11"/>
      <c r="N859" s="11"/>
    </row>
    <row r="860" spans="1:14" ht="13.2">
      <c r="A860" s="11"/>
      <c r="J860" s="15"/>
      <c r="K860" s="11"/>
      <c r="L860" s="11"/>
      <c r="M860" s="11"/>
      <c r="N860" s="11"/>
    </row>
    <row r="861" spans="1:14" ht="13.2">
      <c r="A861" s="11"/>
      <c r="J861" s="15"/>
      <c r="K861" s="11"/>
      <c r="L861" s="11"/>
      <c r="M861" s="11"/>
      <c r="N861" s="11"/>
    </row>
    <row r="862" spans="1:14" ht="13.2">
      <c r="A862" s="11"/>
      <c r="J862" s="15"/>
      <c r="K862" s="11"/>
      <c r="L862" s="11"/>
      <c r="M862" s="11"/>
      <c r="N862" s="11"/>
    </row>
    <row r="863" spans="1:14" ht="13.2">
      <c r="A863" s="11"/>
      <c r="J863" s="15"/>
      <c r="K863" s="11"/>
      <c r="L863" s="11"/>
      <c r="M863" s="11"/>
      <c r="N863" s="11"/>
    </row>
    <row r="864" spans="1:14" ht="13.2">
      <c r="A864" s="11"/>
      <c r="J864" s="15"/>
      <c r="K864" s="11"/>
      <c r="L864" s="11"/>
      <c r="M864" s="11"/>
      <c r="N864" s="11"/>
    </row>
    <row r="865" spans="1:14" ht="13.2">
      <c r="A865" s="11"/>
      <c r="J865" s="15"/>
      <c r="K865" s="11"/>
      <c r="L865" s="11"/>
      <c r="M865" s="11"/>
      <c r="N865" s="11"/>
    </row>
    <row r="866" spans="1:14" ht="13.2">
      <c r="A866" s="11"/>
      <c r="J866" s="15"/>
      <c r="K866" s="11"/>
      <c r="L866" s="11"/>
      <c r="M866" s="11"/>
      <c r="N866" s="11"/>
    </row>
    <row r="867" spans="1:14" ht="13.2">
      <c r="A867" s="11"/>
      <c r="J867" s="15"/>
      <c r="K867" s="11"/>
      <c r="L867" s="11"/>
      <c r="M867" s="11"/>
      <c r="N867" s="11"/>
    </row>
    <row r="868" spans="1:14" ht="13.2">
      <c r="A868" s="11"/>
      <c r="J868" s="15"/>
      <c r="K868" s="11"/>
      <c r="L868" s="11"/>
      <c r="M868" s="11"/>
      <c r="N868" s="11"/>
    </row>
    <row r="869" spans="1:14" ht="13.2">
      <c r="A869" s="11"/>
      <c r="J869" s="15"/>
      <c r="K869" s="11"/>
      <c r="L869" s="11"/>
      <c r="M869" s="11"/>
      <c r="N869" s="11"/>
    </row>
    <row r="870" spans="1:14" ht="13.2">
      <c r="A870" s="11"/>
      <c r="J870" s="15"/>
      <c r="K870" s="11"/>
      <c r="L870" s="11"/>
      <c r="M870" s="11"/>
      <c r="N870" s="11"/>
    </row>
    <row r="871" spans="1:14" ht="13.2">
      <c r="A871" s="11"/>
      <c r="J871" s="15"/>
      <c r="K871" s="11"/>
      <c r="L871" s="11"/>
      <c r="M871" s="11"/>
      <c r="N871" s="11"/>
    </row>
    <row r="872" spans="1:14" ht="13.2">
      <c r="A872" s="11"/>
      <c r="J872" s="15"/>
      <c r="K872" s="11"/>
      <c r="L872" s="11"/>
      <c r="M872" s="11"/>
      <c r="N872" s="11"/>
    </row>
    <row r="873" spans="1:14" ht="13.2">
      <c r="A873" s="11"/>
      <c r="J873" s="15"/>
      <c r="K873" s="11"/>
      <c r="L873" s="11"/>
      <c r="M873" s="11"/>
      <c r="N873" s="11"/>
    </row>
    <row r="874" spans="1:14" ht="13.2">
      <c r="A874" s="11"/>
      <c r="J874" s="15"/>
      <c r="K874" s="11"/>
      <c r="L874" s="11"/>
      <c r="M874" s="11"/>
      <c r="N874" s="11"/>
    </row>
    <row r="875" spans="1:14" ht="13.2">
      <c r="A875" s="11"/>
      <c r="J875" s="15"/>
      <c r="K875" s="11"/>
      <c r="L875" s="11"/>
      <c r="M875" s="11"/>
      <c r="N875" s="11"/>
    </row>
    <row r="876" spans="1:14" ht="13.2">
      <c r="A876" s="11"/>
      <c r="J876" s="15"/>
      <c r="K876" s="11"/>
      <c r="L876" s="11"/>
      <c r="M876" s="11"/>
      <c r="N876" s="11"/>
    </row>
    <row r="877" spans="1:14" ht="13.2">
      <c r="A877" s="11"/>
      <c r="J877" s="15"/>
      <c r="K877" s="11"/>
      <c r="L877" s="11"/>
      <c r="M877" s="11"/>
      <c r="N877" s="11"/>
    </row>
    <row r="878" spans="1:14" ht="13.2">
      <c r="A878" s="11"/>
      <c r="J878" s="15"/>
      <c r="K878" s="11"/>
      <c r="L878" s="11"/>
      <c r="M878" s="11"/>
      <c r="N878" s="11"/>
    </row>
    <row r="879" spans="1:14" ht="13.2">
      <c r="A879" s="11"/>
      <c r="J879" s="15"/>
      <c r="K879" s="11"/>
      <c r="L879" s="11"/>
      <c r="M879" s="11"/>
      <c r="N879" s="11"/>
    </row>
    <row r="880" spans="1:14" ht="13.2">
      <c r="A880" s="11"/>
      <c r="J880" s="15"/>
      <c r="K880" s="11"/>
      <c r="L880" s="11"/>
      <c r="M880" s="11"/>
      <c r="N880" s="11"/>
    </row>
    <row r="881" spans="1:14" ht="13.2">
      <c r="A881" s="11"/>
      <c r="J881" s="15"/>
      <c r="K881" s="11"/>
      <c r="L881" s="11"/>
      <c r="M881" s="11"/>
      <c r="N881" s="11"/>
    </row>
    <row r="882" spans="1:14" ht="13.2">
      <c r="A882" s="11"/>
      <c r="J882" s="15"/>
      <c r="K882" s="11"/>
      <c r="L882" s="11"/>
      <c r="M882" s="11"/>
      <c r="N882" s="11"/>
    </row>
    <row r="883" spans="1:14" ht="13.2">
      <c r="A883" s="11"/>
      <c r="J883" s="15"/>
      <c r="K883" s="11"/>
      <c r="L883" s="11"/>
      <c r="M883" s="11"/>
      <c r="N883" s="11"/>
    </row>
    <row r="884" spans="1:14" ht="13.2">
      <c r="A884" s="11"/>
      <c r="J884" s="15"/>
      <c r="K884" s="11"/>
      <c r="L884" s="11"/>
      <c r="M884" s="11"/>
      <c r="N884" s="11"/>
    </row>
    <row r="885" spans="1:14" ht="13.2">
      <c r="A885" s="11"/>
      <c r="J885" s="15"/>
      <c r="K885" s="11"/>
      <c r="L885" s="11"/>
      <c r="M885" s="11"/>
      <c r="N885" s="11"/>
    </row>
    <row r="886" spans="1:14" ht="13.2">
      <c r="A886" s="11"/>
      <c r="J886" s="15"/>
      <c r="K886" s="11"/>
      <c r="L886" s="11"/>
      <c r="M886" s="11"/>
      <c r="N886" s="11"/>
    </row>
    <row r="887" spans="1:14" ht="13.2">
      <c r="A887" s="11"/>
      <c r="J887" s="15"/>
      <c r="K887" s="11"/>
      <c r="L887" s="11"/>
      <c r="M887" s="11"/>
      <c r="N887" s="11"/>
    </row>
    <row r="888" spans="1:14" ht="13.2">
      <c r="A888" s="11"/>
      <c r="J888" s="15"/>
      <c r="K888" s="11"/>
      <c r="L888" s="11"/>
      <c r="M888" s="11"/>
      <c r="N888" s="11"/>
    </row>
    <row r="889" spans="1:14" ht="13.2">
      <c r="A889" s="11"/>
      <c r="J889" s="15"/>
      <c r="K889" s="11"/>
      <c r="L889" s="11"/>
      <c r="M889" s="11"/>
      <c r="N889" s="11"/>
    </row>
    <row r="890" spans="1:14" ht="13.2">
      <c r="A890" s="11"/>
      <c r="J890" s="15"/>
      <c r="K890" s="11"/>
      <c r="L890" s="11"/>
      <c r="M890" s="11"/>
      <c r="N890" s="11"/>
    </row>
    <row r="891" spans="1:14" ht="13.2">
      <c r="A891" s="11"/>
      <c r="J891" s="15"/>
      <c r="K891" s="11"/>
      <c r="L891" s="11"/>
      <c r="M891" s="11"/>
      <c r="N891" s="11"/>
    </row>
    <row r="892" spans="1:14" ht="13.2">
      <c r="A892" s="11"/>
      <c r="J892" s="15"/>
      <c r="K892" s="11"/>
      <c r="L892" s="11"/>
      <c r="M892" s="11"/>
      <c r="N892" s="11"/>
    </row>
    <row r="893" spans="1:14" ht="13.2">
      <c r="A893" s="11"/>
      <c r="J893" s="15"/>
      <c r="K893" s="11"/>
      <c r="L893" s="11"/>
      <c r="M893" s="11"/>
      <c r="N893" s="11"/>
    </row>
    <row r="894" spans="1:14" ht="13.2">
      <c r="A894" s="11"/>
      <c r="J894" s="15"/>
      <c r="K894" s="11"/>
      <c r="L894" s="11"/>
      <c r="M894" s="11"/>
      <c r="N894" s="11"/>
    </row>
    <row r="895" spans="1:14" ht="13.2">
      <c r="A895" s="11"/>
      <c r="J895" s="15"/>
      <c r="K895" s="11"/>
      <c r="L895" s="11"/>
      <c r="M895" s="11"/>
      <c r="N895" s="11"/>
    </row>
    <row r="896" spans="1:14" ht="13.2">
      <c r="A896" s="11"/>
      <c r="J896" s="15"/>
      <c r="K896" s="11"/>
      <c r="L896" s="11"/>
      <c r="M896" s="11"/>
      <c r="N896" s="11"/>
    </row>
    <row r="897" spans="1:14" ht="13.2">
      <c r="A897" s="11"/>
      <c r="J897" s="15"/>
      <c r="K897" s="11"/>
      <c r="L897" s="11"/>
      <c r="M897" s="11"/>
      <c r="N897" s="11"/>
    </row>
    <row r="898" spans="1:14" ht="13.2">
      <c r="A898" s="11"/>
      <c r="J898" s="15"/>
      <c r="K898" s="11"/>
      <c r="L898" s="11"/>
      <c r="M898" s="11"/>
      <c r="N898" s="11"/>
    </row>
    <row r="899" spans="1:14" ht="13.2">
      <c r="A899" s="11"/>
      <c r="J899" s="15"/>
      <c r="K899" s="11"/>
      <c r="L899" s="11"/>
      <c r="M899" s="11"/>
      <c r="N899" s="11"/>
    </row>
    <row r="900" spans="1:14" ht="13.2">
      <c r="A900" s="11"/>
      <c r="J900" s="15"/>
      <c r="K900" s="11"/>
      <c r="L900" s="11"/>
      <c r="M900" s="11"/>
      <c r="N900" s="11"/>
    </row>
    <row r="901" spans="1:14" ht="13.2">
      <c r="A901" s="11"/>
      <c r="J901" s="15"/>
      <c r="K901" s="11"/>
      <c r="L901" s="11"/>
      <c r="M901" s="11"/>
      <c r="N901" s="11"/>
    </row>
    <row r="902" spans="1:14" ht="13.2">
      <c r="A902" s="11"/>
      <c r="J902" s="15"/>
      <c r="K902" s="11"/>
      <c r="L902" s="11"/>
      <c r="M902" s="11"/>
      <c r="N902" s="11"/>
    </row>
    <row r="903" spans="1:14" ht="13.2">
      <c r="A903" s="11"/>
      <c r="J903" s="15"/>
      <c r="K903" s="11"/>
      <c r="L903" s="11"/>
      <c r="M903" s="11"/>
      <c r="N903" s="11"/>
    </row>
    <row r="904" spans="1:14" ht="13.2">
      <c r="A904" s="11"/>
      <c r="J904" s="15"/>
      <c r="K904" s="11"/>
      <c r="L904" s="11"/>
      <c r="M904" s="11"/>
      <c r="N904" s="11"/>
    </row>
    <row r="905" spans="1:14" ht="13.2">
      <c r="A905" s="11"/>
      <c r="J905" s="15"/>
      <c r="K905" s="11"/>
      <c r="L905" s="11"/>
      <c r="M905" s="11"/>
      <c r="N905" s="11"/>
    </row>
    <row r="906" spans="1:14" ht="13.2">
      <c r="A906" s="11"/>
      <c r="J906" s="15"/>
      <c r="K906" s="11"/>
      <c r="L906" s="11"/>
      <c r="M906" s="11"/>
      <c r="N906" s="11"/>
    </row>
    <row r="907" spans="1:14" ht="13.2">
      <c r="A907" s="11"/>
      <c r="J907" s="15"/>
      <c r="K907" s="11"/>
      <c r="L907" s="11"/>
      <c r="M907" s="11"/>
      <c r="N907" s="11"/>
    </row>
    <row r="908" spans="1:14" ht="13.2">
      <c r="A908" s="11"/>
      <c r="J908" s="15"/>
      <c r="K908" s="11"/>
      <c r="L908" s="11"/>
      <c r="M908" s="11"/>
      <c r="N908" s="11"/>
    </row>
    <row r="909" spans="1:14" ht="13.2">
      <c r="A909" s="11"/>
      <c r="J909" s="15"/>
      <c r="K909" s="11"/>
      <c r="L909" s="11"/>
      <c r="M909" s="11"/>
      <c r="N909" s="11"/>
    </row>
    <row r="910" spans="1:14" ht="13.2">
      <c r="A910" s="11"/>
      <c r="J910" s="15"/>
      <c r="K910" s="11"/>
      <c r="L910" s="11"/>
      <c r="M910" s="11"/>
      <c r="N910" s="11"/>
    </row>
    <row r="911" spans="1:14" ht="13.2">
      <c r="A911" s="11"/>
      <c r="J911" s="15"/>
      <c r="K911" s="11"/>
      <c r="L911" s="11"/>
      <c r="M911" s="11"/>
      <c r="N911" s="11"/>
    </row>
    <row r="912" spans="1:14" ht="13.2">
      <c r="A912" s="11"/>
      <c r="J912" s="15"/>
      <c r="K912" s="11"/>
      <c r="L912" s="11"/>
      <c r="M912" s="11"/>
      <c r="N912" s="11"/>
    </row>
    <row r="913" spans="1:14" ht="13.2">
      <c r="A913" s="11"/>
      <c r="J913" s="15"/>
      <c r="K913" s="11"/>
      <c r="L913" s="11"/>
      <c r="M913" s="11"/>
      <c r="N913" s="11"/>
    </row>
    <row r="914" spans="1:14" ht="13.2">
      <c r="A914" s="11"/>
      <c r="J914" s="15"/>
      <c r="K914" s="11"/>
      <c r="L914" s="11"/>
      <c r="M914" s="11"/>
      <c r="N914" s="11"/>
    </row>
    <row r="915" spans="1:14" ht="13.2">
      <c r="A915" s="11"/>
      <c r="J915" s="15"/>
      <c r="K915" s="11"/>
      <c r="L915" s="11"/>
      <c r="M915" s="11"/>
      <c r="N915" s="11"/>
    </row>
    <row r="916" spans="1:14" ht="13.2">
      <c r="A916" s="11"/>
      <c r="J916" s="15"/>
      <c r="K916" s="11"/>
      <c r="L916" s="11"/>
      <c r="M916" s="11"/>
      <c r="N916" s="11"/>
    </row>
    <row r="917" spans="1:14" ht="13.2">
      <c r="A917" s="11"/>
      <c r="J917" s="15"/>
      <c r="K917" s="11"/>
      <c r="L917" s="11"/>
      <c r="M917" s="11"/>
      <c r="N917" s="11"/>
    </row>
    <row r="918" spans="1:14" ht="13.2">
      <c r="A918" s="11"/>
      <c r="J918" s="15"/>
      <c r="K918" s="11"/>
      <c r="L918" s="11"/>
      <c r="M918" s="11"/>
      <c r="N918" s="11"/>
    </row>
    <row r="919" spans="1:14" ht="13.2">
      <c r="A919" s="11"/>
      <c r="J919" s="15"/>
      <c r="K919" s="11"/>
      <c r="L919" s="11"/>
      <c r="M919" s="11"/>
      <c r="N919" s="11"/>
    </row>
    <row r="920" spans="1:14" ht="13.2">
      <c r="A920" s="11"/>
      <c r="J920" s="15"/>
      <c r="K920" s="11"/>
      <c r="L920" s="11"/>
      <c r="M920" s="11"/>
      <c r="N920" s="11"/>
    </row>
    <row r="921" spans="1:14" ht="13.2">
      <c r="A921" s="11"/>
      <c r="J921" s="15"/>
      <c r="K921" s="11"/>
      <c r="L921" s="11"/>
      <c r="M921" s="11"/>
      <c r="N921" s="11"/>
    </row>
    <row r="922" spans="1:14" ht="13.2">
      <c r="A922" s="11"/>
      <c r="J922" s="15"/>
      <c r="K922" s="11"/>
      <c r="L922" s="11"/>
      <c r="M922" s="11"/>
      <c r="N922" s="11"/>
    </row>
    <row r="923" spans="1:14" ht="13.2">
      <c r="A923" s="11"/>
      <c r="J923" s="15"/>
      <c r="K923" s="11"/>
      <c r="L923" s="11"/>
      <c r="M923" s="11"/>
      <c r="N923" s="11"/>
    </row>
    <row r="924" spans="1:14" ht="13.2">
      <c r="A924" s="11"/>
      <c r="J924" s="15"/>
      <c r="K924" s="11"/>
      <c r="L924" s="11"/>
      <c r="M924" s="11"/>
      <c r="N924" s="11"/>
    </row>
    <row r="925" spans="1:14" ht="13.2">
      <c r="A925" s="11"/>
      <c r="J925" s="15"/>
      <c r="K925" s="11"/>
      <c r="L925" s="11"/>
      <c r="M925" s="11"/>
      <c r="N925" s="11"/>
    </row>
    <row r="926" spans="1:14" ht="13.2">
      <c r="A926" s="11"/>
      <c r="J926" s="15"/>
      <c r="K926" s="11"/>
      <c r="L926" s="11"/>
      <c r="M926" s="11"/>
      <c r="N926" s="11"/>
    </row>
    <row r="927" spans="1:14" ht="13.2">
      <c r="A927" s="11"/>
      <c r="J927" s="15"/>
      <c r="K927" s="11"/>
      <c r="L927" s="11"/>
      <c r="M927" s="11"/>
      <c r="N927" s="11"/>
    </row>
    <row r="928" spans="1:14" ht="13.2">
      <c r="A928" s="11"/>
      <c r="J928" s="15"/>
      <c r="K928" s="11"/>
      <c r="L928" s="11"/>
      <c r="M928" s="11"/>
      <c r="N928" s="11"/>
    </row>
    <row r="929" spans="1:14" ht="13.2">
      <c r="A929" s="11"/>
      <c r="J929" s="15"/>
      <c r="K929" s="11"/>
      <c r="L929" s="11"/>
      <c r="M929" s="11"/>
      <c r="N929" s="11"/>
    </row>
    <row r="930" spans="1:14" ht="13.2">
      <c r="A930" s="11"/>
      <c r="J930" s="15"/>
      <c r="K930" s="11"/>
      <c r="L930" s="11"/>
      <c r="M930" s="11"/>
      <c r="N930" s="11"/>
    </row>
    <row r="931" spans="1:14" ht="13.2">
      <c r="A931" s="11"/>
      <c r="J931" s="15"/>
      <c r="K931" s="11"/>
      <c r="L931" s="11"/>
      <c r="M931" s="11"/>
      <c r="N931" s="11"/>
    </row>
    <row r="932" spans="1:14" ht="13.2">
      <c r="A932" s="11"/>
      <c r="J932" s="15"/>
      <c r="K932" s="11"/>
      <c r="L932" s="11"/>
      <c r="M932" s="11"/>
      <c r="N932" s="11"/>
    </row>
    <row r="933" spans="1:14" ht="13.2">
      <c r="A933" s="11"/>
      <c r="J933" s="15"/>
      <c r="K933" s="11"/>
      <c r="L933" s="11"/>
      <c r="M933" s="11"/>
      <c r="N933" s="11"/>
    </row>
    <row r="934" spans="1:14" ht="13.2">
      <c r="A934" s="11"/>
      <c r="J934" s="15"/>
      <c r="K934" s="11"/>
      <c r="L934" s="11"/>
      <c r="M934" s="11"/>
      <c r="N934" s="11"/>
    </row>
    <row r="935" spans="1:14" ht="13.2">
      <c r="A935" s="11"/>
      <c r="J935" s="15"/>
      <c r="K935" s="11"/>
      <c r="L935" s="11"/>
      <c r="M935" s="11"/>
      <c r="N935" s="11"/>
    </row>
    <row r="936" spans="1:14" ht="13.2">
      <c r="A936" s="11"/>
      <c r="J936" s="15"/>
      <c r="K936" s="11"/>
      <c r="L936" s="11"/>
      <c r="M936" s="11"/>
      <c r="N936" s="11"/>
    </row>
    <row r="937" spans="1:14" ht="13.2">
      <c r="A937" s="11"/>
      <c r="J937" s="15"/>
      <c r="K937" s="11"/>
      <c r="L937" s="11"/>
      <c r="M937" s="11"/>
      <c r="N937" s="11"/>
    </row>
    <row r="938" spans="1:14" ht="13.2">
      <c r="A938" s="11"/>
      <c r="J938" s="15"/>
      <c r="K938" s="11"/>
      <c r="L938" s="11"/>
      <c r="M938" s="11"/>
      <c r="N938" s="11"/>
    </row>
    <row r="939" spans="1:14" ht="13.2">
      <c r="A939" s="11"/>
      <c r="J939" s="15"/>
      <c r="K939" s="11"/>
      <c r="L939" s="11"/>
      <c r="M939" s="11"/>
      <c r="N939" s="11"/>
    </row>
    <row r="940" spans="1:14" ht="13.2">
      <c r="A940" s="11"/>
      <c r="J940" s="15"/>
      <c r="K940" s="11"/>
      <c r="L940" s="11"/>
      <c r="M940" s="11"/>
      <c r="N940" s="11"/>
    </row>
    <row r="941" spans="1:14" ht="13.2">
      <c r="A941" s="11"/>
      <c r="J941" s="15"/>
      <c r="K941" s="11"/>
      <c r="L941" s="11"/>
      <c r="M941" s="11"/>
      <c r="N941" s="11"/>
    </row>
    <row r="942" spans="1:14" ht="13.2">
      <c r="A942" s="11"/>
      <c r="J942" s="15"/>
      <c r="K942" s="11"/>
      <c r="L942" s="11"/>
      <c r="M942" s="11"/>
      <c r="N942" s="11"/>
    </row>
    <row r="943" spans="1:14" ht="13.2">
      <c r="A943" s="11"/>
      <c r="J943" s="15"/>
      <c r="K943" s="11"/>
      <c r="L943" s="11"/>
      <c r="M943" s="11"/>
      <c r="N943" s="11"/>
    </row>
    <row r="944" spans="1:14" ht="13.2">
      <c r="A944" s="11"/>
      <c r="J944" s="15"/>
      <c r="K944" s="11"/>
      <c r="L944" s="11"/>
      <c r="M944" s="11"/>
      <c r="N944" s="11"/>
    </row>
    <row r="945" spans="1:14" ht="13.2">
      <c r="A945" s="11"/>
      <c r="J945" s="15"/>
      <c r="K945" s="11"/>
      <c r="L945" s="11"/>
      <c r="M945" s="11"/>
      <c r="N945" s="11"/>
    </row>
    <row r="946" spans="1:14" ht="13.2">
      <c r="A946" s="11"/>
      <c r="J946" s="15"/>
      <c r="K946" s="11"/>
      <c r="L946" s="11"/>
      <c r="M946" s="11"/>
      <c r="N946" s="11"/>
    </row>
    <row r="947" spans="1:14" ht="13.2"/>
    <row r="948" spans="1:14" ht="13.2"/>
    <row r="949" spans="1:14" ht="13.2"/>
    <row r="950" spans="1:14" ht="13.2"/>
    <row r="951" spans="1:14" ht="13.2"/>
    <row r="952" spans="1:14" ht="13.2"/>
    <row r="953" spans="1:14" ht="13.2"/>
    <row r="954" spans="1:14" ht="13.2"/>
    <row r="955" spans="1:14" ht="13.2"/>
    <row r="956" spans="1:14" ht="13.2"/>
    <row r="957" spans="1:14" ht="13.2"/>
    <row r="958" spans="1:14" ht="13.2"/>
    <row r="959" spans="1:14" ht="13.2"/>
    <row r="960" spans="1:14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 and ID</vt:lpstr>
      <vt:lpstr>PART I, (A,B,C,D,E,F)</vt:lpstr>
      <vt:lpstr>PART 1 (G)</vt:lpstr>
      <vt:lpstr>vi</vt:lpstr>
      <vt:lpstr>Tejas network </vt:lpstr>
      <vt:lpstr>ITC limited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2024-11-18T14:05:57Z</dcterms:created>
  <dcterms:modified xsi:type="dcterms:W3CDTF">2024-11-21T03:55:25Z</dcterms:modified>
</cp:coreProperties>
</file>